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ham-my.sharepoint.com/personal/e_h_driscoll_bham_ac_uk/Documents/Papers/Upcycling LTO paper/For Submission/Reviewers/DOI Data/ICP/"/>
    </mc:Choice>
  </mc:AlternateContent>
  <xr:revisionPtr revIDLastSave="0" documentId="8_{AD30384C-DA24-4A40-9F2A-C508E184524D}" xr6:coauthVersionLast="36" xr6:coauthVersionMax="36" xr10:uidLastSave="{00000000-0000-0000-0000-000000000000}"/>
  <bookViews>
    <workbookView xWindow="0" yWindow="0" windowWidth="23040" windowHeight="9780" xr2:uid="{E269C929-02A6-4693-A8CF-16EA5EC16F9C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28" i="1" l="1"/>
  <c r="AO27" i="1"/>
  <c r="AP26" i="1" s="1"/>
  <c r="AS26" i="1" s="1"/>
  <c r="AT26" i="1"/>
  <c r="AW26" i="1" s="1"/>
  <c r="AY26" i="1" s="1"/>
  <c r="BB26" i="1" s="1"/>
  <c r="AQ26" i="1"/>
  <c r="AO26" i="1"/>
  <c r="AO25" i="1"/>
  <c r="AO24" i="1"/>
  <c r="AQ23" i="1"/>
  <c r="AT23" i="1" s="1"/>
  <c r="AW23" i="1" s="1"/>
  <c r="AY23" i="1" s="1"/>
  <c r="BB23" i="1" s="1"/>
  <c r="AP23" i="1"/>
  <c r="AS23" i="1" s="1"/>
  <c r="AO23" i="1"/>
  <c r="AO22" i="1"/>
  <c r="AO21" i="1"/>
  <c r="AQ20" i="1"/>
  <c r="AT20" i="1" s="1"/>
  <c r="AW20" i="1" s="1"/>
  <c r="AY20" i="1" s="1"/>
  <c r="BB20" i="1" s="1"/>
  <c r="AO20" i="1"/>
  <c r="AP20" i="1" s="1"/>
  <c r="AS20" i="1" s="1"/>
  <c r="BE26" i="1" l="1"/>
  <c r="AV26" i="1"/>
  <c r="AX26" i="1" s="1"/>
  <c r="BA26" i="1" s="1"/>
  <c r="AV20" i="1"/>
  <c r="AX20" i="1" s="1"/>
  <c r="BA20" i="1" s="1"/>
  <c r="BE20" i="1"/>
  <c r="BE23" i="1"/>
  <c r="AV23" i="1"/>
  <c r="AX23" i="1" s="1"/>
  <c r="BA23" i="1" s="1"/>
</calcChain>
</file>

<file path=xl/sharedStrings.xml><?xml version="1.0" encoding="utf-8"?>
<sst xmlns="http://schemas.openxmlformats.org/spreadsheetml/2006/main" count="461" uniqueCount="146">
  <si>
    <t>Rack:Tube</t>
  </si>
  <si>
    <t>Solution Label</t>
  </si>
  <si>
    <t>Ca Ax 315.887 nm ppm</t>
  </si>
  <si>
    <t>Ca Ax 317.933 nm ppm</t>
  </si>
  <si>
    <t>Ca Ax 318.127 nm ppm</t>
  </si>
  <si>
    <t>Ca Ax 370.602 nm ppm</t>
  </si>
  <si>
    <t>Ca Ax 373.690 nm ppm</t>
  </si>
  <si>
    <t>Ca Ax 393.366 nm ppm</t>
  </si>
  <si>
    <t>Ca Ax 396.847 nm ppm</t>
  </si>
  <si>
    <t>Ca Ax 422.673 nm ppm</t>
  </si>
  <si>
    <t>Ca Rad 315.887 nm ppm</t>
  </si>
  <si>
    <t>Ca Rad 317.933 nm ppm</t>
  </si>
  <si>
    <t>Ca Rad 318.127 nm ppm</t>
  </si>
  <si>
    <t>Ca Rad 370.602 nm ppm</t>
  </si>
  <si>
    <t>Ca Rad 373.690 nm ppm</t>
  </si>
  <si>
    <t>Ca Rad 393.366 nm ppm</t>
  </si>
  <si>
    <t>Ca Rad 396.847 nm ppm</t>
  </si>
  <si>
    <t>Ca Rad 422.673 nm ppm</t>
  </si>
  <si>
    <t>Li Ax 323.263 nm ppm</t>
  </si>
  <si>
    <t>Li Ax 413.262 nm ppm</t>
  </si>
  <si>
    <t>Li Ax 460.289 nm ppm</t>
  </si>
  <si>
    <t>Li Ax 610.365 nm ppm</t>
  </si>
  <si>
    <t>Li Ax 670.783 nm ppm</t>
  </si>
  <si>
    <t>Li Rad 323.263 nm ppm</t>
  </si>
  <si>
    <t>Li Rad 413.262 nm ppm</t>
  </si>
  <si>
    <t>Li Rad 460.289 nm ppm</t>
  </si>
  <si>
    <t>Li Rad 610.365 nm ppm</t>
  </si>
  <si>
    <t>Li Rad 670.783 nm ppm</t>
  </si>
  <si>
    <t>Na Ax 568.263 nm ppm</t>
  </si>
  <si>
    <t>Na Ax 568.821 nm ppm</t>
  </si>
  <si>
    <t>Na Ax 588.995 nm ppm</t>
  </si>
  <si>
    <t>Na Ax 589.592 nm ppm</t>
  </si>
  <si>
    <t>Na Ax 616.075 nm ppm</t>
  </si>
  <si>
    <t>Na Rad 568.263 nm ppm</t>
  </si>
  <si>
    <t>Na Rad 568.821 nm ppm</t>
  </si>
  <si>
    <t>Na Rad 588.995 nm ppm</t>
  </si>
  <si>
    <t>Na Rad 589.592 nm ppm</t>
  </si>
  <si>
    <t>Na Rad 616.075 nm ppm</t>
  </si>
  <si>
    <t>Li Average</t>
  </si>
  <si>
    <t>Average of 3 Samples</t>
  </si>
  <si>
    <t>STDEV.P</t>
  </si>
  <si>
    <t>PPM (mg/L)</t>
  </si>
  <si>
    <t>mg</t>
  </si>
  <si>
    <t>S1:1</t>
  </si>
  <si>
    <t>Blank</t>
  </si>
  <si>
    <t>S1:2</t>
  </si>
  <si>
    <t>1 ppm</t>
  </si>
  <si>
    <t>S1:3</t>
  </si>
  <si>
    <t>5 ppm</t>
  </si>
  <si>
    <t>S1:4</t>
  </si>
  <si>
    <t>10 ppm</t>
  </si>
  <si>
    <t>####</t>
  </si>
  <si>
    <t>S1:5</t>
  </si>
  <si>
    <t>15 ppm</t>
  </si>
  <si>
    <t>S1:6</t>
  </si>
  <si>
    <t>20 ppm</t>
  </si>
  <si>
    <t>S1:7</t>
  </si>
  <si>
    <t>40 ppm</t>
  </si>
  <si>
    <t>S1:8</t>
  </si>
  <si>
    <t>70 ppm</t>
  </si>
  <si>
    <t>S1:9</t>
  </si>
  <si>
    <t>100 ppm</t>
  </si>
  <si>
    <t>EHD_pristine_LTO_ex_HCl_0_01%_Sample_1</t>
  </si>
  <si>
    <t>-0.06 u</t>
  </si>
  <si>
    <t>-0.10 u</t>
  </si>
  <si>
    <t>-0.05 u</t>
  </si>
  <si>
    <t>-0.08 u</t>
  </si>
  <si>
    <t>-0.07 u</t>
  </si>
  <si>
    <t>Uncal</t>
  </si>
  <si>
    <t>-0.03 u</t>
  </si>
  <si>
    <t>0.00 u</t>
  </si>
  <si>
    <t>-0.38 u</t>
  </si>
  <si>
    <t>-0.27 u</t>
  </si>
  <si>
    <t>EHD_pristine_LTO_ex_HCl_0_01%_Sample_2</t>
  </si>
  <si>
    <t>-0.09 u</t>
  </si>
  <si>
    <t>0.62 u</t>
  </si>
  <si>
    <t>-0.01 u</t>
  </si>
  <si>
    <t>-0.49 u</t>
  </si>
  <si>
    <t>EHD_pristine_LTO_ex_HCl_0_01%_Sample_3</t>
  </si>
  <si>
    <t>-0.04 u</t>
  </si>
  <si>
    <t>-0.52 u</t>
  </si>
  <si>
    <t>-0.42 u</t>
  </si>
  <si>
    <t>EHD_pristine_LTO_ex_H2SO4_0_01%_Sample_1</t>
  </si>
  <si>
    <t>-0.13 u</t>
  </si>
  <si>
    <t>0.51 u</t>
  </si>
  <si>
    <t>-0.02 u</t>
  </si>
  <si>
    <t>-0.53 u</t>
  </si>
  <si>
    <t>-0.47 u</t>
  </si>
  <si>
    <t>EHD_pristine_LTO_ex_H2SO4_0_01%_Sample_2</t>
  </si>
  <si>
    <t>-0.11 u</t>
  </si>
  <si>
    <t>0.54 u</t>
  </si>
  <si>
    <t>-0.57 u</t>
  </si>
  <si>
    <t>EHD_pristine_LTO_ex_H2SO4_0_01%_Sample_3</t>
  </si>
  <si>
    <t>1.06 u</t>
  </si>
  <si>
    <t>-0.59 u</t>
  </si>
  <si>
    <t>-0.51 u</t>
  </si>
  <si>
    <t>EHD_pristine_LTO_ex_H3PO4_0_01%_Sample_1</t>
  </si>
  <si>
    <t>0.33 u</t>
  </si>
  <si>
    <t>-0.63 u</t>
  </si>
  <si>
    <t>EHD_pristine_LTO_ex_H3PO4_0_01%_Sample_2</t>
  </si>
  <si>
    <t>-0.14 u</t>
  </si>
  <si>
    <t>-0.64 u</t>
  </si>
  <si>
    <t>-0.54 u</t>
  </si>
  <si>
    <t>EHD_pristine_LTO_ex_H3PO4_0_01%_Sample_3</t>
  </si>
  <si>
    <t>-0.18 u</t>
  </si>
  <si>
    <t>-0.55 u</t>
  </si>
  <si>
    <t>EHD_pristine_LTO_ex_HCl_1%_Sample_1</t>
  </si>
  <si>
    <t>64.57 o</t>
  </si>
  <si>
    <t>63.04 o</t>
  </si>
  <si>
    <t>72.22 o</t>
  </si>
  <si>
    <t>EHD_pristine_LTO_ex_HCl_1%_Sample_2</t>
  </si>
  <si>
    <t>0.01 u</t>
  </si>
  <si>
    <t>64.42 o</t>
  </si>
  <si>
    <t>63.14 o</t>
  </si>
  <si>
    <t>71.74 o</t>
  </si>
  <si>
    <t>EHD_pristine_LTO_ex_HCl_1%_Sample_3</t>
  </si>
  <si>
    <t>64.16 o</t>
  </si>
  <si>
    <t>62.77 o</t>
  </si>
  <si>
    <t>71.58 o</t>
  </si>
  <si>
    <t>EHD_pristine_LTO_ex_H2SO4_1%_Sample_1</t>
  </si>
  <si>
    <t>66.24 o</t>
  </si>
  <si>
    <t>64.91 o</t>
  </si>
  <si>
    <t>74.73 o</t>
  </si>
  <si>
    <t>EHD_pristine_LTO_ex_H2SO4_1%_Sample_2</t>
  </si>
  <si>
    <t>66.47 o</t>
  </si>
  <si>
    <t>65.53 o</t>
  </si>
  <si>
    <t>74.78 o</t>
  </si>
  <si>
    <t>EHD_pristine_LTO_ex_H2SO4_1%_Sample_3</t>
  </si>
  <si>
    <t>66.58 o</t>
  </si>
  <si>
    <t>65.50 o</t>
  </si>
  <si>
    <t>74.81 o</t>
  </si>
  <si>
    <t>EHD_pristine_LTO_ex_H3PO4_1%_Sample_1</t>
  </si>
  <si>
    <t>44.13 o</t>
  </si>
  <si>
    <t>43.09 o</t>
  </si>
  <si>
    <t>48.94 o</t>
  </si>
  <si>
    <t>-0.34 u</t>
  </si>
  <si>
    <t>-0.24 u</t>
  </si>
  <si>
    <t>EHD_pristine_LTO_ex_H3PO4_1%_Sample_2</t>
  </si>
  <si>
    <t>44.02 o</t>
  </si>
  <si>
    <t>43.06 o</t>
  </si>
  <si>
    <t>48.89 o</t>
  </si>
  <si>
    <t>EHD_pristine_LTO_ex_H3PO4_1%_Sample_3</t>
  </si>
  <si>
    <t>44.12 o</t>
  </si>
  <si>
    <t>43.08 o</t>
  </si>
  <si>
    <t>48.92 o</t>
  </si>
  <si>
    <t>-0.35 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</si>
</sst>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1" xfId="0" applyFill="1" applyBorder="1"/>
    <xf numFmtId="0" fontId="0" fillId="3" borderId="2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0" borderId="0" xfId="0" applyBorder="1"/>
    <xf numFmtId="0" fontId="0" fillId="2" borderId="0" xfId="0" applyFill="1" applyBorder="1"/>
    <xf numFmtId="0" fontId="0" fillId="2" borderId="5" xfId="0" applyFill="1" applyBorder="1"/>
    <xf numFmtId="20" fontId="0" fillId="0" borderId="0" xfId="0" applyNumberFormat="1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0" fontId="0" fillId="2" borderId="6" xfId="0" applyFill="1" applyBorder="1"/>
    <xf numFmtId="0" fontId="0" fillId="0" borderId="7" xfId="0" applyBorder="1"/>
    <xf numFmtId="0" fontId="0" fillId="2" borderId="7" xfId="0" applyFill="1" applyBorder="1"/>
    <xf numFmtId="0" fontId="0" fillId="2" borderId="8" xfId="0" applyFill="1" applyBorder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riscoeh\OneDrive%20-%20University%20of%20Birmingham\PDRA\Cornish%20Lithium\Solubility_tables_202301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tion_Sol"/>
      <sheetName val="CLL Amounts"/>
      <sheetName val="NH4 Routes"/>
      <sheetName val="20221004_ICP_Run1"/>
      <sheetName val="ICP_CLL_LTO"/>
      <sheetName val="20221004_ICP_Run2"/>
      <sheetName val="EHD_LTO_pristine"/>
      <sheetName val="LTO_Acid_Wash"/>
      <sheetName val="EHD_Li_Ni_Mn_Co_Al_Cu_P_LTO_ele"/>
      <sheetName val="Dismantled LTO"/>
      <sheetName val="Tianchi"/>
      <sheetName val="Salt_Civil_Engineering"/>
      <sheetName val="CivEng_50_50_solutions"/>
      <sheetName val="Sheet3"/>
      <sheetName val="Sheet1"/>
      <sheetName val="Samples"/>
      <sheetName val="Lithium Salts"/>
      <sheetName val="Other Salts"/>
      <sheetName val="Na, Li, Ca and K Sal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Q3">
            <v>0.12172282571996784</v>
          </cell>
        </row>
        <row r="4">
          <cell r="Q4">
            <v>0.12195865235698122</v>
          </cell>
        </row>
        <row r="5">
          <cell r="Q5">
            <v>0.12212191695183661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6378F-80EB-442C-89E3-9DABE86C77BF}">
  <dimension ref="A1:BE28"/>
  <sheetViews>
    <sheetView tabSelected="1" workbookViewId="0">
      <selection activeCell="J30" sqref="J30"/>
    </sheetView>
  </sheetViews>
  <sheetFormatPr defaultColWidth="9.109375" defaultRowHeight="14.4" x14ac:dyDescent="0.3"/>
  <cols>
    <col min="2" max="2" width="44" bestFit="1" customWidth="1"/>
    <col min="24" max="24" width="9.109375" style="17"/>
    <col min="26" max="28" width="9.109375" style="17"/>
    <col min="45" max="45" width="12" bestFit="1" customWidth="1"/>
  </cols>
  <sheetData>
    <row r="1" spans="1:4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s="1" t="s">
        <v>23</v>
      </c>
      <c r="Y1" s="2" t="s">
        <v>24</v>
      </c>
      <c r="Z1" s="3" t="s">
        <v>25</v>
      </c>
      <c r="AA1" s="3" t="s">
        <v>26</v>
      </c>
      <c r="AB1" s="4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O1" t="s">
        <v>38</v>
      </c>
      <c r="AP1" t="s">
        <v>39</v>
      </c>
      <c r="AQ1" t="s">
        <v>40</v>
      </c>
      <c r="AS1" t="s">
        <v>41</v>
      </c>
      <c r="AT1" t="s">
        <v>40</v>
      </c>
      <c r="AV1" t="s">
        <v>42</v>
      </c>
    </row>
    <row r="2" spans="1:48" x14ac:dyDescent="0.3">
      <c r="A2" t="s">
        <v>43</v>
      </c>
      <c r="B2" t="s">
        <v>44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 s="5">
        <v>0</v>
      </c>
      <c r="Y2" s="6">
        <v>0</v>
      </c>
      <c r="Z2" s="7">
        <v>0</v>
      </c>
      <c r="AA2" s="7">
        <v>0</v>
      </c>
      <c r="AB2" s="8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</row>
    <row r="3" spans="1:48" x14ac:dyDescent="0.3">
      <c r="A3" t="s">
        <v>45</v>
      </c>
      <c r="B3" t="s">
        <v>46</v>
      </c>
      <c r="C3">
        <v>1</v>
      </c>
      <c r="D3">
        <v>1</v>
      </c>
      <c r="E3">
        <v>1</v>
      </c>
      <c r="F3">
        <v>1</v>
      </c>
      <c r="G3">
        <v>1</v>
      </c>
      <c r="H3">
        <v>1</v>
      </c>
      <c r="I3">
        <v>1</v>
      </c>
      <c r="J3">
        <v>1</v>
      </c>
      <c r="S3">
        <v>1</v>
      </c>
      <c r="T3">
        <v>1</v>
      </c>
      <c r="U3">
        <v>1</v>
      </c>
      <c r="V3">
        <v>1</v>
      </c>
      <c r="W3">
        <v>1</v>
      </c>
      <c r="X3" s="5"/>
      <c r="Y3" s="6"/>
      <c r="Z3" s="7"/>
      <c r="AA3" s="7"/>
      <c r="AB3" s="8"/>
      <c r="AC3">
        <v>1</v>
      </c>
      <c r="AD3">
        <v>1</v>
      </c>
      <c r="AE3">
        <v>1</v>
      </c>
      <c r="AF3">
        <v>1</v>
      </c>
      <c r="AG3">
        <v>1</v>
      </c>
    </row>
    <row r="4" spans="1:48" x14ac:dyDescent="0.3">
      <c r="A4" t="s">
        <v>47</v>
      </c>
      <c r="B4" t="s">
        <v>48</v>
      </c>
      <c r="C4">
        <v>5</v>
      </c>
      <c r="D4">
        <v>5</v>
      </c>
      <c r="E4">
        <v>5</v>
      </c>
      <c r="F4">
        <v>5</v>
      </c>
      <c r="G4">
        <v>5</v>
      </c>
      <c r="H4">
        <v>5</v>
      </c>
      <c r="I4">
        <v>5</v>
      </c>
      <c r="J4">
        <v>5</v>
      </c>
      <c r="S4">
        <v>5</v>
      </c>
      <c r="T4">
        <v>5</v>
      </c>
      <c r="U4">
        <v>5</v>
      </c>
      <c r="V4">
        <v>5</v>
      </c>
      <c r="W4">
        <v>5</v>
      </c>
      <c r="X4" s="5"/>
      <c r="Y4" s="6"/>
      <c r="Z4" s="7"/>
      <c r="AA4" s="7"/>
      <c r="AB4" s="8"/>
      <c r="AC4">
        <v>5</v>
      </c>
      <c r="AD4">
        <v>5</v>
      </c>
      <c r="AE4">
        <v>5</v>
      </c>
      <c r="AF4">
        <v>5</v>
      </c>
      <c r="AG4">
        <v>5</v>
      </c>
    </row>
    <row r="5" spans="1:48" x14ac:dyDescent="0.3">
      <c r="A5" t="s">
        <v>49</v>
      </c>
      <c r="B5" t="s">
        <v>50</v>
      </c>
      <c r="C5">
        <v>10</v>
      </c>
      <c r="D5">
        <v>10</v>
      </c>
      <c r="E5">
        <v>10</v>
      </c>
      <c r="F5">
        <v>10</v>
      </c>
      <c r="G5">
        <v>10</v>
      </c>
      <c r="H5">
        <v>10</v>
      </c>
      <c r="I5" t="s">
        <v>51</v>
      </c>
      <c r="J5">
        <v>10</v>
      </c>
      <c r="S5">
        <v>10</v>
      </c>
      <c r="T5">
        <v>10</v>
      </c>
      <c r="U5">
        <v>10</v>
      </c>
      <c r="V5">
        <v>10</v>
      </c>
      <c r="W5" t="s">
        <v>51</v>
      </c>
      <c r="X5" s="5"/>
      <c r="Y5" s="6"/>
      <c r="Z5" s="7"/>
      <c r="AA5" s="7"/>
      <c r="AB5" s="8"/>
      <c r="AC5">
        <v>10</v>
      </c>
      <c r="AD5">
        <v>10</v>
      </c>
      <c r="AE5">
        <v>10</v>
      </c>
      <c r="AF5">
        <v>10</v>
      </c>
      <c r="AG5">
        <v>10</v>
      </c>
    </row>
    <row r="6" spans="1:48" x14ac:dyDescent="0.3">
      <c r="A6" t="s">
        <v>52</v>
      </c>
      <c r="B6" t="s">
        <v>53</v>
      </c>
      <c r="C6">
        <v>15</v>
      </c>
      <c r="D6">
        <v>15</v>
      </c>
      <c r="E6">
        <v>15</v>
      </c>
      <c r="F6">
        <v>15</v>
      </c>
      <c r="G6">
        <v>15</v>
      </c>
      <c r="H6" t="s">
        <v>51</v>
      </c>
      <c r="I6" t="s">
        <v>51</v>
      </c>
      <c r="J6">
        <v>15</v>
      </c>
      <c r="S6">
        <v>15</v>
      </c>
      <c r="T6">
        <v>15</v>
      </c>
      <c r="U6">
        <v>15</v>
      </c>
      <c r="V6">
        <v>15</v>
      </c>
      <c r="W6" t="s">
        <v>51</v>
      </c>
      <c r="X6" s="5"/>
      <c r="Y6" s="6"/>
      <c r="Z6" s="7"/>
      <c r="AA6" s="7"/>
      <c r="AB6" s="8"/>
      <c r="AC6">
        <v>15</v>
      </c>
      <c r="AD6">
        <v>15</v>
      </c>
      <c r="AE6">
        <v>15</v>
      </c>
      <c r="AF6">
        <v>15</v>
      </c>
      <c r="AG6">
        <v>15</v>
      </c>
    </row>
    <row r="7" spans="1:48" x14ac:dyDescent="0.3">
      <c r="A7" t="s">
        <v>54</v>
      </c>
      <c r="B7" t="s">
        <v>55</v>
      </c>
      <c r="K7">
        <v>20</v>
      </c>
      <c r="L7">
        <v>20</v>
      </c>
      <c r="M7">
        <v>20</v>
      </c>
      <c r="N7">
        <v>20</v>
      </c>
      <c r="O7">
        <v>20</v>
      </c>
      <c r="P7">
        <v>20</v>
      </c>
      <c r="Q7">
        <v>20</v>
      </c>
      <c r="R7">
        <v>20</v>
      </c>
      <c r="X7" s="5">
        <v>20</v>
      </c>
      <c r="Y7" s="6">
        <v>20</v>
      </c>
      <c r="Z7" s="7">
        <v>20</v>
      </c>
      <c r="AA7" s="7">
        <v>20</v>
      </c>
      <c r="AB7" s="8">
        <v>20</v>
      </c>
      <c r="AH7">
        <v>20</v>
      </c>
      <c r="AI7">
        <v>20</v>
      </c>
      <c r="AJ7">
        <v>20</v>
      </c>
      <c r="AK7">
        <v>20</v>
      </c>
      <c r="AL7">
        <v>20</v>
      </c>
    </row>
    <row r="8" spans="1:48" x14ac:dyDescent="0.3">
      <c r="A8" t="s">
        <v>56</v>
      </c>
      <c r="B8" t="s">
        <v>57</v>
      </c>
      <c r="K8">
        <v>40</v>
      </c>
      <c r="L8">
        <v>40</v>
      </c>
      <c r="M8">
        <v>40</v>
      </c>
      <c r="N8">
        <v>40</v>
      </c>
      <c r="O8">
        <v>40</v>
      </c>
      <c r="P8">
        <v>40</v>
      </c>
      <c r="Q8">
        <v>40</v>
      </c>
      <c r="R8">
        <v>40</v>
      </c>
      <c r="X8" s="5">
        <v>40</v>
      </c>
      <c r="Y8" s="6">
        <v>40</v>
      </c>
      <c r="Z8" s="7">
        <v>40</v>
      </c>
      <c r="AA8" s="7">
        <v>40</v>
      </c>
      <c r="AB8" s="8">
        <v>40</v>
      </c>
      <c r="AH8">
        <v>40</v>
      </c>
      <c r="AI8">
        <v>40</v>
      </c>
      <c r="AJ8">
        <v>40</v>
      </c>
      <c r="AK8">
        <v>40</v>
      </c>
      <c r="AL8">
        <v>40</v>
      </c>
    </row>
    <row r="9" spans="1:48" x14ac:dyDescent="0.3">
      <c r="A9" t="s">
        <v>58</v>
      </c>
      <c r="B9" t="s">
        <v>59</v>
      </c>
      <c r="K9">
        <v>70</v>
      </c>
      <c r="L9">
        <v>70</v>
      </c>
      <c r="M9">
        <v>70</v>
      </c>
      <c r="N9">
        <v>70</v>
      </c>
      <c r="O9">
        <v>70</v>
      </c>
      <c r="P9">
        <v>70</v>
      </c>
      <c r="Q9" t="s">
        <v>51</v>
      </c>
      <c r="R9">
        <v>70</v>
      </c>
      <c r="X9" s="5">
        <v>70</v>
      </c>
      <c r="Y9" s="6">
        <v>70</v>
      </c>
      <c r="Z9" s="7">
        <v>70</v>
      </c>
      <c r="AA9" s="7">
        <v>70</v>
      </c>
      <c r="AB9" s="8">
        <v>70</v>
      </c>
      <c r="AH9">
        <v>70</v>
      </c>
      <c r="AI9">
        <v>70</v>
      </c>
      <c r="AJ9">
        <v>70</v>
      </c>
      <c r="AK9">
        <v>70</v>
      </c>
      <c r="AL9">
        <v>70</v>
      </c>
    </row>
    <row r="10" spans="1:48" x14ac:dyDescent="0.3">
      <c r="A10" t="s">
        <v>60</v>
      </c>
      <c r="B10" t="s">
        <v>61</v>
      </c>
      <c r="K10">
        <v>100</v>
      </c>
      <c r="L10">
        <v>100</v>
      </c>
      <c r="M10">
        <v>100</v>
      </c>
      <c r="N10">
        <v>100</v>
      </c>
      <c r="O10">
        <v>100</v>
      </c>
      <c r="P10" t="s">
        <v>51</v>
      </c>
      <c r="Q10" t="s">
        <v>51</v>
      </c>
      <c r="R10">
        <v>100</v>
      </c>
      <c r="X10" s="5">
        <v>100</v>
      </c>
      <c r="Y10" s="6">
        <v>100</v>
      </c>
      <c r="Z10" s="7">
        <v>100</v>
      </c>
      <c r="AA10" s="7">
        <v>100</v>
      </c>
      <c r="AB10" s="8">
        <v>100</v>
      </c>
      <c r="AH10">
        <v>100</v>
      </c>
      <c r="AI10">
        <v>100</v>
      </c>
      <c r="AJ10">
        <v>100</v>
      </c>
      <c r="AK10">
        <v>100</v>
      </c>
      <c r="AL10">
        <v>100</v>
      </c>
    </row>
    <row r="11" spans="1:48" x14ac:dyDescent="0.3">
      <c r="A11" s="9">
        <v>4.2361111111111106E-2</v>
      </c>
      <c r="B11" t="s">
        <v>62</v>
      </c>
      <c r="C11" t="s">
        <v>63</v>
      </c>
      <c r="D11" t="s">
        <v>63</v>
      </c>
      <c r="E11" t="s">
        <v>64</v>
      </c>
      <c r="F11" t="s">
        <v>63</v>
      </c>
      <c r="G11" t="s">
        <v>65</v>
      </c>
      <c r="H11" t="s">
        <v>66</v>
      </c>
      <c r="I11" t="s">
        <v>67</v>
      </c>
      <c r="J11" t="s">
        <v>65</v>
      </c>
      <c r="K11" t="s">
        <v>67</v>
      </c>
      <c r="L11" t="s">
        <v>67</v>
      </c>
      <c r="M11" t="s">
        <v>64</v>
      </c>
      <c r="N11" t="s">
        <v>63</v>
      </c>
      <c r="O11" t="s">
        <v>63</v>
      </c>
      <c r="P11" t="s">
        <v>67</v>
      </c>
      <c r="Q11" t="s">
        <v>67</v>
      </c>
      <c r="R11" t="s">
        <v>67</v>
      </c>
      <c r="S11">
        <v>0.64</v>
      </c>
      <c r="T11" t="s">
        <v>68</v>
      </c>
      <c r="U11">
        <v>0.57999999999999996</v>
      </c>
      <c r="V11">
        <v>0.53</v>
      </c>
      <c r="W11">
        <v>0.51</v>
      </c>
      <c r="X11" s="5" t="s">
        <v>69</v>
      </c>
      <c r="Y11" s="6" t="s">
        <v>68</v>
      </c>
      <c r="Z11" s="7">
        <v>0.87</v>
      </c>
      <c r="AA11" s="7">
        <v>0.3</v>
      </c>
      <c r="AB11" s="8">
        <v>0.56000000000000005</v>
      </c>
      <c r="AC11" t="s">
        <v>68</v>
      </c>
      <c r="AD11">
        <v>0.53</v>
      </c>
      <c r="AE11">
        <v>0</v>
      </c>
      <c r="AF11" t="s">
        <v>70</v>
      </c>
      <c r="AG11" t="s">
        <v>68</v>
      </c>
      <c r="AH11" t="s">
        <v>68</v>
      </c>
      <c r="AI11" t="s">
        <v>68</v>
      </c>
      <c r="AJ11" t="s">
        <v>71</v>
      </c>
      <c r="AK11" t="s">
        <v>72</v>
      </c>
      <c r="AL11" t="s">
        <v>68</v>
      </c>
    </row>
    <row r="12" spans="1:48" x14ac:dyDescent="0.3">
      <c r="A12" s="9">
        <v>4.3055555555555562E-2</v>
      </c>
      <c r="B12" t="s">
        <v>73</v>
      </c>
      <c r="C12" t="s">
        <v>67</v>
      </c>
      <c r="D12" t="s">
        <v>67</v>
      </c>
      <c r="E12" t="s">
        <v>74</v>
      </c>
      <c r="F12" t="s">
        <v>63</v>
      </c>
      <c r="G12" t="s">
        <v>63</v>
      </c>
      <c r="H12" t="s">
        <v>74</v>
      </c>
      <c r="I12" t="s">
        <v>67</v>
      </c>
      <c r="J12" t="s">
        <v>63</v>
      </c>
      <c r="K12" t="s">
        <v>67</v>
      </c>
      <c r="L12" t="s">
        <v>67</v>
      </c>
      <c r="M12" t="s">
        <v>74</v>
      </c>
      <c r="N12" t="s">
        <v>65</v>
      </c>
      <c r="O12" t="s">
        <v>66</v>
      </c>
      <c r="P12" t="s">
        <v>66</v>
      </c>
      <c r="Q12" t="s">
        <v>67</v>
      </c>
      <c r="R12" t="s">
        <v>66</v>
      </c>
      <c r="S12">
        <v>0.68</v>
      </c>
      <c r="T12" t="s">
        <v>68</v>
      </c>
      <c r="U12">
        <v>0.6</v>
      </c>
      <c r="V12">
        <v>0.52</v>
      </c>
      <c r="W12">
        <v>0.51</v>
      </c>
      <c r="X12" s="5" t="s">
        <v>75</v>
      </c>
      <c r="Y12" s="6" t="s">
        <v>68</v>
      </c>
      <c r="Z12" s="7">
        <v>1.26</v>
      </c>
      <c r="AA12" s="7">
        <v>0.3</v>
      </c>
      <c r="AB12" s="8">
        <v>0.57999999999999996</v>
      </c>
      <c r="AC12" t="s">
        <v>68</v>
      </c>
      <c r="AD12">
        <v>0.46</v>
      </c>
      <c r="AE12" t="s">
        <v>76</v>
      </c>
      <c r="AF12" t="s">
        <v>76</v>
      </c>
      <c r="AG12" t="s">
        <v>68</v>
      </c>
      <c r="AH12" t="s">
        <v>68</v>
      </c>
      <c r="AI12" t="s">
        <v>68</v>
      </c>
      <c r="AJ12" t="s">
        <v>77</v>
      </c>
      <c r="AK12" t="s">
        <v>71</v>
      </c>
      <c r="AL12" t="s">
        <v>68</v>
      </c>
    </row>
    <row r="13" spans="1:48" x14ac:dyDescent="0.3">
      <c r="A13" s="9">
        <v>4.3750000000000004E-2</v>
      </c>
      <c r="B13" t="s">
        <v>78</v>
      </c>
      <c r="C13" t="s">
        <v>67</v>
      </c>
      <c r="D13" t="s">
        <v>67</v>
      </c>
      <c r="E13" t="s">
        <v>74</v>
      </c>
      <c r="F13" t="s">
        <v>63</v>
      </c>
      <c r="G13" t="s">
        <v>63</v>
      </c>
      <c r="H13" t="s">
        <v>74</v>
      </c>
      <c r="I13" t="s">
        <v>67</v>
      </c>
      <c r="J13" t="s">
        <v>63</v>
      </c>
      <c r="K13" t="s">
        <v>67</v>
      </c>
      <c r="L13" t="s">
        <v>67</v>
      </c>
      <c r="M13" t="s">
        <v>64</v>
      </c>
      <c r="N13" t="s">
        <v>63</v>
      </c>
      <c r="O13" t="s">
        <v>66</v>
      </c>
      <c r="P13" t="s">
        <v>66</v>
      </c>
      <c r="Q13" t="s">
        <v>67</v>
      </c>
      <c r="R13" t="s">
        <v>66</v>
      </c>
      <c r="S13">
        <v>0.69</v>
      </c>
      <c r="T13" t="s">
        <v>68</v>
      </c>
      <c r="U13">
        <v>0.59</v>
      </c>
      <c r="V13">
        <v>0.52</v>
      </c>
      <c r="W13">
        <v>0.5</v>
      </c>
      <c r="X13" s="5" t="s">
        <v>79</v>
      </c>
      <c r="Y13" s="6" t="s">
        <v>68</v>
      </c>
      <c r="Z13" s="7">
        <v>0.98</v>
      </c>
      <c r="AA13" s="7">
        <v>0.3</v>
      </c>
      <c r="AB13" s="8">
        <v>0.57999999999999996</v>
      </c>
      <c r="AC13" t="s">
        <v>68</v>
      </c>
      <c r="AD13">
        <v>0.56999999999999995</v>
      </c>
      <c r="AE13" t="s">
        <v>76</v>
      </c>
      <c r="AF13" t="s">
        <v>76</v>
      </c>
      <c r="AG13" t="s">
        <v>68</v>
      </c>
      <c r="AH13" t="s">
        <v>68</v>
      </c>
      <c r="AI13" t="s">
        <v>68</v>
      </c>
      <c r="AJ13" t="s">
        <v>80</v>
      </c>
      <c r="AK13" t="s">
        <v>81</v>
      </c>
      <c r="AL13" t="s">
        <v>68</v>
      </c>
    </row>
    <row r="14" spans="1:48" x14ac:dyDescent="0.3">
      <c r="A14" s="9">
        <v>4.4444444444444446E-2</v>
      </c>
      <c r="B14" t="s">
        <v>82</v>
      </c>
      <c r="C14" t="s">
        <v>63</v>
      </c>
      <c r="D14" t="s">
        <v>63</v>
      </c>
      <c r="E14" t="s">
        <v>66</v>
      </c>
      <c r="F14" t="s">
        <v>65</v>
      </c>
      <c r="G14" t="s">
        <v>65</v>
      </c>
      <c r="H14" t="s">
        <v>66</v>
      </c>
      <c r="I14" t="s">
        <v>63</v>
      </c>
      <c r="J14" t="s">
        <v>65</v>
      </c>
      <c r="K14" t="s">
        <v>63</v>
      </c>
      <c r="L14" t="s">
        <v>63</v>
      </c>
      <c r="M14" t="s">
        <v>83</v>
      </c>
      <c r="N14" t="s">
        <v>65</v>
      </c>
      <c r="O14" t="s">
        <v>67</v>
      </c>
      <c r="P14" t="s">
        <v>67</v>
      </c>
      <c r="Q14" t="s">
        <v>63</v>
      </c>
      <c r="R14" t="s">
        <v>63</v>
      </c>
      <c r="S14">
        <v>0.66</v>
      </c>
      <c r="T14" t="s">
        <v>68</v>
      </c>
      <c r="U14">
        <v>0.63</v>
      </c>
      <c r="V14">
        <v>0.55000000000000004</v>
      </c>
      <c r="W14">
        <v>0.53</v>
      </c>
      <c r="X14" s="5" t="s">
        <v>84</v>
      </c>
      <c r="Y14" s="6" t="s">
        <v>68</v>
      </c>
      <c r="Z14" s="7">
        <v>1.35</v>
      </c>
      <c r="AA14" s="7">
        <v>0.34</v>
      </c>
      <c r="AB14" s="8">
        <v>0.62</v>
      </c>
      <c r="AC14" t="s">
        <v>68</v>
      </c>
      <c r="AD14">
        <v>0.39</v>
      </c>
      <c r="AE14" t="s">
        <v>85</v>
      </c>
      <c r="AF14" t="s">
        <v>85</v>
      </c>
      <c r="AG14" t="s">
        <v>68</v>
      </c>
      <c r="AH14" t="s">
        <v>68</v>
      </c>
      <c r="AI14" t="s">
        <v>68</v>
      </c>
      <c r="AJ14" t="s">
        <v>86</v>
      </c>
      <c r="AK14" t="s">
        <v>87</v>
      </c>
      <c r="AL14" t="s">
        <v>68</v>
      </c>
    </row>
    <row r="15" spans="1:48" x14ac:dyDescent="0.3">
      <c r="A15" s="9">
        <v>4.5138888888888888E-2</v>
      </c>
      <c r="B15" t="s">
        <v>88</v>
      </c>
      <c r="C15" t="s">
        <v>63</v>
      </c>
      <c r="D15" t="s">
        <v>63</v>
      </c>
      <c r="E15" t="s">
        <v>74</v>
      </c>
      <c r="F15" t="s">
        <v>63</v>
      </c>
      <c r="G15" t="s">
        <v>63</v>
      </c>
      <c r="H15" t="s">
        <v>66</v>
      </c>
      <c r="I15" t="s">
        <v>67</v>
      </c>
      <c r="J15" t="s">
        <v>65</v>
      </c>
      <c r="K15" t="s">
        <v>63</v>
      </c>
      <c r="L15" t="s">
        <v>67</v>
      </c>
      <c r="M15" t="s">
        <v>89</v>
      </c>
      <c r="N15" t="s">
        <v>63</v>
      </c>
      <c r="O15" t="s">
        <v>63</v>
      </c>
      <c r="P15" t="s">
        <v>67</v>
      </c>
      <c r="Q15" t="s">
        <v>67</v>
      </c>
      <c r="R15" t="s">
        <v>67</v>
      </c>
      <c r="S15">
        <v>0.69</v>
      </c>
      <c r="T15" t="s">
        <v>68</v>
      </c>
      <c r="U15">
        <v>0.62</v>
      </c>
      <c r="V15">
        <v>0.55000000000000004</v>
      </c>
      <c r="W15">
        <v>0.53</v>
      </c>
      <c r="X15" s="5" t="s">
        <v>90</v>
      </c>
      <c r="Y15" s="6" t="s">
        <v>68</v>
      </c>
      <c r="Z15" s="7">
        <v>1.44</v>
      </c>
      <c r="AA15" s="7">
        <v>0.32</v>
      </c>
      <c r="AB15" s="8">
        <v>0.61</v>
      </c>
      <c r="AC15" t="s">
        <v>68</v>
      </c>
      <c r="AD15">
        <v>0.48</v>
      </c>
      <c r="AE15" t="s">
        <v>85</v>
      </c>
      <c r="AF15" t="s">
        <v>85</v>
      </c>
      <c r="AG15" t="s">
        <v>68</v>
      </c>
      <c r="AH15" t="s">
        <v>68</v>
      </c>
      <c r="AI15" t="s">
        <v>68</v>
      </c>
      <c r="AJ15" t="s">
        <v>91</v>
      </c>
      <c r="AK15" t="s">
        <v>77</v>
      </c>
      <c r="AL15" t="s">
        <v>68</v>
      </c>
    </row>
    <row r="16" spans="1:48" x14ac:dyDescent="0.3">
      <c r="A16" s="9">
        <v>4.5833333333333337E-2</v>
      </c>
      <c r="B16" t="s">
        <v>92</v>
      </c>
      <c r="C16" t="s">
        <v>63</v>
      </c>
      <c r="D16" t="s">
        <v>63</v>
      </c>
      <c r="E16" t="s">
        <v>66</v>
      </c>
      <c r="F16" t="s">
        <v>63</v>
      </c>
      <c r="G16" t="s">
        <v>63</v>
      </c>
      <c r="H16" t="s">
        <v>66</v>
      </c>
      <c r="I16" t="s">
        <v>67</v>
      </c>
      <c r="J16" t="s">
        <v>65</v>
      </c>
      <c r="K16" t="s">
        <v>67</v>
      </c>
      <c r="L16" t="s">
        <v>67</v>
      </c>
      <c r="M16" t="s">
        <v>89</v>
      </c>
      <c r="N16" t="s">
        <v>63</v>
      </c>
      <c r="O16" t="s">
        <v>67</v>
      </c>
      <c r="P16" t="s">
        <v>66</v>
      </c>
      <c r="Q16" t="s">
        <v>67</v>
      </c>
      <c r="R16" t="s">
        <v>67</v>
      </c>
      <c r="S16">
        <v>0.67</v>
      </c>
      <c r="T16" t="s">
        <v>68</v>
      </c>
      <c r="U16">
        <v>0.62</v>
      </c>
      <c r="V16">
        <v>0.55000000000000004</v>
      </c>
      <c r="W16">
        <v>0.53</v>
      </c>
      <c r="X16" s="5" t="s">
        <v>93</v>
      </c>
      <c r="Y16" s="6" t="s">
        <v>68</v>
      </c>
      <c r="Z16" s="7">
        <v>1.34</v>
      </c>
      <c r="AA16" s="7">
        <v>0.33</v>
      </c>
      <c r="AB16" s="8">
        <v>0.62</v>
      </c>
      <c r="AC16" t="s">
        <v>68</v>
      </c>
      <c r="AD16">
        <v>0.55000000000000004</v>
      </c>
      <c r="AE16" t="s">
        <v>85</v>
      </c>
      <c r="AF16" t="s">
        <v>85</v>
      </c>
      <c r="AG16" t="s">
        <v>68</v>
      </c>
      <c r="AH16" t="s">
        <v>68</v>
      </c>
      <c r="AI16" t="s">
        <v>68</v>
      </c>
      <c r="AJ16" t="s">
        <v>94</v>
      </c>
      <c r="AK16" t="s">
        <v>95</v>
      </c>
      <c r="AL16" t="s">
        <v>68</v>
      </c>
    </row>
    <row r="17" spans="1:57" x14ac:dyDescent="0.3">
      <c r="A17" s="9">
        <v>4.6527777777777779E-2</v>
      </c>
      <c r="B17" t="s">
        <v>96</v>
      </c>
      <c r="C17" t="s">
        <v>63</v>
      </c>
      <c r="D17" t="s">
        <v>67</v>
      </c>
      <c r="E17" t="s">
        <v>66</v>
      </c>
      <c r="F17" t="s">
        <v>63</v>
      </c>
      <c r="G17" t="s">
        <v>63</v>
      </c>
      <c r="H17" t="s">
        <v>66</v>
      </c>
      <c r="I17" t="s">
        <v>67</v>
      </c>
      <c r="J17" t="s">
        <v>65</v>
      </c>
      <c r="K17" t="s">
        <v>63</v>
      </c>
      <c r="L17" t="s">
        <v>67</v>
      </c>
      <c r="M17" t="s">
        <v>89</v>
      </c>
      <c r="N17" t="s">
        <v>79</v>
      </c>
      <c r="O17" t="s">
        <v>67</v>
      </c>
      <c r="P17" t="s">
        <v>66</v>
      </c>
      <c r="Q17" t="s">
        <v>67</v>
      </c>
      <c r="R17" t="s">
        <v>67</v>
      </c>
      <c r="S17">
        <v>0.69</v>
      </c>
      <c r="T17" t="s">
        <v>68</v>
      </c>
      <c r="U17">
        <v>0.56000000000000005</v>
      </c>
      <c r="V17">
        <v>0.48</v>
      </c>
      <c r="W17">
        <v>0.47</v>
      </c>
      <c r="X17" s="5" t="s">
        <v>97</v>
      </c>
      <c r="Y17" s="6" t="s">
        <v>68</v>
      </c>
      <c r="Z17" s="7">
        <v>1.28</v>
      </c>
      <c r="AA17" s="7">
        <v>0.27</v>
      </c>
      <c r="AB17" s="8">
        <v>0.53</v>
      </c>
      <c r="AC17" t="s">
        <v>68</v>
      </c>
      <c r="AD17">
        <v>0.52</v>
      </c>
      <c r="AE17" t="s">
        <v>69</v>
      </c>
      <c r="AF17" t="s">
        <v>85</v>
      </c>
      <c r="AG17" t="s">
        <v>68</v>
      </c>
      <c r="AH17" t="s">
        <v>68</v>
      </c>
      <c r="AI17" t="s">
        <v>68</v>
      </c>
      <c r="AJ17" t="s">
        <v>98</v>
      </c>
      <c r="AK17" t="s">
        <v>86</v>
      </c>
      <c r="AL17" t="s">
        <v>68</v>
      </c>
    </row>
    <row r="18" spans="1:57" x14ac:dyDescent="0.3">
      <c r="A18" s="9">
        <v>4.7222222222222221E-2</v>
      </c>
      <c r="B18" t="s">
        <v>99</v>
      </c>
      <c r="C18" t="s">
        <v>67</v>
      </c>
      <c r="D18" t="s">
        <v>67</v>
      </c>
      <c r="E18" t="s">
        <v>74</v>
      </c>
      <c r="F18" t="s">
        <v>67</v>
      </c>
      <c r="G18" t="s">
        <v>67</v>
      </c>
      <c r="H18" t="s">
        <v>74</v>
      </c>
      <c r="I18" t="s">
        <v>66</v>
      </c>
      <c r="J18" t="s">
        <v>63</v>
      </c>
      <c r="K18" t="s">
        <v>66</v>
      </c>
      <c r="L18" t="s">
        <v>66</v>
      </c>
      <c r="M18" t="s">
        <v>100</v>
      </c>
      <c r="N18" t="s">
        <v>63</v>
      </c>
      <c r="O18" t="s">
        <v>67</v>
      </c>
      <c r="P18" t="s">
        <v>74</v>
      </c>
      <c r="Q18" t="s">
        <v>66</v>
      </c>
      <c r="R18" t="s">
        <v>66</v>
      </c>
      <c r="S18">
        <v>0.68</v>
      </c>
      <c r="T18" t="s">
        <v>68</v>
      </c>
      <c r="U18">
        <v>0.54</v>
      </c>
      <c r="V18">
        <v>0.48</v>
      </c>
      <c r="W18">
        <v>0.47</v>
      </c>
      <c r="X18" s="5">
        <v>1.28</v>
      </c>
      <c r="Y18" s="6" t="s">
        <v>68</v>
      </c>
      <c r="Z18" s="7">
        <v>1.38</v>
      </c>
      <c r="AA18" s="7">
        <v>0.27</v>
      </c>
      <c r="AB18" s="8">
        <v>0.52</v>
      </c>
      <c r="AC18" t="s">
        <v>68</v>
      </c>
      <c r="AD18">
        <v>0.53</v>
      </c>
      <c r="AE18" t="s">
        <v>69</v>
      </c>
      <c r="AF18" t="s">
        <v>85</v>
      </c>
      <c r="AG18" t="s">
        <v>68</v>
      </c>
      <c r="AH18" t="s">
        <v>68</v>
      </c>
      <c r="AI18" t="s">
        <v>68</v>
      </c>
      <c r="AJ18" t="s">
        <v>101</v>
      </c>
      <c r="AK18" t="s">
        <v>102</v>
      </c>
      <c r="AL18" t="s">
        <v>68</v>
      </c>
    </row>
    <row r="19" spans="1:57" x14ac:dyDescent="0.3">
      <c r="A19" s="9">
        <v>4.7916666666666663E-2</v>
      </c>
      <c r="B19" t="s">
        <v>103</v>
      </c>
      <c r="C19" t="s">
        <v>67</v>
      </c>
      <c r="D19" t="s">
        <v>67</v>
      </c>
      <c r="E19" t="s">
        <v>74</v>
      </c>
      <c r="F19" t="s">
        <v>67</v>
      </c>
      <c r="G19" t="s">
        <v>67</v>
      </c>
      <c r="H19" t="s">
        <v>74</v>
      </c>
      <c r="I19" t="s">
        <v>66</v>
      </c>
      <c r="J19" t="s">
        <v>63</v>
      </c>
      <c r="K19" t="s">
        <v>67</v>
      </c>
      <c r="L19" t="s">
        <v>66</v>
      </c>
      <c r="M19" t="s">
        <v>64</v>
      </c>
      <c r="N19" t="s">
        <v>65</v>
      </c>
      <c r="O19" t="s">
        <v>66</v>
      </c>
      <c r="P19" t="s">
        <v>74</v>
      </c>
      <c r="Q19" t="s">
        <v>66</v>
      </c>
      <c r="R19" t="s">
        <v>66</v>
      </c>
      <c r="S19">
        <v>0.64</v>
      </c>
      <c r="T19" t="s">
        <v>68</v>
      </c>
      <c r="U19">
        <v>0.55000000000000004</v>
      </c>
      <c r="V19">
        <v>0.49</v>
      </c>
      <c r="W19">
        <v>0.47</v>
      </c>
      <c r="X19" s="5" t="s">
        <v>104</v>
      </c>
      <c r="Y19" s="6" t="s">
        <v>68</v>
      </c>
      <c r="Z19" s="7">
        <v>1.1599999999999999</v>
      </c>
      <c r="AA19" s="7">
        <v>0.27</v>
      </c>
      <c r="AB19" s="8">
        <v>0.52</v>
      </c>
      <c r="AC19" t="s">
        <v>68</v>
      </c>
      <c r="AD19">
        <v>0.48</v>
      </c>
      <c r="AE19" t="s">
        <v>69</v>
      </c>
      <c r="AF19" t="s">
        <v>85</v>
      </c>
      <c r="AG19" t="s">
        <v>68</v>
      </c>
      <c r="AH19" t="s">
        <v>68</v>
      </c>
      <c r="AI19" t="s">
        <v>68</v>
      </c>
      <c r="AJ19" t="s">
        <v>98</v>
      </c>
      <c r="AK19" t="s">
        <v>105</v>
      </c>
      <c r="AL19" t="s">
        <v>68</v>
      </c>
    </row>
    <row r="20" spans="1:57" x14ac:dyDescent="0.3">
      <c r="A20" s="9">
        <v>4.8611111111111112E-2</v>
      </c>
      <c r="B20" t="s">
        <v>106</v>
      </c>
      <c r="C20">
        <v>0.02</v>
      </c>
      <c r="D20">
        <v>0.02</v>
      </c>
      <c r="E20">
        <v>0.04</v>
      </c>
      <c r="F20">
        <v>0.03</v>
      </c>
      <c r="G20">
        <v>0.02</v>
      </c>
      <c r="H20">
        <v>0.01</v>
      </c>
      <c r="I20">
        <v>0.02</v>
      </c>
      <c r="J20">
        <v>0.06</v>
      </c>
      <c r="K20">
        <v>0.02</v>
      </c>
      <c r="L20">
        <v>0.02</v>
      </c>
      <c r="M20" t="s">
        <v>85</v>
      </c>
      <c r="N20">
        <v>0.03</v>
      </c>
      <c r="O20">
        <v>0.03</v>
      </c>
      <c r="P20">
        <v>0.03</v>
      </c>
      <c r="Q20">
        <v>0.03</v>
      </c>
      <c r="R20">
        <v>0.02</v>
      </c>
      <c r="S20" t="s">
        <v>107</v>
      </c>
      <c r="T20" t="s">
        <v>68</v>
      </c>
      <c r="U20" t="s">
        <v>108</v>
      </c>
      <c r="V20" t="s">
        <v>109</v>
      </c>
      <c r="W20" t="s">
        <v>51</v>
      </c>
      <c r="X20" s="5">
        <v>58.03</v>
      </c>
      <c r="Y20" s="6" t="s">
        <v>68</v>
      </c>
      <c r="Z20" s="7">
        <v>59.57</v>
      </c>
      <c r="AA20" s="7">
        <v>61.73</v>
      </c>
      <c r="AB20" s="8">
        <v>61.15</v>
      </c>
      <c r="AC20" t="s">
        <v>68</v>
      </c>
      <c r="AD20">
        <v>0.95</v>
      </c>
      <c r="AE20">
        <v>0.76</v>
      </c>
      <c r="AF20">
        <v>0.67</v>
      </c>
      <c r="AG20" t="s">
        <v>68</v>
      </c>
      <c r="AH20" t="s">
        <v>68</v>
      </c>
      <c r="AI20" t="s">
        <v>68</v>
      </c>
      <c r="AJ20">
        <v>0.16</v>
      </c>
      <c r="AK20">
        <v>0.25</v>
      </c>
      <c r="AL20" t="s">
        <v>68</v>
      </c>
      <c r="AO20" s="10">
        <f>AVERAGE(X20,Z20:AB20)</f>
        <v>60.12</v>
      </c>
      <c r="AP20" s="10">
        <f>AVERAGE(AO20:AO22)</f>
        <v>59.977499999999999</v>
      </c>
      <c r="AQ20" s="10">
        <f>_xlfn.STDEV.P(X20:X22,Z20:AB22)</f>
        <v>1.3645397575739591</v>
      </c>
      <c r="AS20">
        <f>AP20*100</f>
        <v>5997.75</v>
      </c>
      <c r="AT20">
        <f>AQ20*100</f>
        <v>136.45397575739591</v>
      </c>
      <c r="AV20">
        <f>AS20*(20/1000)</f>
        <v>119.955</v>
      </c>
      <c r="AW20">
        <f>AT20*(20/1000)</f>
        <v>2.7290795151479181</v>
      </c>
      <c r="AX20" s="11">
        <f>AV20/1000</f>
        <v>0.11995499999999999</v>
      </c>
      <c r="AY20" s="11">
        <f>AW20/1000</f>
        <v>2.729079515147918E-3</v>
      </c>
      <c r="BA20" s="12">
        <f>(AX20/[1]LTO_Acid_Wash!Q3)*100</f>
        <v>98.547662930505027</v>
      </c>
      <c r="BB20" s="12">
        <f>(AY20/[1]LTO_Acid_Wash!Q3)*100</f>
        <v>2.2420441679741829</v>
      </c>
      <c r="BC20" s="10"/>
      <c r="BE20">
        <f>AS20/1000</f>
        <v>5.9977499999999999</v>
      </c>
    </row>
    <row r="21" spans="1:57" x14ac:dyDescent="0.3">
      <c r="A21" s="9">
        <v>4.9305555555555554E-2</v>
      </c>
      <c r="B21" t="s">
        <v>110</v>
      </c>
      <c r="C21" t="s">
        <v>70</v>
      </c>
      <c r="D21">
        <v>0</v>
      </c>
      <c r="E21">
        <v>0.03</v>
      </c>
      <c r="F21">
        <v>0.01</v>
      </c>
      <c r="G21">
        <v>0.01</v>
      </c>
      <c r="H21" t="s">
        <v>76</v>
      </c>
      <c r="I21">
        <v>0</v>
      </c>
      <c r="J21">
        <v>0.04</v>
      </c>
      <c r="K21">
        <v>0.01</v>
      </c>
      <c r="L21">
        <v>0.01</v>
      </c>
      <c r="M21" t="s">
        <v>76</v>
      </c>
      <c r="N21">
        <v>0.01</v>
      </c>
      <c r="O21" t="s">
        <v>111</v>
      </c>
      <c r="P21">
        <v>0.01</v>
      </c>
      <c r="Q21">
        <v>0.01</v>
      </c>
      <c r="R21" t="s">
        <v>70</v>
      </c>
      <c r="S21" t="s">
        <v>112</v>
      </c>
      <c r="T21" t="s">
        <v>68</v>
      </c>
      <c r="U21" t="s">
        <v>113</v>
      </c>
      <c r="V21" t="s">
        <v>114</v>
      </c>
      <c r="W21" t="s">
        <v>51</v>
      </c>
      <c r="X21" s="5">
        <v>57.55</v>
      </c>
      <c r="Y21" s="6" t="s">
        <v>68</v>
      </c>
      <c r="Z21" s="7">
        <v>59.5</v>
      </c>
      <c r="AA21" s="7">
        <v>60.51</v>
      </c>
      <c r="AB21" s="8">
        <v>60.72</v>
      </c>
      <c r="AC21" t="s">
        <v>68</v>
      </c>
      <c r="AD21">
        <v>1.04</v>
      </c>
      <c r="AE21">
        <v>0.76</v>
      </c>
      <c r="AF21">
        <v>0.67</v>
      </c>
      <c r="AG21" t="s">
        <v>68</v>
      </c>
      <c r="AH21" t="s">
        <v>68</v>
      </c>
      <c r="AI21" t="s">
        <v>68</v>
      </c>
      <c r="AJ21">
        <v>0.21</v>
      </c>
      <c r="AK21">
        <v>0.28000000000000003</v>
      </c>
      <c r="AL21" t="s">
        <v>68</v>
      </c>
      <c r="AO21" s="10">
        <f t="shared" ref="AO21:AO28" si="0">AVERAGE(X21,Z21:AB21)</f>
        <v>59.57</v>
      </c>
      <c r="AP21" s="10"/>
      <c r="AQ21" s="10"/>
      <c r="AX21" s="11"/>
      <c r="AY21" s="11"/>
      <c r="BA21" s="12"/>
      <c r="BB21" s="12"/>
    </row>
    <row r="22" spans="1:57" x14ac:dyDescent="0.3">
      <c r="A22" s="9">
        <v>4.9999999999999996E-2</v>
      </c>
      <c r="B22" t="s">
        <v>115</v>
      </c>
      <c r="C22">
        <v>0.01</v>
      </c>
      <c r="D22">
        <v>0</v>
      </c>
      <c r="E22">
        <v>0.03</v>
      </c>
      <c r="F22">
        <v>0.01</v>
      </c>
      <c r="G22">
        <v>0.01</v>
      </c>
      <c r="H22" t="s">
        <v>70</v>
      </c>
      <c r="I22">
        <v>0</v>
      </c>
      <c r="J22">
        <v>0.05</v>
      </c>
      <c r="K22">
        <v>0.01</v>
      </c>
      <c r="L22">
        <v>0.01</v>
      </c>
      <c r="M22" t="s">
        <v>85</v>
      </c>
      <c r="N22">
        <v>0.02</v>
      </c>
      <c r="O22" t="s">
        <v>70</v>
      </c>
      <c r="P22">
        <v>0.01</v>
      </c>
      <c r="Q22">
        <v>0.01</v>
      </c>
      <c r="R22">
        <v>0.01</v>
      </c>
      <c r="S22" t="s">
        <v>116</v>
      </c>
      <c r="T22" t="s">
        <v>68</v>
      </c>
      <c r="U22" t="s">
        <v>117</v>
      </c>
      <c r="V22" t="s">
        <v>118</v>
      </c>
      <c r="W22" t="s">
        <v>51</v>
      </c>
      <c r="X22" s="5">
        <v>58.63</v>
      </c>
      <c r="Y22" s="6" t="s">
        <v>68</v>
      </c>
      <c r="Z22" s="7">
        <v>59.34</v>
      </c>
      <c r="AA22" s="7">
        <v>61.75</v>
      </c>
      <c r="AB22" s="8">
        <v>61.25</v>
      </c>
      <c r="AC22" t="s">
        <v>68</v>
      </c>
      <c r="AD22">
        <v>0.92</v>
      </c>
      <c r="AE22">
        <v>0.77</v>
      </c>
      <c r="AF22">
        <v>0.67</v>
      </c>
      <c r="AG22" t="s">
        <v>68</v>
      </c>
      <c r="AH22" t="s">
        <v>68</v>
      </c>
      <c r="AI22" t="s">
        <v>68</v>
      </c>
      <c r="AJ22">
        <v>0.26</v>
      </c>
      <c r="AK22">
        <v>0.34</v>
      </c>
      <c r="AL22" t="s">
        <v>68</v>
      </c>
      <c r="AO22" s="10">
        <f t="shared" si="0"/>
        <v>60.2425</v>
      </c>
      <c r="AP22" s="10"/>
      <c r="AQ22" s="10"/>
      <c r="AX22" s="11"/>
      <c r="AY22" s="11"/>
      <c r="BA22" s="12"/>
      <c r="BB22" s="12"/>
    </row>
    <row r="23" spans="1:57" x14ac:dyDescent="0.3">
      <c r="A23" s="9">
        <v>5.0694444444444452E-2</v>
      </c>
      <c r="B23" t="s">
        <v>119</v>
      </c>
      <c r="C23">
        <v>0.03</v>
      </c>
      <c r="D23">
        <v>0.02</v>
      </c>
      <c r="E23">
        <v>0.04</v>
      </c>
      <c r="F23">
        <v>0.03</v>
      </c>
      <c r="G23">
        <v>0.03</v>
      </c>
      <c r="H23">
        <v>0.02</v>
      </c>
      <c r="I23">
        <v>0.02</v>
      </c>
      <c r="J23">
        <v>7.0000000000000007E-2</v>
      </c>
      <c r="K23">
        <v>0.03</v>
      </c>
      <c r="L23">
        <v>0.03</v>
      </c>
      <c r="M23" t="s">
        <v>76</v>
      </c>
      <c r="N23">
        <v>0.05</v>
      </c>
      <c r="O23">
        <v>0.03</v>
      </c>
      <c r="P23">
        <v>0.03</v>
      </c>
      <c r="Q23">
        <v>0.03</v>
      </c>
      <c r="R23">
        <v>0.03</v>
      </c>
      <c r="S23" t="s">
        <v>120</v>
      </c>
      <c r="T23" t="s">
        <v>68</v>
      </c>
      <c r="U23" t="s">
        <v>121</v>
      </c>
      <c r="V23" t="s">
        <v>122</v>
      </c>
      <c r="W23" t="s">
        <v>51</v>
      </c>
      <c r="X23" s="5">
        <v>57.89</v>
      </c>
      <c r="Y23" s="6" t="s">
        <v>68</v>
      </c>
      <c r="Z23" s="7">
        <v>62.26</v>
      </c>
      <c r="AA23" s="7">
        <v>63.16</v>
      </c>
      <c r="AB23" s="8">
        <v>63.18</v>
      </c>
      <c r="AC23" t="s">
        <v>68</v>
      </c>
      <c r="AD23">
        <v>0.78</v>
      </c>
      <c r="AE23">
        <v>0.46</v>
      </c>
      <c r="AF23">
        <v>0.4</v>
      </c>
      <c r="AG23" t="s">
        <v>68</v>
      </c>
      <c r="AH23" t="s">
        <v>68</v>
      </c>
      <c r="AI23" t="s">
        <v>68</v>
      </c>
      <c r="AJ23" t="s">
        <v>85</v>
      </c>
      <c r="AK23">
        <v>7.0000000000000007E-2</v>
      </c>
      <c r="AL23" t="s">
        <v>68</v>
      </c>
      <c r="AO23" s="10">
        <f t="shared" si="0"/>
        <v>61.622500000000002</v>
      </c>
      <c r="AP23" s="10">
        <f>AVERAGE(AO23:AO25)</f>
        <v>62.035000000000004</v>
      </c>
      <c r="AQ23" s="10">
        <f>_xlfn.STDEV.P(X23:X25,Z23:AB25)</f>
        <v>2.3535345759091788</v>
      </c>
      <c r="AS23">
        <f>AP23*100</f>
        <v>6203.5</v>
      </c>
      <c r="AT23">
        <f>AQ23*100</f>
        <v>235.35345759091788</v>
      </c>
      <c r="AV23">
        <f t="shared" ref="AV23:AW26" si="1">AS23*(20/1000)</f>
        <v>124.07000000000001</v>
      </c>
      <c r="AW23">
        <f t="shared" si="1"/>
        <v>4.7070691518183576</v>
      </c>
      <c r="AX23" s="11">
        <f t="shared" ref="AX23:AY26" si="2">AV23/1000</f>
        <v>0.12407000000000001</v>
      </c>
      <c r="AY23" s="11">
        <f t="shared" si="2"/>
        <v>4.7070691518183577E-3</v>
      </c>
      <c r="BA23" s="12">
        <f>(AX23/[1]LTO_Acid_Wash!Q4)*100</f>
        <v>101.73119955182739</v>
      </c>
      <c r="BB23" s="12">
        <f>(AY23/[1]LTO_Acid_Wash!Q4)*100</f>
        <v>3.8595614668161859</v>
      </c>
      <c r="BE23">
        <f t="shared" ref="BE23:BE26" si="3">AS23/1000</f>
        <v>6.2035</v>
      </c>
    </row>
    <row r="24" spans="1:57" x14ac:dyDescent="0.3">
      <c r="A24" s="9">
        <v>5.1388888888888894E-2</v>
      </c>
      <c r="B24" t="s">
        <v>123</v>
      </c>
      <c r="C24">
        <v>0.03</v>
      </c>
      <c r="D24">
        <v>0.03</v>
      </c>
      <c r="E24">
        <v>0.04</v>
      </c>
      <c r="F24">
        <v>0.04</v>
      </c>
      <c r="G24">
        <v>0.03</v>
      </c>
      <c r="H24">
        <v>0.02</v>
      </c>
      <c r="I24">
        <v>0.03</v>
      </c>
      <c r="J24">
        <v>7.0000000000000007E-2</v>
      </c>
      <c r="K24">
        <v>0.04</v>
      </c>
      <c r="L24">
        <v>0.03</v>
      </c>
      <c r="M24" t="s">
        <v>70</v>
      </c>
      <c r="N24">
        <v>0.05</v>
      </c>
      <c r="O24">
        <v>0.02</v>
      </c>
      <c r="P24">
        <v>0.04</v>
      </c>
      <c r="Q24">
        <v>0.04</v>
      </c>
      <c r="R24">
        <v>0.04</v>
      </c>
      <c r="S24" t="s">
        <v>124</v>
      </c>
      <c r="T24" t="s">
        <v>68</v>
      </c>
      <c r="U24" t="s">
        <v>125</v>
      </c>
      <c r="V24" t="s">
        <v>126</v>
      </c>
      <c r="W24" t="s">
        <v>51</v>
      </c>
      <c r="X24" s="5">
        <v>59.7</v>
      </c>
      <c r="Y24" s="6" t="s">
        <v>68</v>
      </c>
      <c r="Z24" s="7">
        <v>62.4</v>
      </c>
      <c r="AA24" s="7">
        <v>64.52</v>
      </c>
      <c r="AB24" s="8">
        <v>64.06</v>
      </c>
      <c r="AC24" t="s">
        <v>68</v>
      </c>
      <c r="AD24">
        <v>0.78</v>
      </c>
      <c r="AE24">
        <v>0.46</v>
      </c>
      <c r="AF24">
        <v>0.39</v>
      </c>
      <c r="AG24" t="s">
        <v>68</v>
      </c>
      <c r="AH24" t="s">
        <v>68</v>
      </c>
      <c r="AI24" t="s">
        <v>68</v>
      </c>
      <c r="AJ24" t="s">
        <v>79</v>
      </c>
      <c r="AK24">
        <v>0.06</v>
      </c>
      <c r="AL24" t="s">
        <v>68</v>
      </c>
      <c r="AO24" s="10">
        <f t="shared" si="0"/>
        <v>62.67</v>
      </c>
      <c r="AP24" s="10"/>
      <c r="AQ24" s="10"/>
      <c r="AX24" s="11"/>
      <c r="AY24" s="11"/>
      <c r="BA24" s="12"/>
      <c r="BB24" s="12"/>
    </row>
    <row r="25" spans="1:57" x14ac:dyDescent="0.3">
      <c r="A25" s="9">
        <v>5.2083333333333336E-2</v>
      </c>
      <c r="B25" t="s">
        <v>127</v>
      </c>
      <c r="C25">
        <v>0.02</v>
      </c>
      <c r="D25">
        <v>0.02</v>
      </c>
      <c r="E25">
        <v>0.04</v>
      </c>
      <c r="F25">
        <v>0.03</v>
      </c>
      <c r="G25">
        <v>0.03</v>
      </c>
      <c r="H25">
        <v>0.02</v>
      </c>
      <c r="I25">
        <v>0.02</v>
      </c>
      <c r="J25">
        <v>7.0000000000000007E-2</v>
      </c>
      <c r="K25">
        <v>0.03</v>
      </c>
      <c r="L25">
        <v>0.03</v>
      </c>
      <c r="M25" t="s">
        <v>76</v>
      </c>
      <c r="N25">
        <v>0.05</v>
      </c>
      <c r="O25">
        <v>0.03</v>
      </c>
      <c r="P25">
        <v>0.03</v>
      </c>
      <c r="Q25">
        <v>0.03</v>
      </c>
      <c r="R25">
        <v>0.03</v>
      </c>
      <c r="S25" t="s">
        <v>128</v>
      </c>
      <c r="T25" t="s">
        <v>68</v>
      </c>
      <c r="U25" t="s">
        <v>129</v>
      </c>
      <c r="V25" t="s">
        <v>130</v>
      </c>
      <c r="W25" t="s">
        <v>51</v>
      </c>
      <c r="X25" s="5">
        <v>57.18</v>
      </c>
      <c r="Y25" s="6" t="s">
        <v>68</v>
      </c>
      <c r="Z25" s="7">
        <v>62.21</v>
      </c>
      <c r="AA25" s="7">
        <v>64.02</v>
      </c>
      <c r="AB25" s="8">
        <v>63.84</v>
      </c>
      <c r="AC25" t="s">
        <v>68</v>
      </c>
      <c r="AD25">
        <v>0.76</v>
      </c>
      <c r="AE25">
        <v>0.44</v>
      </c>
      <c r="AF25">
        <v>0.38</v>
      </c>
      <c r="AG25" t="s">
        <v>68</v>
      </c>
      <c r="AH25" t="s">
        <v>68</v>
      </c>
      <c r="AI25" t="s">
        <v>68</v>
      </c>
      <c r="AJ25" t="s">
        <v>69</v>
      </c>
      <c r="AK25">
        <v>7.0000000000000007E-2</v>
      </c>
      <c r="AL25" t="s">
        <v>68</v>
      </c>
      <c r="AO25" s="10">
        <f t="shared" si="0"/>
        <v>61.8125</v>
      </c>
      <c r="AP25" s="10"/>
      <c r="AQ25" s="10"/>
      <c r="AX25" s="11"/>
      <c r="AY25" s="11"/>
      <c r="BA25" s="12"/>
      <c r="BB25" s="12"/>
    </row>
    <row r="26" spans="1:57" x14ac:dyDescent="0.3">
      <c r="A26" s="9">
        <v>5.2777777777777778E-2</v>
      </c>
      <c r="B26" t="s">
        <v>131</v>
      </c>
      <c r="C26">
        <v>0.04</v>
      </c>
      <c r="D26">
        <v>0.04</v>
      </c>
      <c r="E26">
        <v>7.0000000000000007E-2</v>
      </c>
      <c r="F26">
        <v>0.05</v>
      </c>
      <c r="G26">
        <v>0.05</v>
      </c>
      <c r="H26">
        <v>0.04</v>
      </c>
      <c r="I26">
        <v>0.05</v>
      </c>
      <c r="J26">
        <v>0.09</v>
      </c>
      <c r="K26">
        <v>0.05</v>
      </c>
      <c r="L26">
        <v>0.05</v>
      </c>
      <c r="M26" t="s">
        <v>111</v>
      </c>
      <c r="N26">
        <v>0.05</v>
      </c>
      <c r="O26">
        <v>0.05</v>
      </c>
      <c r="P26">
        <v>0.06</v>
      </c>
      <c r="Q26">
        <v>0.05</v>
      </c>
      <c r="R26">
        <v>0.05</v>
      </c>
      <c r="S26" t="s">
        <v>132</v>
      </c>
      <c r="T26" t="s">
        <v>68</v>
      </c>
      <c r="U26" t="s">
        <v>133</v>
      </c>
      <c r="V26" t="s">
        <v>134</v>
      </c>
      <c r="W26" t="s">
        <v>51</v>
      </c>
      <c r="X26" s="5">
        <v>40.68</v>
      </c>
      <c r="Y26" s="6" t="s">
        <v>68</v>
      </c>
      <c r="Z26" s="7">
        <v>41.22</v>
      </c>
      <c r="AA26" s="7">
        <v>43.36</v>
      </c>
      <c r="AB26" s="8">
        <v>42.96</v>
      </c>
      <c r="AC26" t="s">
        <v>68</v>
      </c>
      <c r="AD26">
        <v>0.65</v>
      </c>
      <c r="AE26">
        <v>0.08</v>
      </c>
      <c r="AF26">
        <v>0.06</v>
      </c>
      <c r="AG26" t="s">
        <v>68</v>
      </c>
      <c r="AH26" t="s">
        <v>68</v>
      </c>
      <c r="AI26" t="s">
        <v>68</v>
      </c>
      <c r="AJ26" t="s">
        <v>135</v>
      </c>
      <c r="AK26" t="s">
        <v>136</v>
      </c>
      <c r="AL26" t="s">
        <v>68</v>
      </c>
      <c r="AO26" s="10">
        <f t="shared" si="0"/>
        <v>42.055</v>
      </c>
      <c r="AP26" s="10">
        <f>AVERAGE(AO26:AO28)</f>
        <v>42.045833333333327</v>
      </c>
      <c r="AQ26" s="10">
        <f>_xlfn.STDEV.P(X26:X28,Z26:AB28)</f>
        <v>0.99646423529508743</v>
      </c>
      <c r="AS26">
        <f>AP26*100</f>
        <v>4204.583333333333</v>
      </c>
      <c r="AT26">
        <f>AQ26*100</f>
        <v>99.646423529508738</v>
      </c>
      <c r="AV26">
        <f t="shared" si="1"/>
        <v>84.091666666666669</v>
      </c>
      <c r="AW26">
        <f t="shared" si="1"/>
        <v>1.9929284705901749</v>
      </c>
      <c r="AX26" s="11">
        <f t="shared" si="2"/>
        <v>8.4091666666666662E-2</v>
      </c>
      <c r="AY26" s="11">
        <f t="shared" si="2"/>
        <v>1.992928470590175E-3</v>
      </c>
      <c r="BA26" s="12">
        <f>(AX26/[1]LTO_Acid_Wash!Q5)*100</f>
        <v>68.858783718430644</v>
      </c>
      <c r="BB26" s="12">
        <f>(AY26/[1]LTO_Acid_Wash!Q5)*100</f>
        <v>1.6319171204757306</v>
      </c>
      <c r="BE26">
        <f t="shared" si="3"/>
        <v>4.2045833333333329</v>
      </c>
    </row>
    <row r="27" spans="1:57" x14ac:dyDescent="0.3">
      <c r="A27" s="9">
        <v>5.347222222222222E-2</v>
      </c>
      <c r="B27" t="s">
        <v>137</v>
      </c>
      <c r="C27">
        <v>0.04</v>
      </c>
      <c r="D27">
        <v>0.04</v>
      </c>
      <c r="E27">
        <v>7.0000000000000007E-2</v>
      </c>
      <c r="F27">
        <v>0.04</v>
      </c>
      <c r="G27">
        <v>0.04</v>
      </c>
      <c r="H27">
        <v>0.03</v>
      </c>
      <c r="I27">
        <v>0.04</v>
      </c>
      <c r="J27">
        <v>0.08</v>
      </c>
      <c r="K27">
        <v>0.04</v>
      </c>
      <c r="L27">
        <v>0.04</v>
      </c>
      <c r="M27" t="s">
        <v>70</v>
      </c>
      <c r="N27">
        <v>0.06</v>
      </c>
      <c r="O27">
        <v>0.04</v>
      </c>
      <c r="P27">
        <v>0.05</v>
      </c>
      <c r="Q27">
        <v>0.04</v>
      </c>
      <c r="R27">
        <v>0.04</v>
      </c>
      <c r="S27" t="s">
        <v>138</v>
      </c>
      <c r="T27" t="s">
        <v>68</v>
      </c>
      <c r="U27" t="s">
        <v>139</v>
      </c>
      <c r="V27" t="s">
        <v>140</v>
      </c>
      <c r="W27" t="s">
        <v>51</v>
      </c>
      <c r="X27" s="5">
        <v>40.68</v>
      </c>
      <c r="Y27" s="6" t="s">
        <v>68</v>
      </c>
      <c r="Z27" s="7">
        <v>41.12</v>
      </c>
      <c r="AA27" s="7">
        <v>43.06</v>
      </c>
      <c r="AB27" s="8">
        <v>42.82</v>
      </c>
      <c r="AC27" t="s">
        <v>68</v>
      </c>
      <c r="AD27">
        <v>0.52</v>
      </c>
      <c r="AE27">
        <v>0.08</v>
      </c>
      <c r="AF27">
        <v>7.0000000000000007E-2</v>
      </c>
      <c r="AG27" t="s">
        <v>68</v>
      </c>
      <c r="AH27" t="s">
        <v>68</v>
      </c>
      <c r="AI27" t="s">
        <v>68</v>
      </c>
      <c r="AJ27" t="s">
        <v>135</v>
      </c>
      <c r="AK27" t="s">
        <v>136</v>
      </c>
      <c r="AL27" t="s">
        <v>68</v>
      </c>
      <c r="AO27" s="10">
        <f t="shared" si="0"/>
        <v>41.92</v>
      </c>
      <c r="AP27" s="10"/>
      <c r="AQ27" s="10"/>
    </row>
    <row r="28" spans="1:57" x14ac:dyDescent="0.3">
      <c r="A28" s="9">
        <v>5.4166666666666669E-2</v>
      </c>
      <c r="B28" t="s">
        <v>141</v>
      </c>
      <c r="C28">
        <v>0.04</v>
      </c>
      <c r="D28">
        <v>0.03</v>
      </c>
      <c r="E28">
        <v>0.06</v>
      </c>
      <c r="F28">
        <v>0.04</v>
      </c>
      <c r="G28">
        <v>0.04</v>
      </c>
      <c r="H28">
        <v>0.03</v>
      </c>
      <c r="I28">
        <v>0.04</v>
      </c>
      <c r="J28">
        <v>0.08</v>
      </c>
      <c r="K28">
        <v>0.04</v>
      </c>
      <c r="L28">
        <v>0.04</v>
      </c>
      <c r="M28" t="s">
        <v>70</v>
      </c>
      <c r="N28">
        <v>7.0000000000000007E-2</v>
      </c>
      <c r="O28">
        <v>0.04</v>
      </c>
      <c r="P28">
        <v>0.04</v>
      </c>
      <c r="Q28">
        <v>0.04</v>
      </c>
      <c r="R28">
        <v>0.04</v>
      </c>
      <c r="S28" t="s">
        <v>142</v>
      </c>
      <c r="T28" t="s">
        <v>68</v>
      </c>
      <c r="U28" t="s">
        <v>143</v>
      </c>
      <c r="V28" t="s">
        <v>144</v>
      </c>
      <c r="W28" t="s">
        <v>51</v>
      </c>
      <c r="X28" s="13">
        <v>41.1</v>
      </c>
      <c r="Y28" s="14" t="s">
        <v>68</v>
      </c>
      <c r="Z28" s="15">
        <v>41.81</v>
      </c>
      <c r="AA28" s="15">
        <v>43.14</v>
      </c>
      <c r="AB28" s="16">
        <v>42.6</v>
      </c>
      <c r="AC28" t="s">
        <v>68</v>
      </c>
      <c r="AD28">
        <v>0.61</v>
      </c>
      <c r="AE28">
        <v>0.06</v>
      </c>
      <c r="AF28">
        <v>0.05</v>
      </c>
      <c r="AG28" t="s">
        <v>68</v>
      </c>
      <c r="AH28" t="s">
        <v>68</v>
      </c>
      <c r="AI28" t="s">
        <v>68</v>
      </c>
      <c r="AJ28" t="s">
        <v>145</v>
      </c>
      <c r="AK28" t="s">
        <v>136</v>
      </c>
      <c r="AL28" t="s">
        <v>68</v>
      </c>
      <c r="AO28" s="10">
        <f t="shared" si="0"/>
        <v>42.162500000000001</v>
      </c>
      <c r="AP28" s="10"/>
      <c r="AQ28" s="1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14DE34EA04724DA96D8778FC0E06F4" ma:contentTypeVersion="16" ma:contentTypeDescription="Create a new document." ma:contentTypeScope="" ma:versionID="d4c282476c46a9d85e0121c9d1859d26">
  <xsd:schema xmlns:xsd="http://www.w3.org/2001/XMLSchema" xmlns:xs="http://www.w3.org/2001/XMLSchema" xmlns:p="http://schemas.microsoft.com/office/2006/metadata/properties" xmlns:ns3="197f913f-be48-4f90-b1da-cd03682e400d" xmlns:ns4="1de3684a-2ada-404b-aaf9-eff7fdd12124" targetNamespace="http://schemas.microsoft.com/office/2006/metadata/properties" ma:root="true" ma:fieldsID="077b751eaa5e89bbca729022426831eb" ns3:_="" ns4:_="">
    <xsd:import namespace="197f913f-be48-4f90-b1da-cd03682e400d"/>
    <xsd:import namespace="1de3684a-2ada-404b-aaf9-eff7fdd1212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_activity" minOccurs="0"/>
                <xsd:element ref="ns3:MediaLengthInSeconds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7f913f-be48-4f90-b1da-cd03682e4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e3684a-2ada-404b-aaf9-eff7fdd1212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97f913f-be48-4f90-b1da-cd03682e400d" xsi:nil="true"/>
  </documentManagement>
</p:properties>
</file>

<file path=customXml/itemProps1.xml><?xml version="1.0" encoding="utf-8"?>
<ds:datastoreItem xmlns:ds="http://schemas.openxmlformats.org/officeDocument/2006/customXml" ds:itemID="{3ECFCADD-A819-4EE1-BFA3-0B2C3856E4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7f913f-be48-4f90-b1da-cd03682e400d"/>
    <ds:schemaRef ds:uri="1de3684a-2ada-404b-aaf9-eff7fdd121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81BF44A-8DE2-44BD-9EEC-4F4258A816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DEE2BC9-C572-4799-BB84-F6169A309B0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1de3684a-2ada-404b-aaf9-eff7fdd12124"/>
    <ds:schemaRef ds:uri="197f913f-be48-4f90-b1da-cd03682e400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Driscoll (Metallurgy and Materials)</dc:creator>
  <cp:lastModifiedBy>Elizabeth Driscoll (Metallurgy and Materials)</cp:lastModifiedBy>
  <dcterms:created xsi:type="dcterms:W3CDTF">2024-02-05T17:15:44Z</dcterms:created>
  <dcterms:modified xsi:type="dcterms:W3CDTF">2024-02-05T17:16:56Z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0x010100BE14DE34EA04724DA96D8778FC0E06F4</vt:lpwstr>
  </property>
</Properties>
</file>