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mc:AlternateContent xmlns:mc="http://schemas.openxmlformats.org/markup-compatibility/2006">
    <mc:Choice Requires="x15">
      <x15ac:absPath xmlns:x15ac="http://schemas.microsoft.com/office/spreadsheetml/2010/11/ac" url="C:\Users\woodjz\OneDrive - University of Birmingham\Work 2020\Guido\Crystallisation paper second revision\Datasheet\"/>
    </mc:Choice>
  </mc:AlternateContent>
  <xr:revisionPtr revIDLastSave="594" documentId="8_{2D2D8E9B-EC9F-48D7-B358-066F3FEF8135}" xr6:coauthVersionLast="36" xr6:coauthVersionMax="47" xr10:uidLastSave="{69E2D71F-5804-4EF1-84CD-86F7208B1CEF}"/>
  <bookViews>
    <workbookView xWindow="1068" yWindow="-108" windowWidth="22080" windowHeight="13176" xr2:uid="{01CE61C2-D8E1-4D15-BF7E-31389DBE842F}"/>
  </bookViews>
  <sheets>
    <sheet name="Figure 2" sheetId="1" r:id="rId1"/>
    <sheet name="Figure 4" sheetId="4" r:id="rId2"/>
    <sheet name="Figure 5" sheetId="5" r:id="rId3"/>
    <sheet name="Figure 6" sheetId="7" r:id="rId4"/>
    <sheet name="Figure 7" sheetId="10" r:id="rId5"/>
    <sheet name="Figure 9" sheetId="11" r:id="rId6"/>
    <sheet name="Figure 10" sheetId="15" r:id="rId7"/>
    <sheet name="Figure 11" sheetId="16" r:id="rId8"/>
    <sheet name="Figure 12" sheetId="17" r:id="rId9"/>
    <sheet name="Table 1" sheetId="2" r:id="rId10"/>
    <sheet name="Table 3" sheetId="20" r:id="rId11"/>
    <sheet name="Table 4" sheetId="13" r:id="rId12"/>
    <sheet name="Table 5" sheetId="21" r:id="rId13"/>
  </sheets>
  <externalReferences>
    <externalReference r:id="rId14"/>
  </externalReferences>
  <definedNames>
    <definedName name="ControlIntervals" localSheetId="5">'Figure 9'!#REF!</definedName>
    <definedName name="ExternalData_1" localSheetId="11" hidden="1">'Table 4'!$A$4:$K$22</definedName>
    <definedName name="ExternalData_4" localSheetId="4" hidden="1">'Figure 7'!$A$4:$EA$33</definedName>
    <definedName name="ExternalData_4" localSheetId="9" hidden="1">'Table 1'!$A$29:$EA$46</definedName>
    <definedName name="TimeHorizon" localSheetId="5">'Figure 9'!#REF!</definedName>
    <definedName name="TimeInvariantControls" localSheetId="5">'Figure 9'!#REF!</definedName>
    <definedName name="TimeVaryingControls" localSheetId="5">'Figure 9'!#REF!</definedName>
  </definedNames>
  <calcPr calcId="19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1" i="17" l="1"/>
  <c r="J51" i="17"/>
  <c r="J170" i="17"/>
  <c r="J169" i="17"/>
  <c r="J168" i="17"/>
  <c r="J167"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70" i="17"/>
  <c r="J69" i="17"/>
  <c r="J68" i="17"/>
  <c r="C68" i="17"/>
  <c r="J67" i="17"/>
  <c r="C67" i="17"/>
  <c r="J66" i="17"/>
  <c r="C66" i="17"/>
  <c r="J123" i="17" s="1"/>
  <c r="J65" i="17"/>
  <c r="C65" i="17"/>
  <c r="J64" i="17"/>
  <c r="C64" i="17"/>
  <c r="J120" i="17" s="1"/>
  <c r="J63" i="17"/>
  <c r="C63" i="17"/>
  <c r="J62" i="17"/>
  <c r="C62" i="17"/>
  <c r="C61" i="17"/>
  <c r="J60" i="17"/>
  <c r="C60" i="17"/>
  <c r="J59" i="17"/>
  <c r="J58" i="17"/>
  <c r="J57" i="17"/>
  <c r="J56" i="17"/>
  <c r="J55" i="17"/>
  <c r="J54" i="17"/>
  <c r="J53" i="17"/>
  <c r="J52" i="17"/>
  <c r="M50" i="17"/>
  <c r="M154" i="17" s="1"/>
  <c r="W170" i="17"/>
  <c r="AJ169" i="17"/>
  <c r="W169" i="17"/>
  <c r="AJ168" i="17"/>
  <c r="W168" i="17"/>
  <c r="AJ167" i="17"/>
  <c r="W167" i="17"/>
  <c r="AJ166" i="17"/>
  <c r="W166" i="17"/>
  <c r="AJ165" i="17"/>
  <c r="W165" i="17"/>
  <c r="AI164" i="17"/>
  <c r="W164" i="17"/>
  <c r="AI163" i="17"/>
  <c r="W163" i="17"/>
  <c r="AJ162" i="17"/>
  <c r="W162" i="17"/>
  <c r="AJ161" i="17"/>
  <c r="W161" i="17"/>
  <c r="AJ160" i="17"/>
  <c r="W160" i="17"/>
  <c r="AF159" i="17"/>
  <c r="W159" i="17"/>
  <c r="AF158" i="17"/>
  <c r="W158" i="17"/>
  <c r="AG157" i="17"/>
  <c r="W157" i="17"/>
  <c r="AG156" i="17"/>
  <c r="W156" i="17"/>
  <c r="AG155" i="17"/>
  <c r="W155" i="17"/>
  <c r="AE154" i="17"/>
  <c r="W154" i="17"/>
  <c r="AE153" i="17"/>
  <c r="W153" i="17"/>
  <c r="AF152" i="17"/>
  <c r="W152" i="17"/>
  <c r="AF151" i="17"/>
  <c r="W151" i="17"/>
  <c r="AF150" i="17"/>
  <c r="W150" i="17"/>
  <c r="AG149" i="17"/>
  <c r="W149" i="17"/>
  <c r="AG148" i="17"/>
  <c r="W148" i="17"/>
  <c r="AE147" i="17"/>
  <c r="W147" i="17"/>
  <c r="AG146" i="17"/>
  <c r="W146" i="17"/>
  <c r="AG145" i="17"/>
  <c r="W145" i="17"/>
  <c r="AG144" i="17"/>
  <c r="W144" i="17"/>
  <c r="AF143" i="17"/>
  <c r="W143" i="17"/>
  <c r="AE142" i="17"/>
  <c r="W142" i="17"/>
  <c r="AE141" i="17"/>
  <c r="W141" i="17"/>
  <c r="AF140" i="17"/>
  <c r="W140" i="17"/>
  <c r="AF139" i="17"/>
  <c r="W139" i="17"/>
  <c r="AF138" i="17"/>
  <c r="W138" i="17"/>
  <c r="AE137" i="17"/>
  <c r="W137" i="17"/>
  <c r="AF136" i="17"/>
  <c r="W136" i="17"/>
  <c r="AG135" i="17"/>
  <c r="W135" i="17"/>
  <c r="AF134" i="17"/>
  <c r="W134" i="17"/>
  <c r="AG133" i="17"/>
  <c r="W133" i="17"/>
  <c r="AG132" i="17"/>
  <c r="W132" i="17"/>
  <c r="AF131" i="17"/>
  <c r="W131" i="17"/>
  <c r="AG130" i="17"/>
  <c r="W130" i="17"/>
  <c r="AG129" i="17"/>
  <c r="W129" i="17"/>
  <c r="AG128" i="17"/>
  <c r="W128" i="17"/>
  <c r="AG127" i="17"/>
  <c r="W127" i="17"/>
  <c r="AE126" i="17"/>
  <c r="W126" i="17"/>
  <c r="AF125" i="17"/>
  <c r="W125" i="17"/>
  <c r="AG124" i="17"/>
  <c r="W124" i="17"/>
  <c r="AF123" i="17"/>
  <c r="W123" i="17"/>
  <c r="AF122" i="17"/>
  <c r="W122" i="17"/>
  <c r="AE121" i="17"/>
  <c r="W121" i="17"/>
  <c r="AE120" i="17"/>
  <c r="W120" i="17"/>
  <c r="AF119" i="17"/>
  <c r="W119" i="17"/>
  <c r="AE118" i="17"/>
  <c r="W118" i="17"/>
  <c r="AE117" i="17"/>
  <c r="W117" i="17"/>
  <c r="AG116" i="17"/>
  <c r="W116" i="17"/>
  <c r="AG115" i="17"/>
  <c r="W115" i="17"/>
  <c r="AG114" i="17"/>
  <c r="W114" i="17"/>
  <c r="AG113" i="17"/>
  <c r="W113" i="17"/>
  <c r="AF112" i="17"/>
  <c r="W112" i="17"/>
  <c r="AF111" i="17"/>
  <c r="W111" i="17"/>
  <c r="AE110" i="17"/>
  <c r="W110" i="17"/>
  <c r="AE109" i="17"/>
  <c r="W109" i="17"/>
  <c r="AF108" i="17"/>
  <c r="W108" i="17"/>
  <c r="AG107" i="17"/>
  <c r="W107" i="17"/>
  <c r="AE106" i="17"/>
  <c r="W106" i="17"/>
  <c r="AF105" i="17"/>
  <c r="W105" i="17"/>
  <c r="AE104" i="17"/>
  <c r="W104" i="17"/>
  <c r="AF103" i="17"/>
  <c r="W103" i="17"/>
  <c r="AE102" i="17"/>
  <c r="W102" i="17"/>
  <c r="AE101" i="17"/>
  <c r="W101" i="17"/>
  <c r="AE100" i="17"/>
  <c r="W100" i="17"/>
  <c r="AG99" i="17"/>
  <c r="W99" i="17"/>
  <c r="AG98" i="17"/>
  <c r="W98" i="17"/>
  <c r="AF97" i="17"/>
  <c r="W97" i="17"/>
  <c r="AF96" i="17"/>
  <c r="W96" i="17"/>
  <c r="AG95" i="17"/>
  <c r="W95" i="17"/>
  <c r="AC94" i="17"/>
  <c r="W94" i="17"/>
  <c r="AC93" i="17"/>
  <c r="W93" i="17"/>
  <c r="AB92" i="17"/>
  <c r="W92" i="17"/>
  <c r="AB91" i="17"/>
  <c r="W91" i="17"/>
  <c r="AC90" i="17"/>
  <c r="W90" i="17"/>
  <c r="AB89" i="17"/>
  <c r="W89" i="17"/>
  <c r="AC88" i="17"/>
  <c r="W88" i="17"/>
  <c r="AB87" i="17"/>
  <c r="W87" i="17"/>
  <c r="AD86" i="17"/>
  <c r="W86" i="17"/>
  <c r="AB85" i="17"/>
  <c r="W85" i="17"/>
  <c r="AB84" i="17"/>
  <c r="W84" i="17"/>
  <c r="AB83" i="17"/>
  <c r="W83" i="17"/>
  <c r="AD82" i="17"/>
  <c r="W82" i="17"/>
  <c r="AB81" i="17"/>
  <c r="W81" i="17"/>
  <c r="AC80" i="17"/>
  <c r="W80" i="17"/>
  <c r="AC79" i="17"/>
  <c r="W79" i="17"/>
  <c r="AM78" i="17"/>
  <c r="AO78" i="17" s="1"/>
  <c r="AC78" i="17"/>
  <c r="W78" i="17"/>
  <c r="AB77" i="17"/>
  <c r="W77" i="17"/>
  <c r="AB76" i="17"/>
  <c r="W76" i="17"/>
  <c r="AC75" i="17"/>
  <c r="W75" i="17"/>
  <c r="AC74" i="17"/>
  <c r="W74" i="17"/>
  <c r="AB73" i="17"/>
  <c r="W73" i="17"/>
  <c r="AC72" i="17"/>
  <c r="W72" i="17"/>
  <c r="AO71" i="17"/>
  <c r="AP71" i="17" s="1"/>
  <c r="AC71" i="17"/>
  <c r="W71" i="17"/>
  <c r="AB70" i="17"/>
  <c r="W70" i="17"/>
  <c r="AB69" i="17"/>
  <c r="W69" i="17"/>
  <c r="AB68" i="17"/>
  <c r="W68" i="17"/>
  <c r="AB67" i="17"/>
  <c r="W67" i="17"/>
  <c r="AB66" i="17"/>
  <c r="W66" i="17"/>
  <c r="AC65" i="17"/>
  <c r="W65" i="17"/>
  <c r="AB64" i="17"/>
  <c r="W64" i="17"/>
  <c r="AD63" i="17"/>
  <c r="W63" i="17"/>
  <c r="AL62" i="17"/>
  <c r="AB62" i="17"/>
  <c r="W62" i="17"/>
  <c r="AD61" i="17"/>
  <c r="W61" i="17"/>
  <c r="AD60" i="17"/>
  <c r="W60" i="17"/>
  <c r="AB59" i="17"/>
  <c r="W59" i="17"/>
  <c r="AC58" i="17"/>
  <c r="W58" i="17"/>
  <c r="AB57" i="17"/>
  <c r="W57" i="17"/>
  <c r="AL56" i="17"/>
  <c r="AD56" i="17"/>
  <c r="W56" i="17"/>
  <c r="AL55" i="17"/>
  <c r="AD55" i="17"/>
  <c r="W55" i="17"/>
  <c r="AC54" i="17"/>
  <c r="W54" i="17"/>
  <c r="AC53" i="17"/>
  <c r="W53" i="17"/>
  <c r="AB52" i="17"/>
  <c r="W52" i="17"/>
  <c r="AB51" i="17"/>
  <c r="W51" i="17"/>
  <c r="AA50" i="17"/>
  <c r="W50" i="17"/>
  <c r="E182" i="17"/>
  <c r="O258" i="17"/>
  <c r="N258" i="17"/>
  <c r="M258" i="17"/>
  <c r="J258" i="17"/>
  <c r="O257" i="17"/>
  <c r="N257" i="17"/>
  <c r="M257" i="17"/>
  <c r="J257" i="17"/>
  <c r="O256" i="17"/>
  <c r="N256" i="17"/>
  <c r="M256" i="17"/>
  <c r="J256" i="17"/>
  <c r="O255" i="17"/>
  <c r="N255" i="17"/>
  <c r="M255" i="17"/>
  <c r="J255" i="17"/>
  <c r="O254" i="17"/>
  <c r="N254" i="17"/>
  <c r="M254" i="17"/>
  <c r="O253" i="17"/>
  <c r="N253" i="17"/>
  <c r="M253" i="17"/>
  <c r="O252" i="17"/>
  <c r="N252" i="17"/>
  <c r="M252" i="17"/>
  <c r="O251" i="17"/>
  <c r="N251" i="17"/>
  <c r="M251" i="17"/>
  <c r="O250" i="17"/>
  <c r="N250" i="17"/>
  <c r="M250" i="17"/>
  <c r="O249" i="17"/>
  <c r="N249" i="17"/>
  <c r="M249" i="17"/>
  <c r="O248" i="17"/>
  <c r="N248" i="17"/>
  <c r="M248" i="17"/>
  <c r="O247" i="17"/>
  <c r="N247" i="17"/>
  <c r="M247" i="17"/>
  <c r="O246" i="17"/>
  <c r="M246" i="17"/>
  <c r="J246" i="17"/>
  <c r="N246" i="17" s="1"/>
  <c r="O245" i="17"/>
  <c r="M245" i="17"/>
  <c r="J245" i="17"/>
  <c r="N245" i="17" s="1"/>
  <c r="O244" i="17"/>
  <c r="N244" i="17"/>
  <c r="M244" i="17"/>
  <c r="J244" i="17"/>
  <c r="O243" i="17"/>
  <c r="N243" i="17"/>
  <c r="M243" i="17"/>
  <c r="J243" i="17"/>
  <c r="O242" i="17"/>
  <c r="N242" i="17"/>
  <c r="M242" i="17"/>
  <c r="J242" i="17"/>
  <c r="E184" i="17"/>
  <c r="O241" i="17"/>
  <c r="N241" i="17"/>
  <c r="M241" i="17"/>
  <c r="J241" i="17"/>
  <c r="O240" i="17"/>
  <c r="N240" i="17"/>
  <c r="J240" i="17"/>
  <c r="M240" i="17" s="1"/>
  <c r="O239" i="17"/>
  <c r="N239" i="17"/>
  <c r="J239" i="17"/>
  <c r="M239" i="17" s="1"/>
  <c r="O238" i="17"/>
  <c r="N238" i="17"/>
  <c r="M238" i="17"/>
  <c r="J238" i="17"/>
  <c r="O237" i="17"/>
  <c r="N237" i="17"/>
  <c r="M237" i="17"/>
  <c r="J237" i="17"/>
  <c r="O236" i="17"/>
  <c r="N236" i="17"/>
  <c r="M236" i="17"/>
  <c r="J236" i="17"/>
  <c r="O235" i="17"/>
  <c r="N235" i="17"/>
  <c r="M235" i="17"/>
  <c r="J235" i="17"/>
  <c r="N234" i="17"/>
  <c r="M234" i="17"/>
  <c r="J234" i="17"/>
  <c r="N233" i="17"/>
  <c r="M233" i="17"/>
  <c r="J233" i="17"/>
  <c r="O233" i="17" s="1"/>
  <c r="N232" i="17"/>
  <c r="M232" i="17"/>
  <c r="J232" i="17"/>
  <c r="J252" i="17" s="1"/>
  <c r="N231" i="17"/>
  <c r="M231" i="17"/>
  <c r="J231" i="17"/>
  <c r="O231" i="17" s="1"/>
  <c r="O230" i="17"/>
  <c r="N230" i="17"/>
  <c r="M230" i="17"/>
  <c r="J230" i="17"/>
  <c r="O229" i="17"/>
  <c r="N229" i="17"/>
  <c r="M229" i="17"/>
  <c r="J229" i="17"/>
  <c r="O228" i="17"/>
  <c r="N228" i="17"/>
  <c r="M228" i="17"/>
  <c r="J228" i="17"/>
  <c r="O227" i="17"/>
  <c r="N227" i="17"/>
  <c r="M227" i="17"/>
  <c r="J227" i="17"/>
  <c r="O226" i="17"/>
  <c r="N226" i="17"/>
  <c r="M226" i="17"/>
  <c r="O225" i="17"/>
  <c r="N225" i="17"/>
  <c r="M225" i="17"/>
  <c r="O224" i="17"/>
  <c r="N224" i="17"/>
  <c r="M224" i="17"/>
  <c r="O223" i="17"/>
  <c r="N223" i="17"/>
  <c r="M223" i="17"/>
  <c r="O222" i="17"/>
  <c r="N222" i="17"/>
  <c r="M222" i="17"/>
  <c r="O221" i="17"/>
  <c r="N221" i="17"/>
  <c r="M221" i="17"/>
  <c r="O220" i="17"/>
  <c r="N220" i="17"/>
  <c r="M220" i="17"/>
  <c r="O219" i="17"/>
  <c r="N219" i="17"/>
  <c r="M219" i="17"/>
  <c r="O218" i="17"/>
  <c r="M218" i="17"/>
  <c r="J218" i="17"/>
  <c r="N218" i="17" s="1"/>
  <c r="O217" i="17"/>
  <c r="M217" i="17"/>
  <c r="J217" i="17"/>
  <c r="N217" i="17" s="1"/>
  <c r="O216" i="17"/>
  <c r="N216" i="17"/>
  <c r="M216" i="17"/>
  <c r="J216" i="17"/>
  <c r="O215" i="17"/>
  <c r="N215" i="17"/>
  <c r="M215" i="17"/>
  <c r="J215" i="17"/>
  <c r="O214" i="17"/>
  <c r="N214" i="17"/>
  <c r="M214" i="17"/>
  <c r="J214" i="17"/>
  <c r="O213" i="17"/>
  <c r="N213" i="17"/>
  <c r="M213" i="17"/>
  <c r="J213" i="17"/>
  <c r="O212" i="17"/>
  <c r="N212" i="17"/>
  <c r="J212" i="17"/>
  <c r="M212" i="17" s="1"/>
  <c r="O211" i="17"/>
  <c r="N211" i="17"/>
  <c r="J211" i="17"/>
  <c r="M211" i="17" s="1"/>
  <c r="O210" i="17"/>
  <c r="N210" i="17"/>
  <c r="M210" i="17"/>
  <c r="J210" i="17"/>
  <c r="O209" i="17"/>
  <c r="N209" i="17"/>
  <c r="M209" i="17"/>
  <c r="J209" i="17"/>
  <c r="O208" i="17"/>
  <c r="N208" i="17"/>
  <c r="M208" i="17"/>
  <c r="J208" i="17"/>
  <c r="O207" i="17"/>
  <c r="N207" i="17"/>
  <c r="M207" i="17"/>
  <c r="J207" i="17"/>
  <c r="N206" i="17"/>
  <c r="M206" i="17"/>
  <c r="J206" i="17"/>
  <c r="O206" i="17" s="1"/>
  <c r="N205" i="17"/>
  <c r="M205" i="17"/>
  <c r="J205" i="17"/>
  <c r="O205" i="17" s="1"/>
  <c r="N204" i="17"/>
  <c r="M204" i="17"/>
  <c r="J204" i="17"/>
  <c r="J224" i="17" s="1"/>
  <c r="N203" i="17"/>
  <c r="M203" i="17"/>
  <c r="J203" i="17"/>
  <c r="J223" i="17" s="1"/>
  <c r="O202" i="17"/>
  <c r="N202" i="17"/>
  <c r="M202" i="17"/>
  <c r="J202" i="17"/>
  <c r="O201" i="17"/>
  <c r="N201" i="17"/>
  <c r="M201" i="17"/>
  <c r="J201" i="17"/>
  <c r="O200" i="17"/>
  <c r="N200" i="17"/>
  <c r="M200" i="17"/>
  <c r="J200" i="17"/>
  <c r="O199" i="17"/>
  <c r="N199" i="17"/>
  <c r="M199" i="17"/>
  <c r="J199" i="17"/>
  <c r="O198" i="17"/>
  <c r="N198" i="17"/>
  <c r="M198" i="17"/>
  <c r="O197" i="17"/>
  <c r="N197" i="17"/>
  <c r="M197" i="17"/>
  <c r="O196" i="17"/>
  <c r="N196" i="17"/>
  <c r="M196" i="17"/>
  <c r="O195" i="17"/>
  <c r="N195" i="17"/>
  <c r="M195" i="17"/>
  <c r="O194" i="17"/>
  <c r="N194" i="17"/>
  <c r="M194" i="17"/>
  <c r="O193" i="17"/>
  <c r="N193" i="17"/>
  <c r="M193" i="17"/>
  <c r="O192" i="17"/>
  <c r="N192" i="17"/>
  <c r="M192" i="17"/>
  <c r="O191" i="17"/>
  <c r="N191" i="17"/>
  <c r="M191" i="17"/>
  <c r="O190" i="17"/>
  <c r="M190" i="17"/>
  <c r="J190" i="17"/>
  <c r="N190" i="17" s="1"/>
  <c r="O189" i="17"/>
  <c r="M189" i="17"/>
  <c r="J189" i="17"/>
  <c r="N189" i="17" s="1"/>
  <c r="O188" i="17"/>
  <c r="N188" i="17"/>
  <c r="M188" i="17"/>
  <c r="J188" i="17"/>
  <c r="O187" i="17"/>
  <c r="N187" i="17"/>
  <c r="M187" i="17"/>
  <c r="J187" i="17"/>
  <c r="O186" i="17"/>
  <c r="N186" i="17"/>
  <c r="M186" i="17"/>
  <c r="J186" i="17"/>
  <c r="O185" i="17"/>
  <c r="N185" i="17"/>
  <c r="M185" i="17"/>
  <c r="J185" i="17"/>
  <c r="O184" i="17"/>
  <c r="N184" i="17"/>
  <c r="J184" i="17"/>
  <c r="M184" i="17" s="1"/>
  <c r="O183" i="17"/>
  <c r="N183" i="17"/>
  <c r="J183" i="17"/>
  <c r="M183" i="17" s="1"/>
  <c r="O182" i="17"/>
  <c r="N182" i="17"/>
  <c r="M182" i="17"/>
  <c r="J182" i="17"/>
  <c r="O181" i="17"/>
  <c r="N181" i="17"/>
  <c r="M181" i="17"/>
  <c r="J181" i="17"/>
  <c r="O180" i="17"/>
  <c r="N180" i="17"/>
  <c r="M180" i="17"/>
  <c r="J180" i="17"/>
  <c r="O179" i="17"/>
  <c r="N179" i="17"/>
  <c r="M179" i="17"/>
  <c r="J179" i="17"/>
  <c r="N178" i="17"/>
  <c r="M178" i="17"/>
  <c r="J178" i="17"/>
  <c r="O178" i="17" s="1"/>
  <c r="N177" i="17"/>
  <c r="M177" i="17"/>
  <c r="J177" i="17"/>
  <c r="O177" i="17" s="1"/>
  <c r="N176" i="17"/>
  <c r="M176" i="17"/>
  <c r="J176" i="17"/>
  <c r="J196" i="17" s="1"/>
  <c r="N175" i="17"/>
  <c r="M175" i="17"/>
  <c r="J175" i="17"/>
  <c r="J195" i="17" s="1"/>
  <c r="O174" i="17"/>
  <c r="N174" i="17"/>
  <c r="M174" i="17"/>
  <c r="AK258" i="17"/>
  <c r="W258" i="17"/>
  <c r="X258" i="17" s="1"/>
  <c r="AK257" i="17"/>
  <c r="W257" i="17"/>
  <c r="X257" i="17" s="1"/>
  <c r="AJ256" i="17"/>
  <c r="W256" i="17"/>
  <c r="X256" i="17" s="1"/>
  <c r="AJ255" i="17"/>
  <c r="W255" i="17"/>
  <c r="X255" i="17" s="1"/>
  <c r="AI254" i="17"/>
  <c r="W254" i="17"/>
  <c r="X254" i="17" s="1"/>
  <c r="AI253" i="17"/>
  <c r="W253" i="17"/>
  <c r="X253" i="17" s="1"/>
  <c r="AK252" i="17"/>
  <c r="W252" i="17"/>
  <c r="X252" i="17" s="1"/>
  <c r="AK251" i="17"/>
  <c r="W251" i="17"/>
  <c r="X251" i="17" s="1"/>
  <c r="AK250" i="17"/>
  <c r="W250" i="17"/>
  <c r="X250" i="17" s="1"/>
  <c r="AK249" i="17"/>
  <c r="W249" i="17"/>
  <c r="X249" i="17" s="1"/>
  <c r="AG248" i="17"/>
  <c r="W248" i="17"/>
  <c r="X248" i="17" s="1"/>
  <c r="AG247" i="17"/>
  <c r="W247" i="17"/>
  <c r="X247" i="17" s="1"/>
  <c r="AG246" i="17"/>
  <c r="W246" i="17"/>
  <c r="X246" i="17" s="1"/>
  <c r="AG245" i="17"/>
  <c r="W245" i="17"/>
  <c r="X245" i="17" s="1"/>
  <c r="AF244" i="17"/>
  <c r="W244" i="17"/>
  <c r="X244" i="17" s="1"/>
  <c r="AF243" i="17"/>
  <c r="W243" i="17"/>
  <c r="X243" i="17" s="1"/>
  <c r="AF242" i="17"/>
  <c r="W242" i="17"/>
  <c r="X242" i="17" s="1"/>
  <c r="AF241" i="17"/>
  <c r="W241" i="17"/>
  <c r="X241" i="17" s="1"/>
  <c r="AF240" i="17"/>
  <c r="W240" i="17"/>
  <c r="X240" i="17" s="1"/>
  <c r="AH239" i="17"/>
  <c r="W239" i="17"/>
  <c r="X239" i="17" s="1"/>
  <c r="AH238" i="17"/>
  <c r="W238" i="17"/>
  <c r="X238" i="17" s="1"/>
  <c r="AH237" i="17"/>
  <c r="W237" i="17"/>
  <c r="X237" i="17" s="1"/>
  <c r="AH236" i="17"/>
  <c r="W236" i="17"/>
  <c r="X236" i="17" s="1"/>
  <c r="AH235" i="17"/>
  <c r="W235" i="17"/>
  <c r="X235" i="17" s="1"/>
  <c r="AH234" i="17"/>
  <c r="W234" i="17"/>
  <c r="X234" i="17" s="1"/>
  <c r="AH233" i="17"/>
  <c r="W233" i="17"/>
  <c r="X233" i="17" s="1"/>
  <c r="AG232" i="17"/>
  <c r="W232" i="17"/>
  <c r="X232" i="17" s="1"/>
  <c r="AH231" i="17"/>
  <c r="W231" i="17"/>
  <c r="X231" i="17" s="1"/>
  <c r="AG230" i="17"/>
  <c r="W230" i="17"/>
  <c r="X230" i="17" s="1"/>
  <c r="AG229" i="17"/>
  <c r="W229" i="17"/>
  <c r="X229" i="17" s="1"/>
  <c r="AG228" i="17"/>
  <c r="W228" i="17"/>
  <c r="X228" i="17" s="1"/>
  <c r="AD227" i="17"/>
  <c r="W227" i="17"/>
  <c r="X227" i="17" s="1"/>
  <c r="AD226" i="17"/>
  <c r="W226" i="17"/>
  <c r="X226" i="17" s="1"/>
  <c r="AD225" i="17"/>
  <c r="W225" i="17"/>
  <c r="X225" i="17" s="1"/>
  <c r="AD224" i="17"/>
  <c r="W224" i="17"/>
  <c r="X224" i="17" s="1"/>
  <c r="AE223" i="17"/>
  <c r="W223" i="17"/>
  <c r="X223" i="17" s="1"/>
  <c r="AC222" i="17"/>
  <c r="W222" i="17"/>
  <c r="X222" i="17" s="1"/>
  <c r="AE221" i="17"/>
  <c r="W221" i="17"/>
  <c r="X221" i="17" s="1"/>
  <c r="AC220" i="17"/>
  <c r="W220" i="17"/>
  <c r="X220" i="17" s="1"/>
  <c r="AC219" i="17"/>
  <c r="W219" i="17"/>
  <c r="X219" i="17" s="1"/>
  <c r="AC218" i="17"/>
  <c r="W218" i="17"/>
  <c r="X218" i="17" s="1"/>
  <c r="AC217" i="17"/>
  <c r="W217" i="17"/>
  <c r="X217" i="17" s="1"/>
  <c r="AC216" i="17"/>
  <c r="W216" i="17"/>
  <c r="X216" i="17" s="1"/>
  <c r="AC215" i="17"/>
  <c r="W215" i="17"/>
  <c r="X215" i="17" s="1"/>
  <c r="AC214" i="17"/>
  <c r="W214" i="17"/>
  <c r="X214" i="17" s="1"/>
  <c r="AD213" i="17"/>
  <c r="W213" i="17"/>
  <c r="X213" i="17" s="1"/>
  <c r="AD212" i="17"/>
  <c r="W212" i="17"/>
  <c r="X212" i="17" s="1"/>
  <c r="AC211" i="17"/>
  <c r="W211" i="17"/>
  <c r="X211" i="17" s="1"/>
  <c r="AC210" i="17"/>
  <c r="W210" i="17"/>
  <c r="X210" i="17" s="1"/>
  <c r="AD209" i="17"/>
  <c r="W209" i="17"/>
  <c r="X209" i="17" s="1"/>
  <c r="AE208" i="17"/>
  <c r="W208" i="17"/>
  <c r="X208" i="17" s="1"/>
  <c r="AE207" i="17"/>
  <c r="W207" i="17"/>
  <c r="X207" i="17" s="1"/>
  <c r="AE206" i="17"/>
  <c r="W206" i="17"/>
  <c r="X206" i="17" s="1"/>
  <c r="AE205" i="17"/>
  <c r="W205" i="17"/>
  <c r="X205" i="17" s="1"/>
  <c r="AD204" i="17"/>
  <c r="W204" i="17"/>
  <c r="X204" i="17" s="1"/>
  <c r="AD203" i="17"/>
  <c r="W203" i="17"/>
  <c r="X203" i="17" s="1"/>
  <c r="AN202" i="17"/>
  <c r="AO202" i="17" s="1"/>
  <c r="AD202" i="17"/>
  <c r="W202" i="17"/>
  <c r="X202" i="17" s="1"/>
  <c r="AC201" i="17"/>
  <c r="W201" i="17"/>
  <c r="X201" i="17" s="1"/>
  <c r="AE200" i="17"/>
  <c r="W200" i="17"/>
  <c r="X200" i="17" s="1"/>
  <c r="AE199" i="17"/>
  <c r="W199" i="17"/>
  <c r="X199" i="17" s="1"/>
  <c r="AE198" i="17"/>
  <c r="W198" i="17"/>
  <c r="X198" i="17" s="1"/>
  <c r="AE197" i="17"/>
  <c r="W197" i="17"/>
  <c r="X197" i="17" s="1"/>
  <c r="AD196" i="17"/>
  <c r="W196" i="17"/>
  <c r="X196" i="17" s="1"/>
  <c r="AP195" i="17"/>
  <c r="AQ195" i="17" s="1"/>
  <c r="AC195" i="17"/>
  <c r="W195" i="17"/>
  <c r="X195" i="17" s="1"/>
  <c r="AD194" i="17"/>
  <c r="W194" i="17"/>
  <c r="X194" i="17" s="1"/>
  <c r="AD193" i="17"/>
  <c r="W193" i="17"/>
  <c r="X193" i="17" s="1"/>
  <c r="AD192" i="17"/>
  <c r="W192" i="17"/>
  <c r="X192" i="17" s="1"/>
  <c r="AD191" i="17"/>
  <c r="W191" i="17"/>
  <c r="X191" i="17" s="1"/>
  <c r="AC190" i="17"/>
  <c r="W190" i="17"/>
  <c r="X190" i="17" s="1"/>
  <c r="AE189" i="17"/>
  <c r="W189" i="17"/>
  <c r="X189" i="17" s="1"/>
  <c r="AE188" i="17"/>
  <c r="W188" i="17"/>
  <c r="X188" i="17" s="1"/>
  <c r="AD187" i="17"/>
  <c r="W187" i="17"/>
  <c r="X187" i="17" s="1"/>
  <c r="AM186" i="17"/>
  <c r="AD186" i="17"/>
  <c r="W186" i="17"/>
  <c r="X186" i="17" s="1"/>
  <c r="AE185" i="17"/>
  <c r="W185" i="17"/>
  <c r="X185" i="17" s="1"/>
  <c r="AD184" i="17"/>
  <c r="W184" i="17"/>
  <c r="X184" i="17" s="1"/>
  <c r="AC183" i="17"/>
  <c r="W183" i="17"/>
  <c r="X183" i="17" s="1"/>
  <c r="AE182" i="17"/>
  <c r="W182" i="17"/>
  <c r="X182" i="17" s="1"/>
  <c r="AC181" i="17"/>
  <c r="W181" i="17"/>
  <c r="X181" i="17" s="1"/>
  <c r="AM180" i="17"/>
  <c r="AC180" i="17"/>
  <c r="W180" i="17"/>
  <c r="X180" i="17" s="1"/>
  <c r="AM179" i="17"/>
  <c r="AC179" i="17"/>
  <c r="W179" i="17"/>
  <c r="X179" i="17" s="1"/>
  <c r="AC178" i="17"/>
  <c r="W178" i="17"/>
  <c r="X178" i="17" s="1"/>
  <c r="AC177" i="17"/>
  <c r="W177" i="17"/>
  <c r="X177" i="17" s="1"/>
  <c r="AC176" i="17"/>
  <c r="W176" i="17"/>
  <c r="X176" i="17" s="1"/>
  <c r="AC175" i="17"/>
  <c r="W175" i="17"/>
  <c r="X175" i="17" s="1"/>
  <c r="AB174" i="17"/>
  <c r="W174" i="17"/>
  <c r="X174" i="17" s="1"/>
  <c r="AL9" i="17"/>
  <c r="AL10" i="17"/>
  <c r="AL16" i="17"/>
  <c r="AO25" i="17"/>
  <c r="AP25" i="17" s="1"/>
  <c r="AM32" i="17"/>
  <c r="AN32" i="17" s="1"/>
  <c r="J46" i="17"/>
  <c r="J45" i="17"/>
  <c r="J44" i="17"/>
  <c r="J43" i="17"/>
  <c r="J38" i="17"/>
  <c r="C8" i="17"/>
  <c r="J37" i="17"/>
  <c r="C7" i="17"/>
  <c r="J36" i="17"/>
  <c r="J35" i="17"/>
  <c r="J34" i="17"/>
  <c r="J33" i="17"/>
  <c r="J32" i="17"/>
  <c r="J31" i="17"/>
  <c r="J30" i="17"/>
  <c r="J29" i="17"/>
  <c r="J24" i="17"/>
  <c r="J23" i="17"/>
  <c r="J22" i="17"/>
  <c r="J21" i="17"/>
  <c r="J20" i="17"/>
  <c r="J19" i="17"/>
  <c r="J18" i="17"/>
  <c r="J17" i="17"/>
  <c r="J16" i="17"/>
  <c r="J15" i="17"/>
  <c r="J10" i="17"/>
  <c r="J9" i="17"/>
  <c r="J8" i="17"/>
  <c r="J7" i="17"/>
  <c r="J6" i="17"/>
  <c r="J5" i="17"/>
  <c r="M4" i="17"/>
  <c r="M46" i="17" s="1"/>
  <c r="AJ46" i="17"/>
  <c r="W46" i="17"/>
  <c r="AJ45" i="17"/>
  <c r="W45" i="17"/>
  <c r="AJ44" i="17"/>
  <c r="W44" i="17"/>
  <c r="AJ43" i="17"/>
  <c r="W43" i="17"/>
  <c r="AI42" i="17"/>
  <c r="W42" i="17"/>
  <c r="AI41" i="17"/>
  <c r="W41" i="17"/>
  <c r="AI40" i="17"/>
  <c r="W40" i="17"/>
  <c r="AJ39" i="17"/>
  <c r="W39" i="17"/>
  <c r="AI38" i="17"/>
  <c r="W38" i="17"/>
  <c r="AJ37" i="17"/>
  <c r="W37" i="17"/>
  <c r="AJ36" i="17"/>
  <c r="W36" i="17"/>
  <c r="AH35" i="17"/>
  <c r="W35" i="17"/>
  <c r="AH34" i="17"/>
  <c r="W34" i="17"/>
  <c r="AH33" i="17"/>
  <c r="W33" i="17"/>
  <c r="AH32" i="17"/>
  <c r="W32" i="17"/>
  <c r="AJ31" i="17"/>
  <c r="W31" i="17"/>
  <c r="AI30" i="17"/>
  <c r="W30" i="17"/>
  <c r="AI29" i="17"/>
  <c r="W29" i="17"/>
  <c r="AF28" i="17"/>
  <c r="W28" i="17"/>
  <c r="AF27" i="17"/>
  <c r="W27" i="17"/>
  <c r="AE26" i="17"/>
  <c r="W26" i="17"/>
  <c r="AE25" i="17"/>
  <c r="W25" i="17"/>
  <c r="AG24" i="17"/>
  <c r="W24" i="17"/>
  <c r="AE23" i="17"/>
  <c r="W23" i="17"/>
  <c r="AG22" i="17"/>
  <c r="W22" i="17"/>
  <c r="AE21" i="17"/>
  <c r="W21" i="17"/>
  <c r="AG20" i="17"/>
  <c r="W20" i="17"/>
  <c r="AF19" i="17"/>
  <c r="W19" i="17"/>
  <c r="AG18" i="17"/>
  <c r="W18" i="17"/>
  <c r="AF17" i="17"/>
  <c r="W17" i="17"/>
  <c r="AD16" i="17"/>
  <c r="W16" i="17"/>
  <c r="AC15" i="17"/>
  <c r="W15" i="17"/>
  <c r="AB14" i="17"/>
  <c r="W14" i="17"/>
  <c r="AC13" i="17"/>
  <c r="W13" i="17"/>
  <c r="AD12" i="17"/>
  <c r="W12" i="17"/>
  <c r="AC11" i="17"/>
  <c r="W11" i="17"/>
  <c r="AB10" i="17"/>
  <c r="W10" i="17"/>
  <c r="AB9" i="17"/>
  <c r="W9" i="17"/>
  <c r="AC8" i="17"/>
  <c r="W8" i="17"/>
  <c r="AB7" i="17"/>
  <c r="W7" i="17"/>
  <c r="AB6" i="17"/>
  <c r="W6" i="17"/>
  <c r="AB5" i="17"/>
  <c r="W5" i="17"/>
  <c r="AA4" i="17"/>
  <c r="W4" i="17"/>
  <c r="C20" i="15"/>
  <c r="C6" i="15"/>
  <c r="C7" i="15"/>
  <c r="C29" i="15"/>
  <c r="C15" i="15"/>
  <c r="C28" i="15"/>
  <c r="C14" i="15"/>
  <c r="C27" i="15"/>
  <c r="C13" i="15"/>
  <c r="C26" i="15"/>
  <c r="C12" i="15"/>
  <c r="C25" i="15"/>
  <c r="C11" i="15"/>
  <c r="C24" i="15"/>
  <c r="C10" i="15"/>
  <c r="C23" i="15"/>
  <c r="C9" i="15"/>
  <c r="C22" i="15"/>
  <c r="C8" i="15"/>
  <c r="C21" i="15"/>
  <c r="A29" i="15"/>
  <c r="A28" i="15"/>
  <c r="A27" i="15"/>
  <c r="A26" i="15"/>
  <c r="A25" i="15"/>
  <c r="A24" i="15"/>
  <c r="A23" i="15"/>
  <c r="A22" i="15"/>
  <c r="A21" i="15"/>
  <c r="A20" i="15"/>
  <c r="R37" i="13"/>
  <c r="O48" i="13" a="1"/>
  <c r="O48" i="13" s="1"/>
  <c r="O49" i="13" a="1"/>
  <c r="O49" i="13" s="1"/>
  <c r="O51" i="13" a="1"/>
  <c r="O51" i="13" s="1"/>
  <c r="O50" i="13" a="1"/>
  <c r="O50" i="13" s="1"/>
  <c r="O46" i="13"/>
  <c r="O45" i="13"/>
  <c r="O44" i="13"/>
  <c r="O43" i="13"/>
  <c r="O42" i="13"/>
  <c r="O41" i="13"/>
  <c r="O40" i="13"/>
  <c r="O39" i="13"/>
  <c r="O38" i="13"/>
  <c r="O37" i="13"/>
  <c r="I15" i="13"/>
  <c r="I12" i="13"/>
  <c r="H21" i="13"/>
  <c r="H20" i="13"/>
  <c r="H19" i="13"/>
  <c r="H18" i="13"/>
  <c r="H16" i="13"/>
  <c r="H15" i="13"/>
  <c r="H14" i="13"/>
  <c r="H9" i="13"/>
  <c r="D13" i="13"/>
  <c r="C13" i="13"/>
  <c r="H13" i="13" s="1"/>
  <c r="B13" i="13"/>
  <c r="G13" i="13" s="1"/>
  <c r="D12" i="13"/>
  <c r="C12" i="13"/>
  <c r="H12" i="13" s="1"/>
  <c r="B12" i="13"/>
  <c r="G12" i="13" s="1"/>
  <c r="D11" i="13"/>
  <c r="C11" i="13"/>
  <c r="H11" i="13" s="1"/>
  <c r="B11" i="13"/>
  <c r="D10" i="13"/>
  <c r="C10" i="13"/>
  <c r="H10" i="13" s="1"/>
  <c r="B10" i="13"/>
  <c r="D9" i="13"/>
  <c r="C9" i="13"/>
  <c r="B9" i="13"/>
  <c r="D8" i="13"/>
  <c r="C8" i="13"/>
  <c r="H8" i="13" s="1"/>
  <c r="B8" i="13"/>
  <c r="D7" i="13"/>
  <c r="C7" i="13"/>
  <c r="H7" i="13" s="1"/>
  <c r="B7" i="13"/>
  <c r="G18" i="13"/>
  <c r="G14" i="13"/>
  <c r="O30" i="13"/>
  <c r="Q30" i="13" s="1"/>
  <c r="Q23" i="13"/>
  <c r="R23" i="13" s="1"/>
  <c r="N14" i="13"/>
  <c r="N8" i="13"/>
  <c r="N7" i="13"/>
  <c r="AK1196" i="11"/>
  <c r="AK1195" i="11"/>
  <c r="AK1194" i="11"/>
  <c r="AK1193" i="11"/>
  <c r="AK1192" i="11"/>
  <c r="AK1191" i="11"/>
  <c r="AK1190" i="11"/>
  <c r="AK1189" i="11"/>
  <c r="AK1188" i="11"/>
  <c r="AK1187" i="11"/>
  <c r="AK1186" i="11"/>
  <c r="AK1185" i="11"/>
  <c r="AK1184" i="11"/>
  <c r="AK1183" i="11"/>
  <c r="AK1182" i="11"/>
  <c r="AK1181" i="11"/>
  <c r="AK1180" i="11"/>
  <c r="AK1179" i="11"/>
  <c r="AK1178" i="11"/>
  <c r="AK1177" i="11"/>
  <c r="AK1176" i="11"/>
  <c r="AK1175" i="11"/>
  <c r="AK1174" i="11"/>
  <c r="AK1173" i="11"/>
  <c r="AK1172" i="11"/>
  <c r="AK1171" i="11"/>
  <c r="AK1170" i="11"/>
  <c r="AK1169" i="11"/>
  <c r="AK1168" i="11"/>
  <c r="AK1167" i="11"/>
  <c r="AK1166" i="11"/>
  <c r="AK1165" i="11"/>
  <c r="AK1164" i="11"/>
  <c r="AK1163" i="11"/>
  <c r="AK1162" i="11"/>
  <c r="AK1161" i="11"/>
  <c r="AK1160" i="11"/>
  <c r="AK1159" i="11"/>
  <c r="AK1158" i="11"/>
  <c r="AK1157" i="11"/>
  <c r="AK1156" i="11"/>
  <c r="AK1155" i="11"/>
  <c r="AK1154" i="11"/>
  <c r="AK1153" i="11"/>
  <c r="AK1152" i="11"/>
  <c r="AK1151" i="11"/>
  <c r="AK1150" i="11"/>
  <c r="AK1149" i="11"/>
  <c r="AK1148" i="11"/>
  <c r="AK1147" i="11"/>
  <c r="AK1146" i="11"/>
  <c r="AK1145" i="11"/>
  <c r="AK1144" i="11"/>
  <c r="AK1143" i="11"/>
  <c r="AK1142" i="11"/>
  <c r="AK1141" i="11"/>
  <c r="AK1140" i="11"/>
  <c r="AK1139" i="11"/>
  <c r="AK1138" i="11"/>
  <c r="AK1137" i="11"/>
  <c r="AK1136" i="11"/>
  <c r="AK1135" i="11"/>
  <c r="AK1134" i="11"/>
  <c r="AK1133" i="11"/>
  <c r="AK1132" i="11"/>
  <c r="AK1131" i="11"/>
  <c r="AK1130" i="11"/>
  <c r="AR1129" i="11"/>
  <c r="AK1129" i="11"/>
  <c r="AR1128" i="11"/>
  <c r="AK1128" i="11"/>
  <c r="AR1127" i="11"/>
  <c r="AK1127" i="11"/>
  <c r="AR1126" i="11"/>
  <c r="AK1126" i="11"/>
  <c r="AR1125" i="11"/>
  <c r="AK1125" i="11"/>
  <c r="AR1124" i="11"/>
  <c r="AK1124" i="11"/>
  <c r="AR1123" i="11"/>
  <c r="AK1123" i="11"/>
  <c r="AR1122" i="11"/>
  <c r="AK1122" i="11"/>
  <c r="AR1121" i="11"/>
  <c r="AK1121" i="11"/>
  <c r="AR1120" i="11"/>
  <c r="AK1120" i="11"/>
  <c r="AR1119" i="11"/>
  <c r="AK1119" i="11"/>
  <c r="AR1118" i="11"/>
  <c r="AK1118" i="11"/>
  <c r="AR1117" i="11"/>
  <c r="AK1117" i="11"/>
  <c r="AR1116" i="11"/>
  <c r="AK1116" i="11"/>
  <c r="AR1115" i="11"/>
  <c r="AK1115" i="11"/>
  <c r="AR1114" i="11"/>
  <c r="AK1114" i="11"/>
  <c r="AR1113" i="11"/>
  <c r="AK1113" i="11"/>
  <c r="AR1112" i="11"/>
  <c r="AK1112" i="11"/>
  <c r="AR1111" i="11"/>
  <c r="AK1111" i="11"/>
  <c r="AR1110" i="11"/>
  <c r="AK1110" i="11"/>
  <c r="AR1109" i="11"/>
  <c r="AK1109" i="11"/>
  <c r="AR1108" i="11"/>
  <c r="AK1108" i="11"/>
  <c r="AR1107" i="11"/>
  <c r="AK1107" i="11"/>
  <c r="AR1106" i="11"/>
  <c r="AK1106" i="11"/>
  <c r="AR1105" i="11"/>
  <c r="AK1105" i="11"/>
  <c r="AR1104" i="11"/>
  <c r="AK1104" i="11"/>
  <c r="AR1103" i="11"/>
  <c r="AK1103" i="11"/>
  <c r="AR1102" i="11"/>
  <c r="AK1102" i="11"/>
  <c r="AR1101" i="11"/>
  <c r="AK1101" i="11"/>
  <c r="AR1100" i="11"/>
  <c r="AK1100" i="11"/>
  <c r="AR1099" i="11"/>
  <c r="AK1099" i="11"/>
  <c r="AR1098" i="11"/>
  <c r="AK1098" i="11"/>
  <c r="AR1097" i="11"/>
  <c r="AK1097" i="11"/>
  <c r="AR1096" i="11"/>
  <c r="AK1096" i="11"/>
  <c r="AR1095" i="11"/>
  <c r="AK1095" i="11"/>
  <c r="AR1094" i="11"/>
  <c r="AK1094" i="11"/>
  <c r="AR1093" i="11"/>
  <c r="AK1093" i="11"/>
  <c r="AR1092" i="11"/>
  <c r="AK1092" i="11"/>
  <c r="AR1091" i="11"/>
  <c r="AK1091" i="11"/>
  <c r="AR1090" i="11"/>
  <c r="AK1090" i="11"/>
  <c r="AR1089" i="11"/>
  <c r="AK1089" i="11"/>
  <c r="AR1088" i="11"/>
  <c r="AK1088" i="11"/>
  <c r="AR1087" i="11"/>
  <c r="AK1087" i="11"/>
  <c r="AR1086" i="11"/>
  <c r="AK1086" i="11"/>
  <c r="AR1085" i="11"/>
  <c r="AK1085" i="11"/>
  <c r="AR1084" i="11"/>
  <c r="AK1084" i="11"/>
  <c r="AR1083" i="11"/>
  <c r="AK1083" i="11"/>
  <c r="AR1082" i="11"/>
  <c r="AK1082" i="11"/>
  <c r="AR1081" i="11"/>
  <c r="AK1081" i="11"/>
  <c r="AR1080" i="11"/>
  <c r="AK1080" i="11"/>
  <c r="AR1079" i="11"/>
  <c r="AK1079" i="11"/>
  <c r="AR1078" i="11"/>
  <c r="AK1078" i="11"/>
  <c r="AR1077" i="11"/>
  <c r="AK1077" i="11"/>
  <c r="AR1076" i="11"/>
  <c r="AK1076" i="11"/>
  <c r="AR1075" i="11"/>
  <c r="AK1075" i="11"/>
  <c r="AR1074" i="11"/>
  <c r="AK1074" i="11"/>
  <c r="AR1073" i="11"/>
  <c r="AK1073" i="11"/>
  <c r="AR1072" i="11"/>
  <c r="AK1072" i="11"/>
  <c r="AR1071" i="11"/>
  <c r="AK1071" i="11"/>
  <c r="AR1070" i="11"/>
  <c r="AK1070" i="11"/>
  <c r="AR1069" i="11"/>
  <c r="AK1069" i="11"/>
  <c r="AR1068" i="11"/>
  <c r="AK1068" i="11"/>
  <c r="AR1067" i="11"/>
  <c r="AK1067" i="11"/>
  <c r="AR1066" i="11"/>
  <c r="AK1066" i="11"/>
  <c r="AR1065" i="11"/>
  <c r="AK1065" i="11"/>
  <c r="AR1064" i="11"/>
  <c r="AK1064" i="11"/>
  <c r="AR1063" i="11"/>
  <c r="AK1063" i="11"/>
  <c r="AR1062" i="11"/>
  <c r="AK1062" i="11"/>
  <c r="AR1061" i="11"/>
  <c r="AK1061" i="11"/>
  <c r="AR1060" i="11"/>
  <c r="AK1060" i="11"/>
  <c r="AR1059" i="11"/>
  <c r="AK1059" i="11"/>
  <c r="AR1058" i="11"/>
  <c r="AK1058" i="11"/>
  <c r="AR1057" i="11"/>
  <c r="AK1057" i="11"/>
  <c r="AR1056" i="11"/>
  <c r="AK1056" i="11"/>
  <c r="AR1055" i="11"/>
  <c r="AK1055" i="11"/>
  <c r="AR1054" i="11"/>
  <c r="AK1054" i="11"/>
  <c r="AR1053" i="11"/>
  <c r="AK1053" i="11"/>
  <c r="AR1052" i="11"/>
  <c r="AK1052" i="11"/>
  <c r="AR1051" i="11"/>
  <c r="AK1051" i="11"/>
  <c r="AR1050" i="11"/>
  <c r="AK1050" i="11"/>
  <c r="AR1049" i="11"/>
  <c r="AK1049" i="11"/>
  <c r="AR1048" i="11"/>
  <c r="AK1048" i="11"/>
  <c r="AR1047" i="11"/>
  <c r="AK1047" i="11"/>
  <c r="AR1046" i="11"/>
  <c r="AK1046" i="11"/>
  <c r="AR1045" i="11"/>
  <c r="AK1045" i="11"/>
  <c r="AR1044" i="11"/>
  <c r="AK1044" i="11"/>
  <c r="AR1043" i="11"/>
  <c r="AK1043" i="11"/>
  <c r="AR1042" i="11"/>
  <c r="AK1042" i="11"/>
  <c r="AR1041" i="11"/>
  <c r="AK1041" i="11"/>
  <c r="AR1040" i="11"/>
  <c r="AK1040" i="11"/>
  <c r="AR1039" i="11"/>
  <c r="AK1039" i="11"/>
  <c r="AR1038" i="11"/>
  <c r="AK1038" i="11"/>
  <c r="AR1037" i="11"/>
  <c r="AK1037" i="11"/>
  <c r="AR1036" i="11"/>
  <c r="AK1036" i="11"/>
  <c r="AR1035" i="11"/>
  <c r="AK1035" i="11"/>
  <c r="AR1034" i="11"/>
  <c r="AK1034" i="11"/>
  <c r="AR1033" i="11"/>
  <c r="AK1033" i="11"/>
  <c r="AR1032" i="11"/>
  <c r="AK1032" i="11"/>
  <c r="AR1031" i="11"/>
  <c r="AK1031" i="11"/>
  <c r="AR1030" i="11"/>
  <c r="AK1030" i="11"/>
  <c r="AR1029" i="11"/>
  <c r="AK1029" i="11"/>
  <c r="AR1028" i="11"/>
  <c r="AK1028" i="11"/>
  <c r="AR1027" i="11"/>
  <c r="AK1027" i="11"/>
  <c r="AR1026" i="11"/>
  <c r="AK1026" i="11"/>
  <c r="AR1025" i="11"/>
  <c r="AK1025" i="11"/>
  <c r="AR1024" i="11"/>
  <c r="AK1024" i="11"/>
  <c r="AR1023" i="11"/>
  <c r="AK1023" i="11"/>
  <c r="AR1022" i="11"/>
  <c r="AK1022" i="11"/>
  <c r="AR1021" i="11"/>
  <c r="AK1021" i="11"/>
  <c r="AR1020" i="11"/>
  <c r="AK1020" i="11"/>
  <c r="AR1019" i="11"/>
  <c r="AK1019" i="11"/>
  <c r="AR1018" i="11"/>
  <c r="AK1018" i="11"/>
  <c r="AR1017" i="11"/>
  <c r="AK1017" i="11"/>
  <c r="AR1016" i="11"/>
  <c r="AK1016" i="11"/>
  <c r="AR1015" i="11"/>
  <c r="AK1015" i="11"/>
  <c r="AR1014" i="11"/>
  <c r="AK1014" i="11"/>
  <c r="AR1013" i="11"/>
  <c r="AK1013" i="11"/>
  <c r="AR1012" i="11"/>
  <c r="AK1012" i="11"/>
  <c r="AR1011" i="11"/>
  <c r="AK1011" i="11"/>
  <c r="AR1010" i="11"/>
  <c r="AK1010" i="11"/>
  <c r="AR1009" i="11"/>
  <c r="AK1009" i="11"/>
  <c r="AR1008" i="11"/>
  <c r="AK1008" i="11"/>
  <c r="AR1007" i="11"/>
  <c r="AK1007" i="11"/>
  <c r="AR1006" i="11"/>
  <c r="AK1006" i="11"/>
  <c r="AR1005" i="11"/>
  <c r="AK1005" i="11"/>
  <c r="AR1004" i="11"/>
  <c r="AK1004" i="11"/>
  <c r="AR1003" i="11"/>
  <c r="AK1003" i="11"/>
  <c r="AR1002" i="11"/>
  <c r="AK1002" i="11"/>
  <c r="AR1001" i="11"/>
  <c r="AK1001" i="11"/>
  <c r="AR1000" i="11"/>
  <c r="AK1000" i="11"/>
  <c r="AR999" i="11"/>
  <c r="AK999" i="11"/>
  <c r="AR998" i="11"/>
  <c r="AK998" i="11"/>
  <c r="AR997" i="11"/>
  <c r="AK997" i="11"/>
  <c r="AR996" i="11"/>
  <c r="AK996" i="11"/>
  <c r="AR995" i="11"/>
  <c r="AK995" i="11"/>
  <c r="AR994" i="11"/>
  <c r="AK994" i="11"/>
  <c r="AR993" i="11"/>
  <c r="AK993" i="11"/>
  <c r="AR992" i="11"/>
  <c r="AK992" i="11"/>
  <c r="AD992" i="11"/>
  <c r="AR991" i="11"/>
  <c r="AK991" i="11"/>
  <c r="AD991" i="11"/>
  <c r="AR990" i="11"/>
  <c r="AK990" i="11"/>
  <c r="AD990" i="11"/>
  <c r="AR989" i="11"/>
  <c r="AK989" i="11"/>
  <c r="AD989" i="11"/>
  <c r="AR988" i="11"/>
  <c r="AK988" i="11"/>
  <c r="AD988" i="11"/>
  <c r="AR987" i="11"/>
  <c r="AK987" i="11"/>
  <c r="AD987" i="11"/>
  <c r="AR986" i="11"/>
  <c r="AK986" i="11"/>
  <c r="AD986" i="11"/>
  <c r="AR985" i="11"/>
  <c r="AK985" i="11"/>
  <c r="AD985" i="11"/>
  <c r="AR984" i="11"/>
  <c r="AK984" i="11"/>
  <c r="AD984" i="11"/>
  <c r="AR983" i="11"/>
  <c r="AK983" i="11"/>
  <c r="AD983" i="11"/>
  <c r="AR982" i="11"/>
  <c r="AK982" i="11"/>
  <c r="AD982" i="11"/>
  <c r="AR981" i="11"/>
  <c r="AK981" i="11"/>
  <c r="AD981" i="11"/>
  <c r="AR980" i="11"/>
  <c r="AK980" i="11"/>
  <c r="AD980" i="11"/>
  <c r="AR979" i="11"/>
  <c r="AK979" i="11"/>
  <c r="AD979" i="11"/>
  <c r="AR978" i="11"/>
  <c r="AK978" i="11"/>
  <c r="AD978" i="11"/>
  <c r="AR977" i="11"/>
  <c r="AK977" i="11"/>
  <c r="AD977" i="11"/>
  <c r="AR976" i="11"/>
  <c r="AK976" i="11"/>
  <c r="AD976" i="11"/>
  <c r="AR975" i="11"/>
  <c r="AK975" i="11"/>
  <c r="AD975" i="11"/>
  <c r="AR974" i="11"/>
  <c r="AK974" i="11"/>
  <c r="AD974" i="11"/>
  <c r="AR973" i="11"/>
  <c r="AK973" i="11"/>
  <c r="AD973" i="11"/>
  <c r="AR972" i="11"/>
  <c r="AK972" i="11"/>
  <c r="AD972" i="11"/>
  <c r="AR971" i="11"/>
  <c r="AK971" i="11"/>
  <c r="AD971" i="11"/>
  <c r="AR970" i="11"/>
  <c r="AK970" i="11"/>
  <c r="AD970" i="11"/>
  <c r="AR969" i="11"/>
  <c r="AK969" i="11"/>
  <c r="AD969" i="11"/>
  <c r="AR968" i="11"/>
  <c r="AK968" i="11"/>
  <c r="AD968" i="11"/>
  <c r="AR967" i="11"/>
  <c r="AK967" i="11"/>
  <c r="AD967" i="11"/>
  <c r="AR966" i="11"/>
  <c r="AK966" i="11"/>
  <c r="AD966" i="11"/>
  <c r="AR965" i="11"/>
  <c r="AK965" i="11"/>
  <c r="AD965" i="11"/>
  <c r="AR964" i="11"/>
  <c r="AK964" i="11"/>
  <c r="AD964" i="11"/>
  <c r="AR963" i="11"/>
  <c r="AK963" i="11"/>
  <c r="AD963" i="11"/>
  <c r="AR962" i="11"/>
  <c r="AK962" i="11"/>
  <c r="AD962" i="11"/>
  <c r="AR961" i="11"/>
  <c r="AK961" i="11"/>
  <c r="AD961" i="11"/>
  <c r="AR960" i="11"/>
  <c r="AK960" i="11"/>
  <c r="AD960" i="11"/>
  <c r="AR959" i="11"/>
  <c r="AK959" i="11"/>
  <c r="AD959" i="11"/>
  <c r="AR958" i="11"/>
  <c r="AK958" i="11"/>
  <c r="AD958" i="11"/>
  <c r="AR957" i="11"/>
  <c r="AK957" i="11"/>
  <c r="AD957" i="11"/>
  <c r="AR956" i="11"/>
  <c r="AK956" i="11"/>
  <c r="AD956" i="11"/>
  <c r="AR955" i="11"/>
  <c r="AK955" i="11"/>
  <c r="AD955" i="11"/>
  <c r="AR954" i="11"/>
  <c r="AK954" i="11"/>
  <c r="AD954" i="11"/>
  <c r="AR953" i="11"/>
  <c r="AK953" i="11"/>
  <c r="AD953" i="11"/>
  <c r="AR952" i="11"/>
  <c r="AK952" i="11"/>
  <c r="AD952" i="11"/>
  <c r="AR951" i="11"/>
  <c r="AK951" i="11"/>
  <c r="AD951" i="11"/>
  <c r="AR950" i="11"/>
  <c r="AK950" i="11"/>
  <c r="AD950" i="11"/>
  <c r="AR949" i="11"/>
  <c r="AK949" i="11"/>
  <c r="AD949" i="11"/>
  <c r="AR948" i="11"/>
  <c r="AK948" i="11"/>
  <c r="AD948" i="11"/>
  <c r="AR947" i="11"/>
  <c r="AK947" i="11"/>
  <c r="AD947" i="11"/>
  <c r="AR946" i="11"/>
  <c r="AK946" i="11"/>
  <c r="AD946" i="11"/>
  <c r="AR945" i="11"/>
  <c r="AK945" i="11"/>
  <c r="AD945" i="11"/>
  <c r="AR944" i="11"/>
  <c r="AK944" i="11"/>
  <c r="AD944" i="11"/>
  <c r="AR943" i="11"/>
  <c r="AK943" i="11"/>
  <c r="AD943" i="11"/>
  <c r="AR942" i="11"/>
  <c r="AK942" i="11"/>
  <c r="AD942" i="11"/>
  <c r="AR941" i="11"/>
  <c r="AK941" i="11"/>
  <c r="AD941" i="11"/>
  <c r="AR940" i="11"/>
  <c r="AK940" i="11"/>
  <c r="AD940" i="11"/>
  <c r="AR939" i="11"/>
  <c r="AK939" i="11"/>
  <c r="AD939" i="11"/>
  <c r="AR938" i="11"/>
  <c r="AK938" i="11"/>
  <c r="AD938" i="11"/>
  <c r="AR937" i="11"/>
  <c r="AK937" i="11"/>
  <c r="AD937" i="11"/>
  <c r="AR936" i="11"/>
  <c r="AK936" i="11"/>
  <c r="AD936" i="11"/>
  <c r="AR935" i="11"/>
  <c r="AK935" i="11"/>
  <c r="AD935" i="11"/>
  <c r="AR934" i="11"/>
  <c r="AK934" i="11"/>
  <c r="AD934" i="11"/>
  <c r="AR933" i="11"/>
  <c r="AK933" i="11"/>
  <c r="AD933" i="11"/>
  <c r="AR932" i="11"/>
  <c r="AK932" i="11"/>
  <c r="AD932" i="11"/>
  <c r="AR931" i="11"/>
  <c r="AK931" i="11"/>
  <c r="AD931" i="11"/>
  <c r="AR930" i="11"/>
  <c r="AK930" i="11"/>
  <c r="AD930" i="11"/>
  <c r="AR929" i="11"/>
  <c r="AK929" i="11"/>
  <c r="AD929" i="11"/>
  <c r="AR928" i="11"/>
  <c r="AK928" i="11"/>
  <c r="AD928" i="11"/>
  <c r="AR927" i="11"/>
  <c r="AK927" i="11"/>
  <c r="AD927" i="11"/>
  <c r="AR926" i="11"/>
  <c r="AK926" i="11"/>
  <c r="AD926" i="11"/>
  <c r="AR925" i="11"/>
  <c r="AK925" i="11"/>
  <c r="AD925" i="11"/>
  <c r="AR924" i="11"/>
  <c r="AK924" i="11"/>
  <c r="AD924" i="11"/>
  <c r="AR923" i="11"/>
  <c r="AK923" i="11"/>
  <c r="AD923" i="11"/>
  <c r="AR922" i="11"/>
  <c r="AK922" i="11"/>
  <c r="AD922" i="11"/>
  <c r="AR921" i="11"/>
  <c r="AK921" i="11"/>
  <c r="AD921" i="11"/>
  <c r="AR920" i="11"/>
  <c r="AK920" i="11"/>
  <c r="AD920" i="11"/>
  <c r="AR919" i="11"/>
  <c r="AK919" i="11"/>
  <c r="AD919" i="11"/>
  <c r="AR918" i="11"/>
  <c r="AK918" i="11"/>
  <c r="AD918" i="11"/>
  <c r="AR917" i="11"/>
  <c r="AK917" i="11"/>
  <c r="AD917" i="11"/>
  <c r="AR916" i="11"/>
  <c r="AK916" i="11"/>
  <c r="AD916" i="11"/>
  <c r="AR915" i="11"/>
  <c r="AK915" i="11"/>
  <c r="AD915" i="11"/>
  <c r="AR914" i="11"/>
  <c r="AK914" i="11"/>
  <c r="AD914" i="11"/>
  <c r="AR913" i="11"/>
  <c r="AK913" i="11"/>
  <c r="AD913" i="11"/>
  <c r="AR912" i="11"/>
  <c r="AK912" i="11"/>
  <c r="AD912" i="11"/>
  <c r="AR911" i="11"/>
  <c r="AK911" i="11"/>
  <c r="AD911" i="11"/>
  <c r="AR910" i="11"/>
  <c r="AK910" i="11"/>
  <c r="AD910" i="11"/>
  <c r="AR909" i="11"/>
  <c r="AK909" i="11"/>
  <c r="AD909" i="11"/>
  <c r="AR908" i="11"/>
  <c r="AK908" i="11"/>
  <c r="AD908" i="11"/>
  <c r="AR907" i="11"/>
  <c r="AK907" i="11"/>
  <c r="AD907" i="11"/>
  <c r="AR906" i="11"/>
  <c r="AK906" i="11"/>
  <c r="AD906" i="11"/>
  <c r="AR905" i="11"/>
  <c r="AK905" i="11"/>
  <c r="AD905" i="11"/>
  <c r="AR904" i="11"/>
  <c r="AK904" i="11"/>
  <c r="AD904" i="11"/>
  <c r="AR903" i="11"/>
  <c r="AK903" i="11"/>
  <c r="AD903" i="11"/>
  <c r="AR902" i="11"/>
  <c r="AK902" i="11"/>
  <c r="AD902" i="11"/>
  <c r="AR901" i="11"/>
  <c r="AK901" i="11"/>
  <c r="AD901" i="11"/>
  <c r="AR900" i="11"/>
  <c r="AK900" i="11"/>
  <c r="AD900" i="11"/>
  <c r="AR899" i="11"/>
  <c r="AK899" i="11"/>
  <c r="AD899" i="11"/>
  <c r="AR898" i="11"/>
  <c r="AK898" i="11"/>
  <c r="AD898" i="11"/>
  <c r="AR897" i="11"/>
  <c r="AK897" i="11"/>
  <c r="AD897" i="11"/>
  <c r="AR896" i="11"/>
  <c r="AK896" i="11"/>
  <c r="AD896" i="11"/>
  <c r="AR895" i="11"/>
  <c r="AK895" i="11"/>
  <c r="AD895" i="11"/>
  <c r="AR894" i="11"/>
  <c r="AK894" i="11"/>
  <c r="AD894" i="11"/>
  <c r="AR893" i="11"/>
  <c r="AK893" i="11"/>
  <c r="AD893" i="11"/>
  <c r="AR892" i="11"/>
  <c r="AK892" i="11"/>
  <c r="AD892" i="11"/>
  <c r="AR891" i="11"/>
  <c r="AK891" i="11"/>
  <c r="AD891" i="11"/>
  <c r="AR890" i="11"/>
  <c r="AK890" i="11"/>
  <c r="AD890" i="11"/>
  <c r="AR889" i="11"/>
  <c r="AK889" i="11"/>
  <c r="AD889" i="11"/>
  <c r="AR888" i="11"/>
  <c r="AK888" i="11"/>
  <c r="AD888" i="11"/>
  <c r="AR887" i="11"/>
  <c r="AK887" i="11"/>
  <c r="AD887" i="11"/>
  <c r="AR886" i="11"/>
  <c r="AK886" i="11"/>
  <c r="AD886" i="11"/>
  <c r="AR885" i="11"/>
  <c r="AK885" i="11"/>
  <c r="AD885" i="11"/>
  <c r="AR884" i="11"/>
  <c r="AK884" i="11"/>
  <c r="AD884" i="11"/>
  <c r="AR883" i="11"/>
  <c r="AK883" i="11"/>
  <c r="AD883" i="11"/>
  <c r="AR882" i="11"/>
  <c r="AK882" i="11"/>
  <c r="AD882" i="11"/>
  <c r="AR881" i="11"/>
  <c r="AK881" i="11"/>
  <c r="AD881" i="11"/>
  <c r="AR880" i="11"/>
  <c r="AK880" i="11"/>
  <c r="AD880" i="11"/>
  <c r="AR879" i="11"/>
  <c r="AK879" i="11"/>
  <c r="AD879" i="11"/>
  <c r="AR878" i="11"/>
  <c r="AK878" i="11"/>
  <c r="AD878" i="11"/>
  <c r="AR877" i="11"/>
  <c r="AK877" i="11"/>
  <c r="AD877" i="11"/>
  <c r="AR876" i="11"/>
  <c r="AK876" i="11"/>
  <c r="AD876" i="11"/>
  <c r="AR875" i="11"/>
  <c r="AK875" i="11"/>
  <c r="AD875" i="11"/>
  <c r="AR874" i="11"/>
  <c r="AK874" i="11"/>
  <c r="AD874" i="11"/>
  <c r="AR873" i="11"/>
  <c r="AK873" i="11"/>
  <c r="AD873" i="11"/>
  <c r="AR872" i="11"/>
  <c r="AK872" i="11"/>
  <c r="AD872" i="11"/>
  <c r="AR871" i="11"/>
  <c r="AK871" i="11"/>
  <c r="AD871" i="11"/>
  <c r="AR870" i="11"/>
  <c r="AK870" i="11"/>
  <c r="AD870" i="11"/>
  <c r="AR869" i="11"/>
  <c r="AK869" i="11"/>
  <c r="AD869" i="11"/>
  <c r="AR868" i="11"/>
  <c r="AK868" i="11"/>
  <c r="AD868" i="11"/>
  <c r="AR867" i="11"/>
  <c r="AK867" i="11"/>
  <c r="AD867" i="11"/>
  <c r="AR866" i="11"/>
  <c r="AK866" i="11"/>
  <c r="AD866" i="11"/>
  <c r="AR865" i="11"/>
  <c r="AK865" i="11"/>
  <c r="AD865" i="11"/>
  <c r="AR864" i="11"/>
  <c r="AK864" i="11"/>
  <c r="AD864" i="11"/>
  <c r="AR863" i="11"/>
  <c r="AK863" i="11"/>
  <c r="AD863" i="11"/>
  <c r="AR862" i="11"/>
  <c r="AK862" i="11"/>
  <c r="AD862" i="11"/>
  <c r="AR861" i="11"/>
  <c r="AK861" i="11"/>
  <c r="AD861" i="11"/>
  <c r="AR860" i="11"/>
  <c r="AK860" i="11"/>
  <c r="AD860" i="11"/>
  <c r="AR859" i="11"/>
  <c r="AK859" i="11"/>
  <c r="AD859" i="11"/>
  <c r="AR858" i="11"/>
  <c r="AK858" i="11"/>
  <c r="AD858" i="11"/>
  <c r="AR857" i="11"/>
  <c r="AK857" i="11"/>
  <c r="AD857" i="11"/>
  <c r="AR856" i="11"/>
  <c r="AK856" i="11"/>
  <c r="AD856" i="11"/>
  <c r="AR855" i="11"/>
  <c r="AK855" i="11"/>
  <c r="AD855" i="11"/>
  <c r="AR854" i="11"/>
  <c r="AK854" i="11"/>
  <c r="AD854" i="11"/>
  <c r="AR853" i="11"/>
  <c r="AK853" i="11"/>
  <c r="AD853" i="11"/>
  <c r="AR852" i="11"/>
  <c r="AK852" i="11"/>
  <c r="AD852" i="11"/>
  <c r="AR851" i="11"/>
  <c r="AK851" i="11"/>
  <c r="AD851" i="11"/>
  <c r="AR850" i="11"/>
  <c r="AK850" i="11"/>
  <c r="AD850" i="11"/>
  <c r="AR849" i="11"/>
  <c r="AK849" i="11"/>
  <c r="AD849" i="11"/>
  <c r="AR848" i="11"/>
  <c r="AK848" i="11"/>
  <c r="AD848" i="11"/>
  <c r="AR847" i="11"/>
  <c r="AK847" i="11"/>
  <c r="AD847" i="11"/>
  <c r="AR846" i="11"/>
  <c r="AK846" i="11"/>
  <c r="AD846" i="11"/>
  <c r="AR845" i="11"/>
  <c r="AK845" i="11"/>
  <c r="AD845" i="11"/>
  <c r="AR844" i="11"/>
  <c r="AK844" i="11"/>
  <c r="AD844" i="11"/>
  <c r="AR843" i="11"/>
  <c r="AK843" i="11"/>
  <c r="AD843" i="11"/>
  <c r="AR842" i="11"/>
  <c r="AK842" i="11"/>
  <c r="AD842" i="11"/>
  <c r="AR841" i="11"/>
  <c r="AK841" i="11"/>
  <c r="AD841" i="11"/>
  <c r="AR840" i="11"/>
  <c r="AK840" i="11"/>
  <c r="AD840" i="11"/>
  <c r="AR839" i="11"/>
  <c r="AK839" i="11"/>
  <c r="AD839" i="11"/>
  <c r="AR838" i="11"/>
  <c r="AK838" i="11"/>
  <c r="AD838" i="11"/>
  <c r="AR837" i="11"/>
  <c r="AK837" i="11"/>
  <c r="AD837" i="11"/>
  <c r="AR836" i="11"/>
  <c r="AK836" i="11"/>
  <c r="AD836" i="11"/>
  <c r="AR835" i="11"/>
  <c r="AK835" i="11"/>
  <c r="AD835" i="11"/>
  <c r="AR834" i="11"/>
  <c r="AK834" i="11"/>
  <c r="AD834" i="11"/>
  <c r="AR833" i="11"/>
  <c r="AK833" i="11"/>
  <c r="AD833" i="11"/>
  <c r="AR832" i="11"/>
  <c r="AK832" i="11"/>
  <c r="AD832" i="11"/>
  <c r="AR831" i="11"/>
  <c r="AK831" i="11"/>
  <c r="AD831" i="11"/>
  <c r="AR830" i="11"/>
  <c r="AK830" i="11"/>
  <c r="AD830" i="11"/>
  <c r="AR829" i="11"/>
  <c r="AK829" i="11"/>
  <c r="AD829" i="11"/>
  <c r="AR828" i="11"/>
  <c r="AK828" i="11"/>
  <c r="AD828" i="11"/>
  <c r="AR827" i="11"/>
  <c r="AK827" i="11"/>
  <c r="AD827" i="11"/>
  <c r="AR826" i="11"/>
  <c r="AK826" i="11"/>
  <c r="AD826" i="11"/>
  <c r="AR825" i="11"/>
  <c r="AK825" i="11"/>
  <c r="AD825" i="11"/>
  <c r="AR824" i="11"/>
  <c r="AK824" i="11"/>
  <c r="AD824" i="11"/>
  <c r="AR823" i="11"/>
  <c r="AK823" i="11"/>
  <c r="AD823" i="11"/>
  <c r="AR822" i="11"/>
  <c r="AK822" i="11"/>
  <c r="AD822" i="11"/>
  <c r="AR821" i="11"/>
  <c r="AK821" i="11"/>
  <c r="AD821" i="11"/>
  <c r="AR820" i="11"/>
  <c r="AK820" i="11"/>
  <c r="AD820" i="11"/>
  <c r="AR819" i="11"/>
  <c r="AK819" i="11"/>
  <c r="AD819" i="11"/>
  <c r="AR818" i="11"/>
  <c r="AK818" i="11"/>
  <c r="AD818" i="11"/>
  <c r="AR817" i="11"/>
  <c r="AK817" i="11"/>
  <c r="AD817" i="11"/>
  <c r="AR816" i="11"/>
  <c r="AK816" i="11"/>
  <c r="AD816" i="11"/>
  <c r="AR815" i="11"/>
  <c r="AK815" i="11"/>
  <c r="AD815" i="11"/>
  <c r="AR814" i="11"/>
  <c r="AK814" i="11"/>
  <c r="AD814" i="11"/>
  <c r="AR813" i="11"/>
  <c r="AK813" i="11"/>
  <c r="AD813" i="11"/>
  <c r="AR812" i="11"/>
  <c r="AK812" i="11"/>
  <c r="AD812" i="11"/>
  <c r="AR811" i="11"/>
  <c r="AK811" i="11"/>
  <c r="AD811" i="11"/>
  <c r="AR810" i="11"/>
  <c r="AK810" i="11"/>
  <c r="AD810" i="11"/>
  <c r="AR809" i="11"/>
  <c r="AK809" i="11"/>
  <c r="AD809" i="11"/>
  <c r="AR808" i="11"/>
  <c r="AK808" i="11"/>
  <c r="AD808" i="11"/>
  <c r="AR807" i="11"/>
  <c r="AK807" i="11"/>
  <c r="AD807" i="11"/>
  <c r="AR806" i="11"/>
  <c r="AK806" i="11"/>
  <c r="AD806" i="11"/>
  <c r="AR805" i="11"/>
  <c r="AK805" i="11"/>
  <c r="AD805" i="11"/>
  <c r="AR804" i="11"/>
  <c r="AK804" i="11"/>
  <c r="AD804" i="11"/>
  <c r="AR803" i="11"/>
  <c r="AK803" i="11"/>
  <c r="AD803" i="11"/>
  <c r="AR802" i="11"/>
  <c r="AK802" i="11"/>
  <c r="AD802" i="11"/>
  <c r="AR801" i="11"/>
  <c r="AK801" i="11"/>
  <c r="AD801" i="11"/>
  <c r="AR800" i="11"/>
  <c r="AK800" i="11"/>
  <c r="AD800" i="11"/>
  <c r="AR799" i="11"/>
  <c r="AK799" i="11"/>
  <c r="AD799" i="11"/>
  <c r="AR798" i="11"/>
  <c r="AK798" i="11"/>
  <c r="AD798" i="11"/>
  <c r="AR797" i="11"/>
  <c r="AK797" i="11"/>
  <c r="AD797" i="11"/>
  <c r="AR796" i="11"/>
  <c r="AK796" i="11"/>
  <c r="AD796" i="11"/>
  <c r="AR795" i="11"/>
  <c r="AK795" i="11"/>
  <c r="AD795" i="11"/>
  <c r="AR794" i="11"/>
  <c r="AK794" i="11"/>
  <c r="AD794" i="11"/>
  <c r="AR793" i="11"/>
  <c r="AK793" i="11"/>
  <c r="AD793" i="11"/>
  <c r="AR792" i="11"/>
  <c r="AK792" i="11"/>
  <c r="AD792" i="11"/>
  <c r="AR791" i="11"/>
  <c r="AK791" i="11"/>
  <c r="AD791" i="11"/>
  <c r="AR790" i="11"/>
  <c r="AK790" i="11"/>
  <c r="AD790" i="11"/>
  <c r="AR789" i="11"/>
  <c r="AK789" i="11"/>
  <c r="AD789" i="11"/>
  <c r="AR788" i="11"/>
  <c r="AK788" i="11"/>
  <c r="AD788" i="11"/>
  <c r="AR787" i="11"/>
  <c r="AK787" i="11"/>
  <c r="AD787" i="11"/>
  <c r="AR786" i="11"/>
  <c r="AK786" i="11"/>
  <c r="AD786" i="11"/>
  <c r="AR785" i="11"/>
  <c r="AK785" i="11"/>
  <c r="AD785" i="11"/>
  <c r="AR784" i="11"/>
  <c r="AK784" i="11"/>
  <c r="AD784" i="11"/>
  <c r="AR783" i="11"/>
  <c r="AK783" i="11"/>
  <c r="AD783" i="11"/>
  <c r="AR782" i="11"/>
  <c r="AK782" i="11"/>
  <c r="AD782" i="11"/>
  <c r="AR781" i="11"/>
  <c r="AK781" i="11"/>
  <c r="AD781" i="11"/>
  <c r="AR780" i="11"/>
  <c r="AK780" i="11"/>
  <c r="AD780" i="11"/>
  <c r="AR779" i="11"/>
  <c r="AK779" i="11"/>
  <c r="AD779" i="11"/>
  <c r="AR778" i="11"/>
  <c r="AK778" i="11"/>
  <c r="AD778" i="11"/>
  <c r="AR777" i="11"/>
  <c r="AK777" i="11"/>
  <c r="AD777" i="11"/>
  <c r="AR776" i="11"/>
  <c r="AK776" i="11"/>
  <c r="AD776" i="11"/>
  <c r="AR775" i="11"/>
  <c r="AK775" i="11"/>
  <c r="AD775" i="11"/>
  <c r="AR774" i="11"/>
  <c r="AK774" i="11"/>
  <c r="AD774" i="11"/>
  <c r="AR773" i="11"/>
  <c r="AK773" i="11"/>
  <c r="AD773" i="11"/>
  <c r="AR772" i="11"/>
  <c r="AK772" i="11"/>
  <c r="AD772" i="11"/>
  <c r="AR771" i="11"/>
  <c r="AK771" i="11"/>
  <c r="AD771" i="11"/>
  <c r="AR770" i="11"/>
  <c r="AK770" i="11"/>
  <c r="AD770" i="11"/>
  <c r="AR769" i="11"/>
  <c r="AK769" i="11"/>
  <c r="AD769" i="11"/>
  <c r="AR768" i="11"/>
  <c r="AK768" i="11"/>
  <c r="AD768" i="11"/>
  <c r="AR767" i="11"/>
  <c r="AK767" i="11"/>
  <c r="AD767" i="11"/>
  <c r="AR766" i="11"/>
  <c r="AK766" i="11"/>
  <c r="AD766" i="11"/>
  <c r="AR765" i="11"/>
  <c r="AK765" i="11"/>
  <c r="AD765" i="11"/>
  <c r="AR764" i="11"/>
  <c r="AK764" i="11"/>
  <c r="AD764" i="11"/>
  <c r="AR763" i="11"/>
  <c r="AK763" i="11"/>
  <c r="AD763" i="11"/>
  <c r="AR762" i="11"/>
  <c r="AK762" i="11"/>
  <c r="AD762" i="11"/>
  <c r="AR761" i="11"/>
  <c r="AK761" i="11"/>
  <c r="AD761" i="11"/>
  <c r="AR760" i="11"/>
  <c r="AK760" i="11"/>
  <c r="AD760" i="11"/>
  <c r="AR759" i="11"/>
  <c r="AK759" i="11"/>
  <c r="AD759" i="11"/>
  <c r="AR758" i="11"/>
  <c r="AK758" i="11"/>
  <c r="AD758" i="11"/>
  <c r="AR757" i="11"/>
  <c r="AK757" i="11"/>
  <c r="AD757" i="11"/>
  <c r="AR756" i="11"/>
  <c r="AK756" i="11"/>
  <c r="AD756" i="11"/>
  <c r="AR755" i="11"/>
  <c r="AK755" i="11"/>
  <c r="AD755" i="11"/>
  <c r="AR754" i="11"/>
  <c r="AK754" i="11"/>
  <c r="AD754" i="11"/>
  <c r="AR753" i="11"/>
  <c r="AK753" i="11"/>
  <c r="AD753" i="11"/>
  <c r="AR752" i="11"/>
  <c r="AK752" i="11"/>
  <c r="AD752" i="11"/>
  <c r="AR751" i="11"/>
  <c r="AK751" i="11"/>
  <c r="AD751" i="11"/>
  <c r="AR750" i="11"/>
  <c r="AK750" i="11"/>
  <c r="AD750" i="11"/>
  <c r="AR749" i="11"/>
  <c r="AK749" i="11"/>
  <c r="AD749" i="11"/>
  <c r="AR748" i="11"/>
  <c r="AK748" i="11"/>
  <c r="AD748" i="11"/>
  <c r="AR747" i="11"/>
  <c r="AK747" i="11"/>
  <c r="AD747" i="11"/>
  <c r="AR746" i="11"/>
  <c r="AK746" i="11"/>
  <c r="AD746" i="11"/>
  <c r="AR745" i="11"/>
  <c r="AK745" i="11"/>
  <c r="AD745" i="11"/>
  <c r="AR744" i="11"/>
  <c r="AK744" i="11"/>
  <c r="AD744" i="11"/>
  <c r="AR743" i="11"/>
  <c r="AK743" i="11"/>
  <c r="AD743" i="11"/>
  <c r="AR742" i="11"/>
  <c r="AK742" i="11"/>
  <c r="AD742" i="11"/>
  <c r="AR741" i="11"/>
  <c r="AK741" i="11"/>
  <c r="AD741" i="11"/>
  <c r="AR740" i="11"/>
  <c r="AK740" i="11"/>
  <c r="AD740" i="11"/>
  <c r="AR739" i="11"/>
  <c r="AK739" i="11"/>
  <c r="AD739" i="11"/>
  <c r="AR738" i="11"/>
  <c r="AK738" i="11"/>
  <c r="AD738" i="11"/>
  <c r="AR737" i="11"/>
  <c r="AK737" i="11"/>
  <c r="AD737" i="11"/>
  <c r="AR736" i="11"/>
  <c r="AK736" i="11"/>
  <c r="AD736" i="11"/>
  <c r="AR735" i="11"/>
  <c r="AK735" i="11"/>
  <c r="AD735" i="11"/>
  <c r="AR734" i="11"/>
  <c r="AK734" i="11"/>
  <c r="AD734" i="11"/>
  <c r="AR733" i="11"/>
  <c r="AK733" i="11"/>
  <c r="AD733" i="11"/>
  <c r="AR732" i="11"/>
  <c r="AK732" i="11"/>
  <c r="AD732" i="11"/>
  <c r="AR731" i="11"/>
  <c r="AK731" i="11"/>
  <c r="AD731" i="11"/>
  <c r="AR730" i="11"/>
  <c r="AK730" i="11"/>
  <c r="AD730" i="11"/>
  <c r="AR729" i="11"/>
  <c r="AK729" i="11"/>
  <c r="AD729" i="11"/>
  <c r="AR728" i="11"/>
  <c r="AK728" i="11"/>
  <c r="AD728" i="11"/>
  <c r="AR727" i="11"/>
  <c r="AK727" i="11"/>
  <c r="AD727" i="11"/>
  <c r="AR726" i="11"/>
  <c r="AK726" i="11"/>
  <c r="AD726" i="11"/>
  <c r="AR725" i="11"/>
  <c r="AK725" i="11"/>
  <c r="AD725" i="11"/>
  <c r="AR724" i="11"/>
  <c r="AK724" i="11"/>
  <c r="AD724" i="11"/>
  <c r="AR723" i="11"/>
  <c r="AK723" i="11"/>
  <c r="AD723" i="11"/>
  <c r="AR722" i="11"/>
  <c r="AK722" i="11"/>
  <c r="AD722" i="11"/>
  <c r="AR721" i="11"/>
  <c r="AK721" i="11"/>
  <c r="AD721" i="11"/>
  <c r="AR720" i="11"/>
  <c r="AK720" i="11"/>
  <c r="AD720" i="11"/>
  <c r="AR719" i="11"/>
  <c r="AK719" i="11"/>
  <c r="AD719" i="11"/>
  <c r="AR718" i="11"/>
  <c r="AK718" i="11"/>
  <c r="AD718" i="11"/>
  <c r="AR717" i="11"/>
  <c r="AK717" i="11"/>
  <c r="AD717" i="11"/>
  <c r="AR716" i="11"/>
  <c r="AK716" i="11"/>
  <c r="AD716" i="11"/>
  <c r="AR715" i="11"/>
  <c r="AK715" i="11"/>
  <c r="AD715" i="11"/>
  <c r="AR714" i="11"/>
  <c r="AK714" i="11"/>
  <c r="AD714" i="11"/>
  <c r="AR713" i="11"/>
  <c r="AK713" i="11"/>
  <c r="AD713" i="11"/>
  <c r="AR712" i="11"/>
  <c r="AK712" i="11"/>
  <c r="AD712" i="11"/>
  <c r="AR711" i="11"/>
  <c r="AK711" i="11"/>
  <c r="AD711" i="11"/>
  <c r="AR710" i="11"/>
  <c r="AK710" i="11"/>
  <c r="AD710" i="11"/>
  <c r="AR709" i="11"/>
  <c r="AK709" i="11"/>
  <c r="AD709" i="11"/>
  <c r="AR708" i="11"/>
  <c r="AK708" i="11"/>
  <c r="AD708" i="11"/>
  <c r="AR707" i="11"/>
  <c r="AK707" i="11"/>
  <c r="AD707" i="11"/>
  <c r="AR706" i="11"/>
  <c r="AK706" i="11"/>
  <c r="AD706" i="11"/>
  <c r="AR705" i="11"/>
  <c r="AK705" i="11"/>
  <c r="AD705" i="11"/>
  <c r="AR704" i="11"/>
  <c r="AK704" i="11"/>
  <c r="AD704" i="11"/>
  <c r="AR703" i="11"/>
  <c r="AK703" i="11"/>
  <c r="AD703" i="11"/>
  <c r="AR702" i="11"/>
  <c r="AK702" i="11"/>
  <c r="AD702" i="11"/>
  <c r="AR701" i="11"/>
  <c r="AK701" i="11"/>
  <c r="AD701" i="11"/>
  <c r="AR700" i="11"/>
  <c r="AK700" i="11"/>
  <c r="AD700" i="11"/>
  <c r="AR699" i="11"/>
  <c r="AK699" i="11"/>
  <c r="AD699" i="11"/>
  <c r="AR698" i="11"/>
  <c r="AK698" i="11"/>
  <c r="AD698" i="11"/>
  <c r="AR697" i="11"/>
  <c r="AK697" i="11"/>
  <c r="AD697" i="11"/>
  <c r="AR696" i="11"/>
  <c r="AK696" i="11"/>
  <c r="AD696" i="11"/>
  <c r="AR695" i="11"/>
  <c r="AK695" i="11"/>
  <c r="AD695" i="11"/>
  <c r="AR694" i="11"/>
  <c r="AK694" i="11"/>
  <c r="AD694" i="11"/>
  <c r="AR693" i="11"/>
  <c r="AK693" i="11"/>
  <c r="AD693" i="11"/>
  <c r="AR692" i="11"/>
  <c r="AK692" i="11"/>
  <c r="AD692" i="11"/>
  <c r="AR691" i="11"/>
  <c r="AK691" i="11"/>
  <c r="AD691" i="11"/>
  <c r="AR690" i="11"/>
  <c r="AK690" i="11"/>
  <c r="AD690" i="11"/>
  <c r="AR689" i="11"/>
  <c r="AK689" i="11"/>
  <c r="AD689" i="11"/>
  <c r="AR688" i="11"/>
  <c r="AK688" i="11"/>
  <c r="AD688" i="11"/>
  <c r="AR687" i="11"/>
  <c r="AK687" i="11"/>
  <c r="AD687" i="11"/>
  <c r="AR686" i="11"/>
  <c r="AK686" i="11"/>
  <c r="AD686" i="11"/>
  <c r="AR685" i="11"/>
  <c r="AK685" i="11"/>
  <c r="AD685" i="11"/>
  <c r="AR684" i="11"/>
  <c r="AK684" i="11"/>
  <c r="AD684" i="11"/>
  <c r="AR683" i="11"/>
  <c r="AK683" i="11"/>
  <c r="AD683" i="11"/>
  <c r="AR682" i="11"/>
  <c r="AK682" i="11"/>
  <c r="AD682" i="11"/>
  <c r="AR681" i="11"/>
  <c r="AK681" i="11"/>
  <c r="AD681" i="11"/>
  <c r="AR680" i="11"/>
  <c r="AK680" i="11"/>
  <c r="AD680" i="11"/>
  <c r="AR679" i="11"/>
  <c r="AK679" i="11"/>
  <c r="AD679" i="11"/>
  <c r="AR678" i="11"/>
  <c r="AK678" i="11"/>
  <c r="AD678" i="11"/>
  <c r="AR677" i="11"/>
  <c r="AK677" i="11"/>
  <c r="AD677" i="11"/>
  <c r="AR676" i="11"/>
  <c r="AK676" i="11"/>
  <c r="AD676" i="11"/>
  <c r="AR675" i="11"/>
  <c r="AK675" i="11"/>
  <c r="AD675" i="11"/>
  <c r="AR674" i="11"/>
  <c r="AK674" i="11"/>
  <c r="AD674" i="11"/>
  <c r="AR673" i="11"/>
  <c r="AK673" i="11"/>
  <c r="AD673" i="11"/>
  <c r="AR672" i="11"/>
  <c r="AK672" i="11"/>
  <c r="AD672" i="11"/>
  <c r="AR671" i="11"/>
  <c r="AK671" i="11"/>
  <c r="AD671" i="11"/>
  <c r="AR670" i="11"/>
  <c r="AK670" i="11"/>
  <c r="AD670" i="11"/>
  <c r="AR669" i="11"/>
  <c r="AK669" i="11"/>
  <c r="AD669" i="11"/>
  <c r="AR668" i="11"/>
  <c r="AK668" i="11"/>
  <c r="AD668" i="11"/>
  <c r="AR667" i="11"/>
  <c r="AK667" i="11"/>
  <c r="AD667" i="11"/>
  <c r="AR666" i="11"/>
  <c r="AK666" i="11"/>
  <c r="AD666" i="11"/>
  <c r="AR665" i="11"/>
  <c r="AK665" i="11"/>
  <c r="AD665" i="11"/>
  <c r="AR664" i="11"/>
  <c r="AK664" i="11"/>
  <c r="AD664" i="11"/>
  <c r="AR663" i="11"/>
  <c r="AK663" i="11"/>
  <c r="AD663" i="11"/>
  <c r="AR662" i="11"/>
  <c r="AK662" i="11"/>
  <c r="AD662" i="11"/>
  <c r="AR661" i="11"/>
  <c r="AK661" i="11"/>
  <c r="AD661" i="11"/>
  <c r="AR660" i="11"/>
  <c r="AK660" i="11"/>
  <c r="AD660" i="11"/>
  <c r="AR659" i="11"/>
  <c r="AK659" i="11"/>
  <c r="AD659" i="11"/>
  <c r="AR658" i="11"/>
  <c r="AK658" i="11"/>
  <c r="AD658" i="11"/>
  <c r="AR657" i="11"/>
  <c r="AK657" i="11"/>
  <c r="AD657" i="11"/>
  <c r="AR656" i="11"/>
  <c r="AK656" i="11"/>
  <c r="AD656" i="11"/>
  <c r="AR655" i="11"/>
  <c r="AK655" i="11"/>
  <c r="AD655" i="11"/>
  <c r="AR654" i="11"/>
  <c r="AK654" i="11"/>
  <c r="AD654" i="11"/>
  <c r="AR653" i="11"/>
  <c r="AK653" i="11"/>
  <c r="AD653" i="11"/>
  <c r="AR652" i="11"/>
  <c r="AK652" i="11"/>
  <c r="AD652" i="11"/>
  <c r="AR651" i="11"/>
  <c r="AK651" i="11"/>
  <c r="AD651" i="11"/>
  <c r="AR650" i="11"/>
  <c r="AK650" i="11"/>
  <c r="AD650" i="11"/>
  <c r="AR649" i="11"/>
  <c r="AK649" i="11"/>
  <c r="AD649" i="11"/>
  <c r="AR648" i="11"/>
  <c r="AK648" i="11"/>
  <c r="AD648" i="11"/>
  <c r="AR647" i="11"/>
  <c r="AK647" i="11"/>
  <c r="AD647" i="11"/>
  <c r="AR646" i="11"/>
  <c r="AK646" i="11"/>
  <c r="AD646" i="11"/>
  <c r="AR645" i="11"/>
  <c r="AK645" i="11"/>
  <c r="AD645" i="11"/>
  <c r="AR644" i="11"/>
  <c r="AK644" i="11"/>
  <c r="AD644" i="11"/>
  <c r="AR643" i="11"/>
  <c r="AK643" i="11"/>
  <c r="AD643" i="11"/>
  <c r="AR642" i="11"/>
  <c r="AK642" i="11"/>
  <c r="AD642" i="11"/>
  <c r="AR641" i="11"/>
  <c r="AK641" i="11"/>
  <c r="AD641" i="11"/>
  <c r="AR640" i="11"/>
  <c r="AK640" i="11"/>
  <c r="AD640" i="11"/>
  <c r="AR639" i="11"/>
  <c r="AK639" i="11"/>
  <c r="AD639" i="11"/>
  <c r="AR638" i="11"/>
  <c r="AK638" i="11"/>
  <c r="AD638" i="11"/>
  <c r="AR637" i="11"/>
  <c r="AK637" i="11"/>
  <c r="AD637" i="11"/>
  <c r="AR636" i="11"/>
  <c r="AK636" i="11"/>
  <c r="AD636" i="11"/>
  <c r="AR635" i="11"/>
  <c r="AK635" i="11"/>
  <c r="AD635" i="11"/>
  <c r="AR634" i="11"/>
  <c r="AK634" i="11"/>
  <c r="AD634" i="11"/>
  <c r="AR633" i="11"/>
  <c r="AK633" i="11"/>
  <c r="AD633" i="11"/>
  <c r="AR632" i="11"/>
  <c r="AK632" i="11"/>
  <c r="AD632" i="11"/>
  <c r="AR631" i="11"/>
  <c r="AK631" i="11"/>
  <c r="AD631" i="11"/>
  <c r="AR630" i="11"/>
  <c r="AK630" i="11"/>
  <c r="AD630" i="11"/>
  <c r="AR629" i="11"/>
  <c r="AK629" i="11"/>
  <c r="AD629" i="11"/>
  <c r="AR628" i="11"/>
  <c r="AK628" i="11"/>
  <c r="AD628" i="11"/>
  <c r="AR627" i="11"/>
  <c r="AK627" i="11"/>
  <c r="AD627" i="11"/>
  <c r="AR626" i="11"/>
  <c r="AK626" i="11"/>
  <c r="AD626" i="11"/>
  <c r="AR625" i="11"/>
  <c r="AK625" i="11"/>
  <c r="AD625" i="11"/>
  <c r="AR624" i="11"/>
  <c r="AK624" i="11"/>
  <c r="AD624" i="11"/>
  <c r="AR623" i="11"/>
  <c r="AK623" i="11"/>
  <c r="AD623" i="11"/>
  <c r="AR622" i="11"/>
  <c r="AK622" i="11"/>
  <c r="AD622" i="11"/>
  <c r="AR621" i="11"/>
  <c r="AK621" i="11"/>
  <c r="AD621" i="11"/>
  <c r="AR620" i="11"/>
  <c r="AK620" i="11"/>
  <c r="AD620" i="11"/>
  <c r="AR619" i="11"/>
  <c r="AK619" i="11"/>
  <c r="AD619" i="11"/>
  <c r="AR618" i="11"/>
  <c r="AK618" i="11"/>
  <c r="AD618" i="11"/>
  <c r="AR617" i="11"/>
  <c r="AK617" i="11"/>
  <c r="AD617" i="11"/>
  <c r="AR616" i="11"/>
  <c r="AK616" i="11"/>
  <c r="AD616" i="11"/>
  <c r="AR615" i="11"/>
  <c r="AK615" i="11"/>
  <c r="AD615" i="11"/>
  <c r="AR614" i="11"/>
  <c r="AK614" i="11"/>
  <c r="AD614" i="11"/>
  <c r="AR613" i="11"/>
  <c r="AK613" i="11"/>
  <c r="AD613" i="11"/>
  <c r="AR612" i="11"/>
  <c r="AK612" i="11"/>
  <c r="AD612" i="11"/>
  <c r="AR611" i="11"/>
  <c r="AK611" i="11"/>
  <c r="AD611" i="11"/>
  <c r="AR610" i="11"/>
  <c r="AK610" i="11"/>
  <c r="AD610" i="11"/>
  <c r="AR609" i="11"/>
  <c r="AK609" i="11"/>
  <c r="AD609" i="11"/>
  <c r="AR608" i="11"/>
  <c r="AK608" i="11"/>
  <c r="AD608" i="11"/>
  <c r="AR607" i="11"/>
  <c r="AK607" i="11"/>
  <c r="AD607" i="11"/>
  <c r="AR606" i="11"/>
  <c r="AK606" i="11"/>
  <c r="AD606" i="11"/>
  <c r="AR605" i="11"/>
  <c r="AK605" i="11"/>
  <c r="AD605" i="11"/>
  <c r="AR604" i="11"/>
  <c r="AK604" i="11"/>
  <c r="AD604" i="11"/>
  <c r="AR603" i="11"/>
  <c r="AK603" i="11"/>
  <c r="AD603" i="11"/>
  <c r="AR602" i="11"/>
  <c r="AK602" i="11"/>
  <c r="AD602" i="11"/>
  <c r="AR601" i="11"/>
  <c r="AK601" i="11"/>
  <c r="AD601" i="11"/>
  <c r="AR600" i="11"/>
  <c r="AK600" i="11"/>
  <c r="AD600" i="11"/>
  <c r="AR599" i="11"/>
  <c r="AK599" i="11"/>
  <c r="AD599" i="11"/>
  <c r="AR598" i="11"/>
  <c r="AK598" i="11"/>
  <c r="AD598" i="11"/>
  <c r="AR597" i="11"/>
  <c r="AK597" i="11"/>
  <c r="AD597" i="11"/>
  <c r="AR596" i="11"/>
  <c r="AK596" i="11"/>
  <c r="AD596" i="11"/>
  <c r="AR595" i="11"/>
  <c r="AK595" i="11"/>
  <c r="AD595" i="11"/>
  <c r="AR594" i="11"/>
  <c r="AK594" i="11"/>
  <c r="AD594" i="11"/>
  <c r="AR593" i="11"/>
  <c r="AK593" i="11"/>
  <c r="AD593" i="11"/>
  <c r="AR592" i="11"/>
  <c r="AK592" i="11"/>
  <c r="AD592" i="11"/>
  <c r="AR591" i="11"/>
  <c r="AK591" i="11"/>
  <c r="AD591" i="11"/>
  <c r="AR590" i="11"/>
  <c r="AK590" i="11"/>
  <c r="AD590" i="11"/>
  <c r="AR589" i="11"/>
  <c r="AK589" i="11"/>
  <c r="AD589" i="11"/>
  <c r="AR588" i="11"/>
  <c r="AK588" i="11"/>
  <c r="AD588" i="11"/>
  <c r="AR587" i="11"/>
  <c r="AK587" i="11"/>
  <c r="AD587" i="11"/>
  <c r="AR586" i="11"/>
  <c r="AK586" i="11"/>
  <c r="AD586" i="11"/>
  <c r="AR585" i="11"/>
  <c r="AK585" i="11"/>
  <c r="AD585" i="11"/>
  <c r="AR584" i="11"/>
  <c r="AK584" i="11"/>
  <c r="AD584" i="11"/>
  <c r="AR583" i="11"/>
  <c r="AK583" i="11"/>
  <c r="AD583" i="11"/>
  <c r="AR582" i="11"/>
  <c r="AK582" i="11"/>
  <c r="AD582" i="11"/>
  <c r="AR581" i="11"/>
  <c r="AK581" i="11"/>
  <c r="AD581" i="11"/>
  <c r="AR580" i="11"/>
  <c r="AK580" i="11"/>
  <c r="AD580" i="11"/>
  <c r="AR579" i="11"/>
  <c r="AK579" i="11"/>
  <c r="AD579" i="11"/>
  <c r="AR578" i="11"/>
  <c r="AK578" i="11"/>
  <c r="AD578" i="11"/>
  <c r="AR577" i="11"/>
  <c r="AK577" i="11"/>
  <c r="AD577" i="11"/>
  <c r="AR576" i="11"/>
  <c r="AK576" i="11"/>
  <c r="AD576" i="11"/>
  <c r="AR575" i="11"/>
  <c r="AK575" i="11"/>
  <c r="AD575" i="11"/>
  <c r="AR574" i="11"/>
  <c r="AK574" i="11"/>
  <c r="AD574" i="11"/>
  <c r="AR573" i="11"/>
  <c r="AK573" i="11"/>
  <c r="AD573" i="11"/>
  <c r="AR572" i="11"/>
  <c r="AK572" i="11"/>
  <c r="AD572" i="11"/>
  <c r="AR571" i="11"/>
  <c r="AK571" i="11"/>
  <c r="AD571" i="11"/>
  <c r="AR570" i="11"/>
  <c r="AK570" i="11"/>
  <c r="AD570" i="11"/>
  <c r="AR569" i="11"/>
  <c r="AK569" i="11"/>
  <c r="AD569" i="11"/>
  <c r="AR568" i="11"/>
  <c r="AK568" i="11"/>
  <c r="AD568" i="11"/>
  <c r="AR567" i="11"/>
  <c r="AK567" i="11"/>
  <c r="AD567" i="11"/>
  <c r="AR566" i="11"/>
  <c r="AK566" i="11"/>
  <c r="AD566" i="11"/>
  <c r="AR565" i="11"/>
  <c r="AK565" i="11"/>
  <c r="AD565" i="11"/>
  <c r="AR564" i="11"/>
  <c r="AK564" i="11"/>
  <c r="AD564" i="11"/>
  <c r="AR563" i="11"/>
  <c r="AK563" i="11"/>
  <c r="AD563" i="11"/>
  <c r="AR562" i="11"/>
  <c r="AK562" i="11"/>
  <c r="AD562" i="11"/>
  <c r="AR561" i="11"/>
  <c r="AK561" i="11"/>
  <c r="AD561" i="11"/>
  <c r="AR560" i="11"/>
  <c r="AK560" i="11"/>
  <c r="AD560" i="11"/>
  <c r="AR559" i="11"/>
  <c r="AK559" i="11"/>
  <c r="AD559" i="11"/>
  <c r="AR558" i="11"/>
  <c r="AK558" i="11"/>
  <c r="AD558" i="11"/>
  <c r="AR557" i="11"/>
  <c r="AK557" i="11"/>
  <c r="AD557" i="11"/>
  <c r="AR556" i="11"/>
  <c r="AK556" i="11"/>
  <c r="AD556" i="11"/>
  <c r="AR555" i="11"/>
  <c r="AK555" i="11"/>
  <c r="AD555" i="11"/>
  <c r="AR554" i="11"/>
  <c r="AK554" i="11"/>
  <c r="AD554" i="11"/>
  <c r="AR553" i="11"/>
  <c r="AK553" i="11"/>
  <c r="AD553" i="11"/>
  <c r="AR552" i="11"/>
  <c r="AK552" i="11"/>
  <c r="AD552" i="11"/>
  <c r="AR551" i="11"/>
  <c r="AK551" i="11"/>
  <c r="AD551" i="11"/>
  <c r="AR550" i="11"/>
  <c r="AK550" i="11"/>
  <c r="AD550" i="11"/>
  <c r="AR549" i="11"/>
  <c r="AK549" i="11"/>
  <c r="AD549" i="11"/>
  <c r="AR548" i="11"/>
  <c r="AK548" i="11"/>
  <c r="AD548" i="11"/>
  <c r="AR547" i="11"/>
  <c r="AK547" i="11"/>
  <c r="AD547" i="11"/>
  <c r="AR546" i="11"/>
  <c r="AK546" i="11"/>
  <c r="AD546" i="11"/>
  <c r="AR545" i="11"/>
  <c r="AK545" i="11"/>
  <c r="AD545" i="11"/>
  <c r="AR544" i="11"/>
  <c r="AK544" i="11"/>
  <c r="AD544" i="11"/>
  <c r="AR543" i="11"/>
  <c r="AK543" i="11"/>
  <c r="AD543" i="11"/>
  <c r="AR542" i="11"/>
  <c r="AK542" i="11"/>
  <c r="AD542" i="11"/>
  <c r="AR541" i="11"/>
  <c r="AK541" i="11"/>
  <c r="AD541" i="11"/>
  <c r="AR540" i="11"/>
  <c r="AK540" i="11"/>
  <c r="AD540" i="11"/>
  <c r="AR539" i="11"/>
  <c r="AK539" i="11"/>
  <c r="AD539" i="11"/>
  <c r="AR538" i="11"/>
  <c r="AK538" i="11"/>
  <c r="AD538" i="11"/>
  <c r="AR537" i="11"/>
  <c r="AK537" i="11"/>
  <c r="AD537" i="11"/>
  <c r="AR536" i="11"/>
  <c r="AK536" i="11"/>
  <c r="AD536" i="11"/>
  <c r="AR535" i="11"/>
  <c r="AK535" i="11"/>
  <c r="AD535" i="11"/>
  <c r="AR534" i="11"/>
  <c r="AK534" i="11"/>
  <c r="AD534" i="11"/>
  <c r="AR533" i="11"/>
  <c r="AK533" i="11"/>
  <c r="AD533" i="11"/>
  <c r="AR532" i="11"/>
  <c r="AK532" i="11"/>
  <c r="AD532" i="11"/>
  <c r="AR531" i="11"/>
  <c r="AK531" i="11"/>
  <c r="AD531" i="11"/>
  <c r="AR530" i="11"/>
  <c r="AK530" i="11"/>
  <c r="AD530" i="11"/>
  <c r="AR529" i="11"/>
  <c r="AK529" i="11"/>
  <c r="AD529" i="11"/>
  <c r="AR528" i="11"/>
  <c r="AK528" i="11"/>
  <c r="AD528" i="11"/>
  <c r="AR527" i="11"/>
  <c r="AK527" i="11"/>
  <c r="AD527" i="11"/>
  <c r="AR526" i="11"/>
  <c r="AK526" i="11"/>
  <c r="AD526" i="11"/>
  <c r="AR525" i="11"/>
  <c r="AK525" i="11"/>
  <c r="AD525" i="11"/>
  <c r="AR524" i="11"/>
  <c r="AK524" i="11"/>
  <c r="AD524" i="11"/>
  <c r="AR523" i="11"/>
  <c r="AK523" i="11"/>
  <c r="AD523" i="11"/>
  <c r="AR522" i="11"/>
  <c r="AK522" i="11"/>
  <c r="AD522" i="11"/>
  <c r="AR521" i="11"/>
  <c r="AK521" i="11"/>
  <c r="AD521" i="11"/>
  <c r="AR520" i="11"/>
  <c r="AK520" i="11"/>
  <c r="AD520" i="11"/>
  <c r="AR519" i="11"/>
  <c r="AK519" i="11"/>
  <c r="AD519" i="11"/>
  <c r="AR518" i="11"/>
  <c r="AK518" i="11"/>
  <c r="AD518" i="11"/>
  <c r="AR517" i="11"/>
  <c r="AK517" i="11"/>
  <c r="AD517" i="11"/>
  <c r="AR516" i="11"/>
  <c r="AK516" i="11"/>
  <c r="AD516" i="11"/>
  <c r="AR515" i="11"/>
  <c r="AK515" i="11"/>
  <c r="AD515" i="11"/>
  <c r="AR514" i="11"/>
  <c r="AK514" i="11"/>
  <c r="AD514" i="11"/>
  <c r="AR513" i="11"/>
  <c r="AK513" i="11"/>
  <c r="AD513" i="11"/>
  <c r="AR512" i="11"/>
  <c r="AK512" i="11"/>
  <c r="AD512" i="11"/>
  <c r="AR511" i="11"/>
  <c r="AK511" i="11"/>
  <c r="AD511" i="11"/>
  <c r="AR510" i="11"/>
  <c r="AK510" i="11"/>
  <c r="AD510" i="11"/>
  <c r="AR509" i="11"/>
  <c r="AK509" i="11"/>
  <c r="AD509" i="11"/>
  <c r="AR508" i="11"/>
  <c r="AK508" i="11"/>
  <c r="AD508" i="11"/>
  <c r="AR507" i="11"/>
  <c r="AK507" i="11"/>
  <c r="AD507" i="11"/>
  <c r="AR506" i="11"/>
  <c r="AK506" i="11"/>
  <c r="AD506" i="11"/>
  <c r="AR505" i="11"/>
  <c r="AK505" i="11"/>
  <c r="AD505" i="11"/>
  <c r="AR504" i="11"/>
  <c r="AK504" i="11"/>
  <c r="AD504" i="11"/>
  <c r="AR503" i="11"/>
  <c r="AK503" i="11"/>
  <c r="AD503" i="11"/>
  <c r="AR502" i="11"/>
  <c r="AK502" i="11"/>
  <c r="AD502" i="11"/>
  <c r="AR501" i="11"/>
  <c r="AK501" i="11"/>
  <c r="AD501" i="11"/>
  <c r="AR500" i="11"/>
  <c r="AK500" i="11"/>
  <c r="AD500" i="11"/>
  <c r="AR499" i="11"/>
  <c r="AK499" i="11"/>
  <c r="AD499" i="11"/>
  <c r="AR498" i="11"/>
  <c r="AK498" i="11"/>
  <c r="AD498" i="11"/>
  <c r="AR497" i="11"/>
  <c r="AK497" i="11"/>
  <c r="AD497" i="11"/>
  <c r="AR496" i="11"/>
  <c r="AK496" i="11"/>
  <c r="AD496" i="11"/>
  <c r="AR495" i="11"/>
  <c r="AK495" i="11"/>
  <c r="AD495" i="11"/>
  <c r="AR494" i="11"/>
  <c r="AK494" i="11"/>
  <c r="AD494" i="11"/>
  <c r="AR493" i="11"/>
  <c r="AK493" i="11"/>
  <c r="AD493" i="11"/>
  <c r="AR492" i="11"/>
  <c r="AK492" i="11"/>
  <c r="AD492" i="11"/>
  <c r="AR491" i="11"/>
  <c r="AK491" i="11"/>
  <c r="AD491" i="11"/>
  <c r="AR490" i="11"/>
  <c r="AK490" i="11"/>
  <c r="AD490" i="11"/>
  <c r="AR489" i="11"/>
  <c r="AK489" i="11"/>
  <c r="AD489" i="11"/>
  <c r="AR488" i="11"/>
  <c r="AK488" i="11"/>
  <c r="AD488" i="11"/>
  <c r="AR487" i="11"/>
  <c r="AK487" i="11"/>
  <c r="AD487" i="11"/>
  <c r="AR486" i="11"/>
  <c r="AK486" i="11"/>
  <c r="AD486" i="11"/>
  <c r="AR485" i="11"/>
  <c r="AK485" i="11"/>
  <c r="AD485" i="11"/>
  <c r="AR484" i="11"/>
  <c r="AK484" i="11"/>
  <c r="AD484" i="11"/>
  <c r="AR483" i="11"/>
  <c r="AK483" i="11"/>
  <c r="AD483" i="11"/>
  <c r="AR482" i="11"/>
  <c r="AK482" i="11"/>
  <c r="AD482" i="11"/>
  <c r="AR481" i="11"/>
  <c r="AK481" i="11"/>
  <c r="AD481" i="11"/>
  <c r="AR480" i="11"/>
  <c r="AK480" i="11"/>
  <c r="AD480" i="11"/>
  <c r="AR479" i="11"/>
  <c r="AK479" i="11"/>
  <c r="AD479" i="11"/>
  <c r="AR478" i="11"/>
  <c r="AK478" i="11"/>
  <c r="AD478" i="11"/>
  <c r="AR477" i="11"/>
  <c r="AK477" i="11"/>
  <c r="AD477" i="11"/>
  <c r="AR476" i="11"/>
  <c r="AK476" i="11"/>
  <c r="AD476" i="11"/>
  <c r="AR475" i="11"/>
  <c r="AK475" i="11"/>
  <c r="AD475" i="11"/>
  <c r="AR474" i="11"/>
  <c r="AK474" i="11"/>
  <c r="AD474" i="11"/>
  <c r="AR473" i="11"/>
  <c r="AK473" i="11"/>
  <c r="AD473" i="11"/>
  <c r="AR472" i="11"/>
  <c r="AK472" i="11"/>
  <c r="AD472" i="11"/>
  <c r="AR471" i="11"/>
  <c r="AK471" i="11"/>
  <c r="AD471" i="11"/>
  <c r="AR470" i="11"/>
  <c r="AK470" i="11"/>
  <c r="AD470" i="11"/>
  <c r="AR469" i="11"/>
  <c r="AK469" i="11"/>
  <c r="AD469" i="11"/>
  <c r="AR468" i="11"/>
  <c r="AK468" i="11"/>
  <c r="AD468" i="11"/>
  <c r="AR467" i="11"/>
  <c r="AK467" i="11"/>
  <c r="AD467" i="11"/>
  <c r="AR466" i="11"/>
  <c r="AK466" i="11"/>
  <c r="AD466" i="11"/>
  <c r="AR465" i="11"/>
  <c r="AK465" i="11"/>
  <c r="AD465" i="11"/>
  <c r="AR464" i="11"/>
  <c r="AK464" i="11"/>
  <c r="AD464" i="11"/>
  <c r="AR463" i="11"/>
  <c r="AK463" i="11"/>
  <c r="AD463" i="11"/>
  <c r="AR462" i="11"/>
  <c r="AK462" i="11"/>
  <c r="AD462" i="11"/>
  <c r="AR461" i="11"/>
  <c r="AK461" i="11"/>
  <c r="AD461" i="11"/>
  <c r="AR460" i="11"/>
  <c r="AK460" i="11"/>
  <c r="AD460" i="11"/>
  <c r="AR459" i="11"/>
  <c r="AK459" i="11"/>
  <c r="AD459" i="11"/>
  <c r="AR458" i="11"/>
  <c r="AK458" i="11"/>
  <c r="AD458" i="11"/>
  <c r="AR457" i="11"/>
  <c r="AK457" i="11"/>
  <c r="AD457" i="11"/>
  <c r="AR456" i="11"/>
  <c r="AK456" i="11"/>
  <c r="AD456" i="11"/>
  <c r="AR455" i="11"/>
  <c r="AK455" i="11"/>
  <c r="AD455" i="11"/>
  <c r="AR454" i="11"/>
  <c r="AK454" i="11"/>
  <c r="AD454" i="11"/>
  <c r="AR453" i="11"/>
  <c r="AK453" i="11"/>
  <c r="AD453" i="11"/>
  <c r="AR452" i="11"/>
  <c r="AK452" i="11"/>
  <c r="AD452" i="11"/>
  <c r="AR451" i="11"/>
  <c r="AK451" i="11"/>
  <c r="AD451" i="11"/>
  <c r="AR450" i="11"/>
  <c r="AK450" i="11"/>
  <c r="AD450" i="11"/>
  <c r="AR449" i="11"/>
  <c r="AK449" i="11"/>
  <c r="AD449" i="11"/>
  <c r="AR448" i="11"/>
  <c r="AK448" i="11"/>
  <c r="AD448" i="11"/>
  <c r="AR447" i="11"/>
  <c r="AK447" i="11"/>
  <c r="AD447" i="11"/>
  <c r="AR446" i="11"/>
  <c r="AK446" i="11"/>
  <c r="AD446" i="11"/>
  <c r="AR445" i="11"/>
  <c r="AK445" i="11"/>
  <c r="AD445" i="11"/>
  <c r="AR444" i="11"/>
  <c r="AK444" i="11"/>
  <c r="AD444" i="11"/>
  <c r="AR443" i="11"/>
  <c r="AK443" i="11"/>
  <c r="AD443" i="11"/>
  <c r="AR442" i="11"/>
  <c r="AK442" i="11"/>
  <c r="AD442" i="11"/>
  <c r="AR441" i="11"/>
  <c r="AK441" i="11"/>
  <c r="AD441" i="11"/>
  <c r="AR440" i="11"/>
  <c r="AK440" i="11"/>
  <c r="AD440" i="11"/>
  <c r="AR439" i="11"/>
  <c r="AK439" i="11"/>
  <c r="AD439" i="11"/>
  <c r="AR438" i="11"/>
  <c r="AK438" i="11"/>
  <c r="AD438" i="11"/>
  <c r="AR437" i="11"/>
  <c r="AK437" i="11"/>
  <c r="AD437" i="11"/>
  <c r="AR436" i="11"/>
  <c r="AK436" i="11"/>
  <c r="AD436" i="11"/>
  <c r="AR435" i="11"/>
  <c r="AK435" i="11"/>
  <c r="AD435" i="11"/>
  <c r="AR434" i="11"/>
  <c r="AK434" i="11"/>
  <c r="AD434" i="11"/>
  <c r="AR433" i="11"/>
  <c r="AK433" i="11"/>
  <c r="AD433" i="11"/>
  <c r="AR432" i="11"/>
  <c r="AK432" i="11"/>
  <c r="AD432" i="11"/>
  <c r="AR431" i="11"/>
  <c r="AK431" i="11"/>
  <c r="AD431" i="11"/>
  <c r="AR430" i="11"/>
  <c r="AK430" i="11"/>
  <c r="AD430" i="11"/>
  <c r="AR429" i="11"/>
  <c r="AK429" i="11"/>
  <c r="AD429" i="11"/>
  <c r="AR428" i="11"/>
  <c r="AK428" i="11"/>
  <c r="AD428" i="11"/>
  <c r="AR427" i="11"/>
  <c r="AK427" i="11"/>
  <c r="AD427" i="11"/>
  <c r="AR426" i="11"/>
  <c r="AK426" i="11"/>
  <c r="AD426" i="11"/>
  <c r="AR425" i="11"/>
  <c r="AK425" i="11"/>
  <c r="AD425" i="11"/>
  <c r="AR424" i="11"/>
  <c r="AK424" i="11"/>
  <c r="AD424" i="11"/>
  <c r="AR423" i="11"/>
  <c r="AK423" i="11"/>
  <c r="AD423" i="11"/>
  <c r="AR422" i="11"/>
  <c r="AK422" i="11"/>
  <c r="AD422" i="11"/>
  <c r="AR421" i="11"/>
  <c r="AK421" i="11"/>
  <c r="AD421" i="11"/>
  <c r="AR420" i="11"/>
  <c r="AK420" i="11"/>
  <c r="AD420" i="11"/>
  <c r="AR419" i="11"/>
  <c r="AK419" i="11"/>
  <c r="AD419" i="11"/>
  <c r="AR418" i="11"/>
  <c r="AK418" i="11"/>
  <c r="AD418" i="11"/>
  <c r="AR417" i="11"/>
  <c r="AK417" i="11"/>
  <c r="AD417" i="11"/>
  <c r="AR416" i="11"/>
  <c r="AK416" i="11"/>
  <c r="AD416" i="11"/>
  <c r="AR415" i="11"/>
  <c r="AK415" i="11"/>
  <c r="AD415" i="11"/>
  <c r="AR414" i="11"/>
  <c r="AK414" i="11"/>
  <c r="AD414" i="11"/>
  <c r="AR413" i="11"/>
  <c r="AK413" i="11"/>
  <c r="AD413" i="11"/>
  <c r="AR412" i="11"/>
  <c r="AK412" i="11"/>
  <c r="AD412" i="11"/>
  <c r="AR411" i="11"/>
  <c r="AK411" i="11"/>
  <c r="AD411" i="11"/>
  <c r="AR410" i="11"/>
  <c r="AK410" i="11"/>
  <c r="AD410" i="11"/>
  <c r="AR409" i="11"/>
  <c r="AK409" i="11"/>
  <c r="AD409" i="11"/>
  <c r="AR408" i="11"/>
  <c r="AK408" i="11"/>
  <c r="AD408" i="11"/>
  <c r="AR407" i="11"/>
  <c r="AK407" i="11"/>
  <c r="AD407" i="11"/>
  <c r="AR406" i="11"/>
  <c r="AK406" i="11"/>
  <c r="AD406" i="11"/>
  <c r="AR405" i="11"/>
  <c r="AK405" i="11"/>
  <c r="AD405" i="11"/>
  <c r="AR404" i="11"/>
  <c r="AK404" i="11"/>
  <c r="AD404" i="11"/>
  <c r="AR403" i="11"/>
  <c r="AK403" i="11"/>
  <c r="AD403" i="11"/>
  <c r="AR402" i="11"/>
  <c r="AK402" i="11"/>
  <c r="AD402" i="11"/>
  <c r="AR401" i="11"/>
  <c r="AK401" i="11"/>
  <c r="AD401" i="11"/>
  <c r="AR400" i="11"/>
  <c r="AK400" i="11"/>
  <c r="AD400" i="11"/>
  <c r="AR399" i="11"/>
  <c r="AK399" i="11"/>
  <c r="AD399" i="11"/>
  <c r="AR398" i="11"/>
  <c r="AK398" i="11"/>
  <c r="AD398" i="11"/>
  <c r="AR397" i="11"/>
  <c r="AK397" i="11"/>
  <c r="AD397" i="11"/>
  <c r="AR396" i="11"/>
  <c r="AK396" i="11"/>
  <c r="AD396" i="11"/>
  <c r="AR395" i="11"/>
  <c r="AK395" i="11"/>
  <c r="AD395" i="11"/>
  <c r="AR394" i="11"/>
  <c r="AK394" i="11"/>
  <c r="AD394" i="11"/>
  <c r="AR393" i="11"/>
  <c r="AK393" i="11"/>
  <c r="AD393" i="11"/>
  <c r="AR392" i="11"/>
  <c r="AK392" i="11"/>
  <c r="AD392" i="11"/>
  <c r="AR391" i="11"/>
  <c r="AK391" i="11"/>
  <c r="AD391" i="11"/>
  <c r="AR390" i="11"/>
  <c r="AK390" i="11"/>
  <c r="AD390" i="11"/>
  <c r="AR389" i="11"/>
  <c r="AK389" i="11"/>
  <c r="AD389" i="11"/>
  <c r="AR388" i="11"/>
  <c r="AK388" i="11"/>
  <c r="AD388" i="11"/>
  <c r="AR387" i="11"/>
  <c r="AK387" i="11"/>
  <c r="AD387" i="11"/>
  <c r="AR386" i="11"/>
  <c r="AK386" i="11"/>
  <c r="AD386" i="11"/>
  <c r="AR385" i="11"/>
  <c r="AK385" i="11"/>
  <c r="AD385" i="11"/>
  <c r="AR384" i="11"/>
  <c r="AK384" i="11"/>
  <c r="AD384" i="11"/>
  <c r="AR383" i="11"/>
  <c r="AK383" i="11"/>
  <c r="AD383" i="11"/>
  <c r="AR382" i="11"/>
  <c r="AK382" i="11"/>
  <c r="AD382" i="11"/>
  <c r="AR381" i="11"/>
  <c r="AK381" i="11"/>
  <c r="AD381" i="11"/>
  <c r="AR380" i="11"/>
  <c r="AK380" i="11"/>
  <c r="AD380" i="11"/>
  <c r="AR379" i="11"/>
  <c r="AK379" i="11"/>
  <c r="AD379" i="11"/>
  <c r="AR378" i="11"/>
  <c r="AK378" i="11"/>
  <c r="AD378" i="11"/>
  <c r="AR377" i="11"/>
  <c r="AK377" i="11"/>
  <c r="AD377" i="11"/>
  <c r="AR376" i="11"/>
  <c r="AK376" i="11"/>
  <c r="AD376" i="11"/>
  <c r="AR375" i="11"/>
  <c r="AK375" i="11"/>
  <c r="AD375" i="11"/>
  <c r="AR374" i="11"/>
  <c r="AK374" i="11"/>
  <c r="AD374" i="11"/>
  <c r="AR373" i="11"/>
  <c r="AK373" i="11"/>
  <c r="AD373" i="11"/>
  <c r="AR372" i="11"/>
  <c r="AK372" i="11"/>
  <c r="AD372" i="11"/>
  <c r="AR371" i="11"/>
  <c r="AK371" i="11"/>
  <c r="AD371" i="11"/>
  <c r="AR370" i="11"/>
  <c r="AK370" i="11"/>
  <c r="AD370" i="11"/>
  <c r="AR369" i="11"/>
  <c r="AK369" i="11"/>
  <c r="AD369" i="11"/>
  <c r="AR368" i="11"/>
  <c r="AK368" i="11"/>
  <c r="AD368" i="11"/>
  <c r="AR367" i="11"/>
  <c r="AK367" i="11"/>
  <c r="AD367" i="11"/>
  <c r="AR366" i="11"/>
  <c r="AK366" i="11"/>
  <c r="AD366" i="11"/>
  <c r="AR365" i="11"/>
  <c r="AK365" i="11"/>
  <c r="AD365" i="11"/>
  <c r="AR364" i="11"/>
  <c r="AK364" i="11"/>
  <c r="AD364" i="11"/>
  <c r="AR363" i="11"/>
  <c r="AK363" i="11"/>
  <c r="AD363" i="11"/>
  <c r="AR362" i="11"/>
  <c r="AK362" i="11"/>
  <c r="AD362" i="11"/>
  <c r="AR361" i="11"/>
  <c r="AK361" i="11"/>
  <c r="AD361" i="11"/>
  <c r="AR360" i="11"/>
  <c r="AK360" i="11"/>
  <c r="AD360" i="11"/>
  <c r="AR359" i="11"/>
  <c r="AK359" i="11"/>
  <c r="AD359" i="11"/>
  <c r="AR358" i="11"/>
  <c r="AK358" i="11"/>
  <c r="AD358" i="11"/>
  <c r="AR357" i="11"/>
  <c r="AK357" i="11"/>
  <c r="AD357" i="11"/>
  <c r="AR356" i="11"/>
  <c r="AK356" i="11"/>
  <c r="AD356" i="11"/>
  <c r="AR355" i="11"/>
  <c r="AK355" i="11"/>
  <c r="AD355" i="11"/>
  <c r="AR354" i="11"/>
  <c r="AK354" i="11"/>
  <c r="AD354" i="11"/>
  <c r="AR353" i="11"/>
  <c r="AK353" i="11"/>
  <c r="AD353" i="11"/>
  <c r="AR352" i="11"/>
  <c r="AK352" i="11"/>
  <c r="AD352" i="11"/>
  <c r="AR351" i="11"/>
  <c r="AK351" i="11"/>
  <c r="AD351" i="11"/>
  <c r="AR350" i="11"/>
  <c r="AK350" i="11"/>
  <c r="AD350" i="11"/>
  <c r="AR349" i="11"/>
  <c r="AK349" i="11"/>
  <c r="AD349" i="11"/>
  <c r="AR348" i="11"/>
  <c r="AK348" i="11"/>
  <c r="AD348" i="11"/>
  <c r="AR347" i="11"/>
  <c r="AK347" i="11"/>
  <c r="AD347" i="11"/>
  <c r="AR346" i="11"/>
  <c r="AK346" i="11"/>
  <c r="AD346" i="11"/>
  <c r="AR345" i="11"/>
  <c r="AK345" i="11"/>
  <c r="AD345" i="11"/>
  <c r="AR344" i="11"/>
  <c r="AK344" i="11"/>
  <c r="AD344" i="11"/>
  <c r="AR343" i="11"/>
  <c r="AK343" i="11"/>
  <c r="AD343" i="11"/>
  <c r="AR342" i="11"/>
  <c r="AK342" i="11"/>
  <c r="AD342" i="11"/>
  <c r="AR341" i="11"/>
  <c r="AK341" i="11"/>
  <c r="AD341" i="11"/>
  <c r="AR340" i="11"/>
  <c r="AK340" i="11"/>
  <c r="AD340" i="11"/>
  <c r="AR339" i="11"/>
  <c r="AK339" i="11"/>
  <c r="AD339" i="11"/>
  <c r="AR338" i="11"/>
  <c r="AK338" i="11"/>
  <c r="AD338" i="11"/>
  <c r="AR337" i="11"/>
  <c r="AK337" i="11"/>
  <c r="AD337" i="11"/>
  <c r="AR336" i="11"/>
  <c r="AK336" i="11"/>
  <c r="AD336" i="11"/>
  <c r="AR335" i="11"/>
  <c r="AK335" i="11"/>
  <c r="AD335" i="11"/>
  <c r="AR334" i="11"/>
  <c r="AK334" i="11"/>
  <c r="AD334" i="11"/>
  <c r="AR333" i="11"/>
  <c r="AK333" i="11"/>
  <c r="AD333" i="11"/>
  <c r="AR332" i="11"/>
  <c r="AK332" i="11"/>
  <c r="AD332" i="11"/>
  <c r="AR331" i="11"/>
  <c r="AK331" i="11"/>
  <c r="AD331" i="11"/>
  <c r="AR330" i="11"/>
  <c r="AK330" i="11"/>
  <c r="AD330" i="11"/>
  <c r="AR329" i="11"/>
  <c r="AK329" i="11"/>
  <c r="AD329" i="11"/>
  <c r="AR328" i="11"/>
  <c r="AK328" i="11"/>
  <c r="AD328" i="11"/>
  <c r="AR327" i="11"/>
  <c r="AK327" i="11"/>
  <c r="AD327" i="11"/>
  <c r="AR326" i="11"/>
  <c r="AK326" i="11"/>
  <c r="AD326" i="11"/>
  <c r="AR325" i="11"/>
  <c r="AK325" i="11"/>
  <c r="AD325" i="11"/>
  <c r="AR324" i="11"/>
  <c r="AK324" i="11"/>
  <c r="AD324" i="11"/>
  <c r="AR323" i="11"/>
  <c r="AK323" i="11"/>
  <c r="AD323" i="11"/>
  <c r="AR322" i="11"/>
  <c r="AK322" i="11"/>
  <c r="AD322" i="11"/>
  <c r="AR321" i="11"/>
  <c r="AK321" i="11"/>
  <c r="AD321" i="11"/>
  <c r="AR320" i="11"/>
  <c r="AK320" i="11"/>
  <c r="AD320" i="11"/>
  <c r="AR319" i="11"/>
  <c r="AK319" i="11"/>
  <c r="AD319" i="11"/>
  <c r="AR318" i="11"/>
  <c r="AK318" i="11"/>
  <c r="AD318" i="11"/>
  <c r="AR317" i="11"/>
  <c r="AK317" i="11"/>
  <c r="AD317" i="11"/>
  <c r="AR316" i="11"/>
  <c r="AK316" i="11"/>
  <c r="AD316" i="11"/>
  <c r="AR315" i="11"/>
  <c r="AK315" i="11"/>
  <c r="AD315" i="11"/>
  <c r="AR314" i="11"/>
  <c r="AK314" i="11"/>
  <c r="AD314" i="11"/>
  <c r="AR313" i="11"/>
  <c r="AK313" i="11"/>
  <c r="AD313" i="11"/>
  <c r="AR312" i="11"/>
  <c r="AK312" i="11"/>
  <c r="AD312" i="11"/>
  <c r="AR311" i="11"/>
  <c r="AK311" i="11"/>
  <c r="AD311" i="11"/>
  <c r="AR310" i="11"/>
  <c r="AK310" i="11"/>
  <c r="AD310" i="11"/>
  <c r="AR309" i="11"/>
  <c r="AK309" i="11"/>
  <c r="AD309" i="11"/>
  <c r="AR308" i="11"/>
  <c r="AK308" i="11"/>
  <c r="AD308" i="11"/>
  <c r="AR307" i="11"/>
  <c r="AK307" i="11"/>
  <c r="AD307" i="11"/>
  <c r="AR306" i="11"/>
  <c r="AK306" i="11"/>
  <c r="AD306" i="11"/>
  <c r="AR305" i="11"/>
  <c r="AK305" i="11"/>
  <c r="AD305" i="11"/>
  <c r="AR304" i="11"/>
  <c r="AK304" i="11"/>
  <c r="AD304" i="11"/>
  <c r="AR303" i="11"/>
  <c r="AK303" i="11"/>
  <c r="AD303" i="11"/>
  <c r="AR302" i="11"/>
  <c r="AK302" i="11"/>
  <c r="AD302" i="11"/>
  <c r="AR301" i="11"/>
  <c r="AK301" i="11"/>
  <c r="AD301" i="11"/>
  <c r="AR300" i="11"/>
  <c r="AK300" i="11"/>
  <c r="AD300" i="11"/>
  <c r="AR299" i="11"/>
  <c r="AK299" i="11"/>
  <c r="AD299" i="11"/>
  <c r="AR298" i="11"/>
  <c r="AK298" i="11"/>
  <c r="AD298" i="11"/>
  <c r="AR297" i="11"/>
  <c r="AK297" i="11"/>
  <c r="AD297" i="11"/>
  <c r="AR296" i="11"/>
  <c r="AK296" i="11"/>
  <c r="AD296" i="11"/>
  <c r="AR295" i="11"/>
  <c r="AK295" i="11"/>
  <c r="AD295" i="11"/>
  <c r="AR294" i="11"/>
  <c r="AK294" i="11"/>
  <c r="AD294" i="11"/>
  <c r="AR293" i="11"/>
  <c r="AK293" i="11"/>
  <c r="AD293" i="11"/>
  <c r="AR292" i="11"/>
  <c r="AK292" i="11"/>
  <c r="AD292" i="11"/>
  <c r="AR291" i="11"/>
  <c r="AK291" i="11"/>
  <c r="AD291" i="11"/>
  <c r="AR290" i="11"/>
  <c r="AK290" i="11"/>
  <c r="AD290" i="11"/>
  <c r="AR289" i="11"/>
  <c r="AK289" i="11"/>
  <c r="AD289" i="11"/>
  <c r="AR288" i="11"/>
  <c r="AK288" i="11"/>
  <c r="AD288" i="11"/>
  <c r="AR287" i="11"/>
  <c r="AK287" i="11"/>
  <c r="AD287" i="11"/>
  <c r="AR286" i="11"/>
  <c r="AK286" i="11"/>
  <c r="AD286" i="11"/>
  <c r="AR285" i="11"/>
  <c r="AK285" i="11"/>
  <c r="AD285" i="11"/>
  <c r="AR284" i="11"/>
  <c r="AK284" i="11"/>
  <c r="AD284" i="11"/>
  <c r="AR283" i="11"/>
  <c r="AK283" i="11"/>
  <c r="AD283" i="11"/>
  <c r="AR282" i="11"/>
  <c r="AK282" i="11"/>
  <c r="AD282" i="11"/>
  <c r="AR281" i="11"/>
  <c r="AK281" i="11"/>
  <c r="AD281" i="11"/>
  <c r="AR280" i="11"/>
  <c r="AK280" i="11"/>
  <c r="AD280" i="11"/>
  <c r="AR279" i="11"/>
  <c r="AK279" i="11"/>
  <c r="AD279" i="11"/>
  <c r="AR278" i="11"/>
  <c r="AK278" i="11"/>
  <c r="AD278" i="11"/>
  <c r="AR277" i="11"/>
  <c r="AK277" i="11"/>
  <c r="AD277" i="11"/>
  <c r="AR276" i="11"/>
  <c r="AK276" i="11"/>
  <c r="AD276" i="11"/>
  <c r="AR275" i="11"/>
  <c r="AK275" i="11"/>
  <c r="AD275" i="11"/>
  <c r="AR274" i="11"/>
  <c r="AK274" i="11"/>
  <c r="AD274" i="11"/>
  <c r="AR273" i="11"/>
  <c r="AK273" i="11"/>
  <c r="AD273" i="11"/>
  <c r="AR272" i="11"/>
  <c r="AK272" i="11"/>
  <c r="AD272" i="11"/>
  <c r="AR271" i="11"/>
  <c r="AK271" i="11"/>
  <c r="AD271" i="11"/>
  <c r="AR270" i="11"/>
  <c r="AK270" i="11"/>
  <c r="AD270" i="11"/>
  <c r="AR269" i="11"/>
  <c r="AK269" i="11"/>
  <c r="AD269" i="11"/>
  <c r="AR268" i="11"/>
  <c r="AK268" i="11"/>
  <c r="AD268" i="11"/>
  <c r="AR267" i="11"/>
  <c r="AK267" i="11"/>
  <c r="AD267" i="11"/>
  <c r="AR266" i="11"/>
  <c r="AK266" i="11"/>
  <c r="AD266" i="11"/>
  <c r="AR265" i="11"/>
  <c r="AK265" i="11"/>
  <c r="AD265" i="11"/>
  <c r="AR264" i="11"/>
  <c r="AK264" i="11"/>
  <c r="AD264" i="11"/>
  <c r="AR263" i="11"/>
  <c r="AK263" i="11"/>
  <c r="AD263" i="11"/>
  <c r="AR262" i="11"/>
  <c r="AK262" i="11"/>
  <c r="AD262" i="11"/>
  <c r="AR261" i="11"/>
  <c r="AK261" i="11"/>
  <c r="AD261" i="11"/>
  <c r="AR260" i="11"/>
  <c r="AK260" i="11"/>
  <c r="AD260" i="11"/>
  <c r="AR259" i="11"/>
  <c r="AK259" i="11"/>
  <c r="AD259" i="11"/>
  <c r="AR258" i="11"/>
  <c r="AK258" i="11"/>
  <c r="AD258" i="11"/>
  <c r="AR257" i="11"/>
  <c r="AK257" i="11"/>
  <c r="AD257" i="11"/>
  <c r="AR256" i="11"/>
  <c r="AK256" i="11"/>
  <c r="AD256" i="11"/>
  <c r="AR255" i="11"/>
  <c r="AK255" i="11"/>
  <c r="AD255" i="11"/>
  <c r="AR254" i="11"/>
  <c r="AK254" i="11"/>
  <c r="AD254" i="11"/>
  <c r="AR253" i="11"/>
  <c r="AK253" i="11"/>
  <c r="AD253" i="11"/>
  <c r="AR252" i="11"/>
  <c r="AK252" i="11"/>
  <c r="AD252" i="11"/>
  <c r="AR251" i="11"/>
  <c r="AK251" i="11"/>
  <c r="AD251" i="11"/>
  <c r="AR250" i="11"/>
  <c r="AK250" i="11"/>
  <c r="AD250" i="11"/>
  <c r="AR249" i="11"/>
  <c r="AK249" i="11"/>
  <c r="AD249" i="11"/>
  <c r="AR248" i="11"/>
  <c r="AK248" i="11"/>
  <c r="AD248" i="11"/>
  <c r="AR247" i="11"/>
  <c r="AK247" i="11"/>
  <c r="AD247" i="11"/>
  <c r="AR246" i="11"/>
  <c r="AK246" i="11"/>
  <c r="AD246" i="11"/>
  <c r="AR245" i="11"/>
  <c r="AK245" i="11"/>
  <c r="AD245" i="11"/>
  <c r="AR244" i="11"/>
  <c r="AK244" i="11"/>
  <c r="AD244" i="11"/>
  <c r="AR243" i="11"/>
  <c r="AK243" i="11"/>
  <c r="AD243" i="11"/>
  <c r="AR242" i="11"/>
  <c r="AK242" i="11"/>
  <c r="AD242" i="11"/>
  <c r="AR241" i="11"/>
  <c r="AK241" i="11"/>
  <c r="AD241" i="11"/>
  <c r="AR240" i="11"/>
  <c r="AK240" i="11"/>
  <c r="AD240" i="11"/>
  <c r="AR239" i="11"/>
  <c r="AK239" i="11"/>
  <c r="AD239" i="11"/>
  <c r="AR238" i="11"/>
  <c r="AK238" i="11"/>
  <c r="AD238" i="11"/>
  <c r="AR237" i="11"/>
  <c r="AK237" i="11"/>
  <c r="AD237" i="11"/>
  <c r="AR236" i="11"/>
  <c r="AK236" i="11"/>
  <c r="AD236" i="11"/>
  <c r="AR235" i="11"/>
  <c r="AK235" i="11"/>
  <c r="AD235" i="11"/>
  <c r="AR234" i="11"/>
  <c r="AK234" i="11"/>
  <c r="AD234" i="11"/>
  <c r="AR233" i="11"/>
  <c r="AK233" i="11"/>
  <c r="AD233" i="11"/>
  <c r="AR232" i="11"/>
  <c r="AK232" i="11"/>
  <c r="AD232" i="11"/>
  <c r="AR231" i="11"/>
  <c r="AK231" i="11"/>
  <c r="AD231" i="11"/>
  <c r="AR230" i="11"/>
  <c r="AK230" i="11"/>
  <c r="AD230" i="11"/>
  <c r="AR229" i="11"/>
  <c r="AK229" i="11"/>
  <c r="AD229" i="11"/>
  <c r="AR228" i="11"/>
  <c r="AK228" i="11"/>
  <c r="AD228" i="11"/>
  <c r="AR227" i="11"/>
  <c r="AK227" i="11"/>
  <c r="AD227" i="11"/>
  <c r="AR226" i="11"/>
  <c r="AK226" i="11"/>
  <c r="AD226" i="11"/>
  <c r="AR225" i="11"/>
  <c r="AK225" i="11"/>
  <c r="AD225" i="11"/>
  <c r="AR224" i="11"/>
  <c r="AK224" i="11"/>
  <c r="AD224" i="11"/>
  <c r="AR223" i="11"/>
  <c r="AK223" i="11"/>
  <c r="AD223" i="11"/>
  <c r="AR222" i="11"/>
  <c r="AK222" i="11"/>
  <c r="AD222" i="11"/>
  <c r="AR221" i="11"/>
  <c r="AK221" i="11"/>
  <c r="AD221" i="11"/>
  <c r="AR220" i="11"/>
  <c r="AK220" i="11"/>
  <c r="AD220" i="11"/>
  <c r="AR219" i="11"/>
  <c r="AK219" i="11"/>
  <c r="AD219" i="11"/>
  <c r="AR218" i="11"/>
  <c r="AK218" i="11"/>
  <c r="AD218" i="11"/>
  <c r="AR217" i="11"/>
  <c r="AK217" i="11"/>
  <c r="AD217" i="11"/>
  <c r="AR216" i="11"/>
  <c r="AK216" i="11"/>
  <c r="AD216" i="11"/>
  <c r="AR215" i="11"/>
  <c r="AK215" i="11"/>
  <c r="AD215" i="11"/>
  <c r="AR214" i="11"/>
  <c r="AK214" i="11"/>
  <c r="AD214" i="11"/>
  <c r="AR213" i="11"/>
  <c r="AK213" i="11"/>
  <c r="AD213" i="11"/>
  <c r="AR212" i="11"/>
  <c r="AK212" i="11"/>
  <c r="AD212" i="11"/>
  <c r="AR211" i="11"/>
  <c r="AK211" i="11"/>
  <c r="AD211" i="11"/>
  <c r="AR210" i="11"/>
  <c r="AK210" i="11"/>
  <c r="AD210" i="11"/>
  <c r="AR209" i="11"/>
  <c r="AK209" i="11"/>
  <c r="AD209" i="11"/>
  <c r="AR208" i="11"/>
  <c r="AK208" i="11"/>
  <c r="AD208" i="11"/>
  <c r="AR207" i="11"/>
  <c r="AK207" i="11"/>
  <c r="AD207" i="11"/>
  <c r="AR206" i="11"/>
  <c r="AK206" i="11"/>
  <c r="AD206" i="11"/>
  <c r="AR205" i="11"/>
  <c r="AK205" i="11"/>
  <c r="AD205" i="11"/>
  <c r="AR204" i="11"/>
  <c r="AK204" i="11"/>
  <c r="AD204" i="11"/>
  <c r="AR203" i="11"/>
  <c r="AK203" i="11"/>
  <c r="AD203" i="11"/>
  <c r="AR202" i="11"/>
  <c r="AK202" i="11"/>
  <c r="AD202" i="11"/>
  <c r="AR201" i="11"/>
  <c r="AK201" i="11"/>
  <c r="AD201" i="11"/>
  <c r="AR200" i="11"/>
  <c r="AK200" i="11"/>
  <c r="AD200" i="11"/>
  <c r="AR199" i="11"/>
  <c r="AK199" i="11"/>
  <c r="AD199" i="11"/>
  <c r="AR198" i="11"/>
  <c r="AK198" i="11"/>
  <c r="AD198" i="11"/>
  <c r="AR197" i="11"/>
  <c r="AK197" i="11"/>
  <c r="AD197" i="11"/>
  <c r="AR196" i="11"/>
  <c r="AK196" i="11"/>
  <c r="AD196" i="11"/>
  <c r="AR195" i="11"/>
  <c r="AK195" i="11"/>
  <c r="AD195" i="11"/>
  <c r="AR194" i="11"/>
  <c r="AK194" i="11"/>
  <c r="AD194" i="11"/>
  <c r="AR193" i="11"/>
  <c r="AK193" i="11"/>
  <c r="AD193" i="11"/>
  <c r="AR192" i="11"/>
  <c r="AK192" i="11"/>
  <c r="AD192" i="11"/>
  <c r="AR191" i="11"/>
  <c r="AK191" i="11"/>
  <c r="AD191" i="11"/>
  <c r="AR190" i="11"/>
  <c r="AK190" i="11"/>
  <c r="AD190" i="11"/>
  <c r="AR189" i="11"/>
  <c r="AK189" i="11"/>
  <c r="AD189" i="11"/>
  <c r="AR188" i="11"/>
  <c r="AK188" i="11"/>
  <c r="AD188" i="11"/>
  <c r="AR187" i="11"/>
  <c r="AK187" i="11"/>
  <c r="AD187" i="11"/>
  <c r="AR186" i="11"/>
  <c r="AK186" i="11"/>
  <c r="AD186" i="11"/>
  <c r="AR185" i="11"/>
  <c r="AK185" i="11"/>
  <c r="AD185" i="11"/>
  <c r="AR184" i="11"/>
  <c r="AK184" i="11"/>
  <c r="AD184" i="11"/>
  <c r="AR183" i="11"/>
  <c r="AK183" i="11"/>
  <c r="AD183" i="11"/>
  <c r="AR182" i="11"/>
  <c r="AK182" i="11"/>
  <c r="AD182" i="11"/>
  <c r="AR181" i="11"/>
  <c r="AK181" i="11"/>
  <c r="AD181" i="11"/>
  <c r="AR180" i="11"/>
  <c r="AK180" i="11"/>
  <c r="AD180" i="11"/>
  <c r="AR179" i="11"/>
  <c r="AK179" i="11"/>
  <c r="AD179" i="11"/>
  <c r="AR178" i="11"/>
  <c r="AK178" i="11"/>
  <c r="AD178" i="11"/>
  <c r="AR177" i="11"/>
  <c r="AK177" i="11"/>
  <c r="AD177" i="11"/>
  <c r="AR176" i="11"/>
  <c r="AK176" i="11"/>
  <c r="AD176" i="11"/>
  <c r="AR175" i="11"/>
  <c r="AK175" i="11"/>
  <c r="AD175" i="11"/>
  <c r="AR174" i="11"/>
  <c r="AK174" i="11"/>
  <c r="AD174" i="11"/>
  <c r="AR173" i="11"/>
  <c r="AK173" i="11"/>
  <c r="AD173" i="11"/>
  <c r="AR172" i="11"/>
  <c r="AK172" i="11"/>
  <c r="AD172" i="11"/>
  <c r="AR171" i="11"/>
  <c r="AK171" i="11"/>
  <c r="AD171" i="11"/>
  <c r="AR170" i="11"/>
  <c r="AK170" i="11"/>
  <c r="AD170" i="11"/>
  <c r="AR169" i="11"/>
  <c r="AK169" i="11"/>
  <c r="AD169" i="11"/>
  <c r="AR168" i="11"/>
  <c r="AK168" i="11"/>
  <c r="AD168" i="11"/>
  <c r="AR167" i="11"/>
  <c r="AK167" i="11"/>
  <c r="AD167" i="11"/>
  <c r="AR166" i="11"/>
  <c r="AK166" i="11"/>
  <c r="AD166" i="11"/>
  <c r="AR165" i="11"/>
  <c r="AK165" i="11"/>
  <c r="AD165" i="11"/>
  <c r="AR164" i="11"/>
  <c r="AK164" i="11"/>
  <c r="AD164" i="11"/>
  <c r="AR163" i="11"/>
  <c r="AK163" i="11"/>
  <c r="AD163" i="11"/>
  <c r="AR162" i="11"/>
  <c r="AK162" i="11"/>
  <c r="AD162" i="11"/>
  <c r="AR161" i="11"/>
  <c r="AK161" i="11"/>
  <c r="AD161" i="11"/>
  <c r="AR160" i="11"/>
  <c r="AK160" i="11"/>
  <c r="AD160" i="11"/>
  <c r="AR159" i="11"/>
  <c r="AK159" i="11"/>
  <c r="AD159" i="11"/>
  <c r="AR158" i="11"/>
  <c r="AK158" i="11"/>
  <c r="AD158" i="11"/>
  <c r="AR157" i="11"/>
  <c r="AK157" i="11"/>
  <c r="AD157" i="11"/>
  <c r="AR156" i="11"/>
  <c r="AK156" i="11"/>
  <c r="AD156" i="11"/>
  <c r="AR155" i="11"/>
  <c r="AK155" i="11"/>
  <c r="AD155" i="11"/>
  <c r="AR154" i="11"/>
  <c r="AK154" i="11"/>
  <c r="AD154" i="11"/>
  <c r="AR153" i="11"/>
  <c r="AK153" i="11"/>
  <c r="AD153" i="11"/>
  <c r="AR152" i="11"/>
  <c r="AK152" i="11"/>
  <c r="AD152" i="11"/>
  <c r="AR151" i="11"/>
  <c r="AK151" i="11"/>
  <c r="AD151" i="11"/>
  <c r="AR150" i="11"/>
  <c r="AK150" i="11"/>
  <c r="AD150" i="11"/>
  <c r="AR149" i="11"/>
  <c r="AK149" i="11"/>
  <c r="AD149" i="11"/>
  <c r="AR148" i="11"/>
  <c r="AK148" i="11"/>
  <c r="AD148" i="11"/>
  <c r="AR147" i="11"/>
  <c r="AK147" i="11"/>
  <c r="AD147" i="11"/>
  <c r="AR146" i="11"/>
  <c r="AK146" i="11"/>
  <c r="AD146" i="11"/>
  <c r="AR145" i="11"/>
  <c r="AK145" i="11"/>
  <c r="AD145" i="11"/>
  <c r="AR144" i="11"/>
  <c r="AK144" i="11"/>
  <c r="AD144" i="11"/>
  <c r="AR143" i="11"/>
  <c r="AK143" i="11"/>
  <c r="AD143" i="11"/>
  <c r="AR142" i="11"/>
  <c r="AK142" i="11"/>
  <c r="AD142" i="11"/>
  <c r="AR141" i="11"/>
  <c r="AK141" i="11"/>
  <c r="AD141" i="11"/>
  <c r="AR140" i="11"/>
  <c r="AK140" i="11"/>
  <c r="AD140" i="11"/>
  <c r="AR139" i="11"/>
  <c r="AK139" i="11"/>
  <c r="AD139" i="11"/>
  <c r="AR138" i="11"/>
  <c r="AK138" i="11"/>
  <c r="AD138" i="11"/>
  <c r="AR137" i="11"/>
  <c r="AK137" i="11"/>
  <c r="AD137" i="11"/>
  <c r="AR136" i="11"/>
  <c r="AK136" i="11"/>
  <c r="AD136" i="11"/>
  <c r="AR135" i="11"/>
  <c r="AK135" i="11"/>
  <c r="AD135" i="11"/>
  <c r="AR134" i="11"/>
  <c r="AK134" i="11"/>
  <c r="AD134" i="11"/>
  <c r="AR133" i="11"/>
  <c r="AK133" i="11"/>
  <c r="AD133" i="11"/>
  <c r="AR132" i="11"/>
  <c r="AK132" i="11"/>
  <c r="AD132" i="11"/>
  <c r="AR131" i="11"/>
  <c r="AK131" i="11"/>
  <c r="AD131" i="11"/>
  <c r="AR130" i="11"/>
  <c r="AK130" i="11"/>
  <c r="AD130" i="11"/>
  <c r="AR129" i="11"/>
  <c r="AK129" i="11"/>
  <c r="AD129" i="11"/>
  <c r="AR128" i="11"/>
  <c r="AK128" i="11"/>
  <c r="AD128" i="11"/>
  <c r="AR127" i="11"/>
  <c r="AK127" i="11"/>
  <c r="AD127" i="11"/>
  <c r="AR126" i="11"/>
  <c r="AK126" i="11"/>
  <c r="AD126" i="11"/>
  <c r="AR125" i="11"/>
  <c r="AK125" i="11"/>
  <c r="AD125" i="11"/>
  <c r="AR124" i="11"/>
  <c r="AK124" i="11"/>
  <c r="AD124" i="11"/>
  <c r="AR123" i="11"/>
  <c r="AK123" i="11"/>
  <c r="AD123" i="11"/>
  <c r="AR122" i="11"/>
  <c r="AK122" i="11"/>
  <c r="AD122" i="11"/>
  <c r="AR121" i="11"/>
  <c r="AK121" i="11"/>
  <c r="AD121" i="11"/>
  <c r="AR120" i="11"/>
  <c r="AK120" i="11"/>
  <c r="AD120" i="11"/>
  <c r="AR119" i="11"/>
  <c r="AK119" i="11"/>
  <c r="AD119" i="11"/>
  <c r="AR118" i="11"/>
  <c r="AK118" i="11"/>
  <c r="AD118" i="11"/>
  <c r="AR117" i="11"/>
  <c r="AK117" i="11"/>
  <c r="AD117" i="11"/>
  <c r="AR116" i="11"/>
  <c r="AK116" i="11"/>
  <c r="AD116" i="11"/>
  <c r="AR115" i="11"/>
  <c r="AK115" i="11"/>
  <c r="AD115" i="11"/>
  <c r="AR114" i="11"/>
  <c r="AK114" i="11"/>
  <c r="AD114" i="11"/>
  <c r="AR113" i="11"/>
  <c r="AK113" i="11"/>
  <c r="AD113" i="11"/>
  <c r="AR112" i="11"/>
  <c r="AK112" i="11"/>
  <c r="AD112" i="11"/>
  <c r="AR111" i="11"/>
  <c r="AK111" i="11"/>
  <c r="AD111" i="11"/>
  <c r="AR110" i="11"/>
  <c r="AK110" i="11"/>
  <c r="AD110" i="11"/>
  <c r="AR109" i="11"/>
  <c r="AK109" i="11"/>
  <c r="AD109" i="11"/>
  <c r="AR108" i="11"/>
  <c r="AK108" i="11"/>
  <c r="AD108" i="11"/>
  <c r="AR107" i="11"/>
  <c r="AK107" i="11"/>
  <c r="AD107" i="11"/>
  <c r="AR106" i="11"/>
  <c r="AK106" i="11"/>
  <c r="AD106" i="11"/>
  <c r="AR105" i="11"/>
  <c r="AK105" i="11"/>
  <c r="AD105" i="11"/>
  <c r="AR104" i="11"/>
  <c r="AK104" i="11"/>
  <c r="AD104" i="11"/>
  <c r="AR103" i="11"/>
  <c r="AK103" i="11"/>
  <c r="AD103" i="11"/>
  <c r="AR102" i="11"/>
  <c r="AK102" i="11"/>
  <c r="AD102" i="11"/>
  <c r="AR101" i="11"/>
  <c r="AK101" i="11"/>
  <c r="AD101" i="11"/>
  <c r="AR100" i="11"/>
  <c r="AK100" i="11"/>
  <c r="AD100" i="11"/>
  <c r="AR99" i="11"/>
  <c r="AK99" i="11"/>
  <c r="AD99" i="11"/>
  <c r="AR98" i="11"/>
  <c r="AK98" i="11"/>
  <c r="AD98" i="11"/>
  <c r="AR97" i="11"/>
  <c r="AK97" i="11"/>
  <c r="AD97" i="11"/>
  <c r="AR96" i="11"/>
  <c r="AK96" i="11"/>
  <c r="AD96" i="11"/>
  <c r="AR95" i="11"/>
  <c r="AK95" i="11"/>
  <c r="AD95" i="11"/>
  <c r="AR94" i="11"/>
  <c r="AK94" i="11"/>
  <c r="AD94" i="11"/>
  <c r="AR93" i="11"/>
  <c r="AK93" i="11"/>
  <c r="AD93" i="11"/>
  <c r="AR92" i="11"/>
  <c r="AK92" i="11"/>
  <c r="AD92" i="11"/>
  <c r="AR91" i="11"/>
  <c r="AK91" i="11"/>
  <c r="AD91" i="11"/>
  <c r="AR90" i="11"/>
  <c r="AK90" i="11"/>
  <c r="AD90" i="11"/>
  <c r="AR89" i="11"/>
  <c r="AK89" i="11"/>
  <c r="AD89" i="11"/>
  <c r="AR88" i="11"/>
  <c r="AK88" i="11"/>
  <c r="AD88" i="11"/>
  <c r="AR87" i="11"/>
  <c r="AK87" i="11"/>
  <c r="AD87" i="11"/>
  <c r="AR86" i="11"/>
  <c r="AK86" i="11"/>
  <c r="AD86" i="11"/>
  <c r="AR85" i="11"/>
  <c r="AK85" i="11"/>
  <c r="AD85" i="11"/>
  <c r="AR84" i="11"/>
  <c r="AK84" i="11"/>
  <c r="AD84" i="11"/>
  <c r="AR83" i="11"/>
  <c r="AK83" i="11"/>
  <c r="AD83" i="11"/>
  <c r="AR82" i="11"/>
  <c r="AK82" i="11"/>
  <c r="AD82" i="11"/>
  <c r="AR81" i="11"/>
  <c r="AK81" i="11"/>
  <c r="AD81" i="11"/>
  <c r="AR80" i="11"/>
  <c r="AK80" i="11"/>
  <c r="AD80" i="11"/>
  <c r="AR79" i="11"/>
  <c r="AK79" i="11"/>
  <c r="AD79" i="11"/>
  <c r="AR78" i="11"/>
  <c r="AK78" i="11"/>
  <c r="AD78" i="11"/>
  <c r="AR77" i="11"/>
  <c r="AK77" i="11"/>
  <c r="AD77" i="11"/>
  <c r="AR76" i="11"/>
  <c r="AK76" i="11"/>
  <c r="AD76" i="11"/>
  <c r="AR75" i="11"/>
  <c r="AK75" i="11"/>
  <c r="AD75" i="11"/>
  <c r="AR74" i="11"/>
  <c r="AK74" i="11"/>
  <c r="AD74" i="11"/>
  <c r="AR73" i="11"/>
  <c r="AK73" i="11"/>
  <c r="AD73" i="11"/>
  <c r="AR72" i="11"/>
  <c r="AK72" i="11"/>
  <c r="AD72" i="11"/>
  <c r="AR71" i="11"/>
  <c r="AK71" i="11"/>
  <c r="AD71" i="11"/>
  <c r="AR70" i="11"/>
  <c r="AK70" i="11"/>
  <c r="AD70" i="11"/>
  <c r="AR69" i="11"/>
  <c r="AK69" i="11"/>
  <c r="AD69" i="11"/>
  <c r="AR68" i="11"/>
  <c r="AK68" i="11"/>
  <c r="AD68" i="11"/>
  <c r="AR67" i="11"/>
  <c r="AK67" i="11"/>
  <c r="AD67" i="11"/>
  <c r="AR66" i="11"/>
  <c r="AK66" i="11"/>
  <c r="AD66" i="11"/>
  <c r="AR65" i="11"/>
  <c r="AK65" i="11"/>
  <c r="AD65" i="11"/>
  <c r="AR64" i="11"/>
  <c r="AK64" i="11"/>
  <c r="AD64" i="11"/>
  <c r="AR63" i="11"/>
  <c r="AK63" i="11"/>
  <c r="AD63" i="11"/>
  <c r="AR62" i="11"/>
  <c r="AK62" i="11"/>
  <c r="AD62" i="11"/>
  <c r="AR61" i="11"/>
  <c r="AK61" i="11"/>
  <c r="AD61" i="11"/>
  <c r="AR60" i="11"/>
  <c r="AK60" i="11"/>
  <c r="AD60" i="11"/>
  <c r="AR59" i="11"/>
  <c r="AK59" i="11"/>
  <c r="AD59" i="11"/>
  <c r="AR58" i="11"/>
  <c r="AK58" i="11"/>
  <c r="AD58" i="11"/>
  <c r="AR57" i="11"/>
  <c r="AK57" i="11"/>
  <c r="AD57" i="11"/>
  <c r="AR56" i="11"/>
  <c r="AK56" i="11"/>
  <c r="AD56" i="11"/>
  <c r="AR55" i="11"/>
  <c r="AK55" i="11"/>
  <c r="AD55" i="11"/>
  <c r="AR54" i="11"/>
  <c r="AK54" i="11"/>
  <c r="AD54" i="11"/>
  <c r="AR53" i="11"/>
  <c r="AK53" i="11"/>
  <c r="AD53" i="11"/>
  <c r="AR52" i="11"/>
  <c r="AK52" i="11"/>
  <c r="AD52" i="11"/>
  <c r="AR51" i="11"/>
  <c r="AK51" i="11"/>
  <c r="AD51" i="11"/>
  <c r="AR50" i="11"/>
  <c r="AK50" i="11"/>
  <c r="AD50" i="11"/>
  <c r="AR49" i="11"/>
  <c r="AK49" i="11"/>
  <c r="AD49" i="11"/>
  <c r="AR48" i="11"/>
  <c r="AK48" i="11"/>
  <c r="AD48" i="11"/>
  <c r="AR47" i="11"/>
  <c r="AK47" i="11"/>
  <c r="AD47" i="11"/>
  <c r="AR46" i="11"/>
  <c r="AK46" i="11"/>
  <c r="AD46" i="11"/>
  <c r="AR45" i="11"/>
  <c r="AK45" i="11"/>
  <c r="AD45" i="11"/>
  <c r="AR44" i="11"/>
  <c r="AK44" i="11"/>
  <c r="AD44" i="11"/>
  <c r="AR43" i="11"/>
  <c r="AK43" i="11"/>
  <c r="AD43" i="11"/>
  <c r="AR42" i="11"/>
  <c r="AK42" i="11"/>
  <c r="AD42" i="11"/>
  <c r="AR41" i="11"/>
  <c r="AK41" i="11"/>
  <c r="AD41" i="11"/>
  <c r="AR40" i="11"/>
  <c r="AK40" i="11"/>
  <c r="AD40" i="11"/>
  <c r="AR39" i="11"/>
  <c r="AK39" i="11"/>
  <c r="AD39" i="11"/>
  <c r="AR38" i="11"/>
  <c r="AK38" i="11"/>
  <c r="AD38" i="11"/>
  <c r="AR37" i="11"/>
  <c r="AK37" i="11"/>
  <c r="AD37" i="11"/>
  <c r="AR36" i="11"/>
  <c r="AK36" i="11"/>
  <c r="AD36" i="11"/>
  <c r="AR35" i="11"/>
  <c r="AK35" i="11"/>
  <c r="AD35" i="11"/>
  <c r="AR34" i="11"/>
  <c r="AK34" i="11"/>
  <c r="AD34" i="11"/>
  <c r="AR33" i="11"/>
  <c r="AK33" i="11"/>
  <c r="AD33" i="11"/>
  <c r="AR32" i="11"/>
  <c r="AK32" i="11"/>
  <c r="AD32" i="11"/>
  <c r="AR31" i="11"/>
  <c r="AK31" i="11"/>
  <c r="AD31" i="11"/>
  <c r="AR30" i="11"/>
  <c r="AK30" i="11"/>
  <c r="AD30" i="11"/>
  <c r="AR29" i="11"/>
  <c r="AK29" i="11"/>
  <c r="AD29" i="11"/>
  <c r="AR28" i="11"/>
  <c r="AK28" i="11"/>
  <c r="AD28" i="11"/>
  <c r="AR27" i="11"/>
  <c r="AK27" i="11"/>
  <c r="AD27" i="11"/>
  <c r="AR26" i="11"/>
  <c r="AK26" i="11"/>
  <c r="AD26" i="11"/>
  <c r="AR25" i="11"/>
  <c r="AK25" i="11"/>
  <c r="AD25" i="11"/>
  <c r="AR24" i="11"/>
  <c r="AK24" i="11"/>
  <c r="AD24" i="11"/>
  <c r="AR23" i="11"/>
  <c r="AK23" i="11"/>
  <c r="AD23" i="11"/>
  <c r="AR22" i="11"/>
  <c r="AK22" i="11"/>
  <c r="AD22" i="11"/>
  <c r="AR21" i="11"/>
  <c r="AK21" i="11"/>
  <c r="AD21" i="11"/>
  <c r="AR20" i="11"/>
  <c r="AK20" i="11"/>
  <c r="AD20" i="11"/>
  <c r="AR19" i="11"/>
  <c r="AK19" i="11"/>
  <c r="AD19" i="11"/>
  <c r="AR18" i="11"/>
  <c r="AK18" i="11"/>
  <c r="AD18" i="11"/>
  <c r="AR17" i="11"/>
  <c r="AK17" i="11"/>
  <c r="AD17" i="11"/>
  <c r="AR16" i="11"/>
  <c r="AK16" i="11"/>
  <c r="AD16" i="11"/>
  <c r="AR15" i="11"/>
  <c r="AK15" i="11"/>
  <c r="AD15" i="11"/>
  <c r="AR14" i="11"/>
  <c r="AK14" i="11"/>
  <c r="AD14" i="11"/>
  <c r="AR13" i="11"/>
  <c r="AK13" i="11"/>
  <c r="AD13" i="11"/>
  <c r="AR12" i="11"/>
  <c r="AK12" i="11"/>
  <c r="AD12" i="11"/>
  <c r="AR11" i="11"/>
  <c r="AK11" i="11"/>
  <c r="AD11" i="11"/>
  <c r="AR10" i="11"/>
  <c r="AK10" i="11"/>
  <c r="AD10" i="11"/>
  <c r="AR9" i="11"/>
  <c r="AK9" i="11"/>
  <c r="AD9" i="11"/>
  <c r="AR8" i="11"/>
  <c r="AK8" i="11"/>
  <c r="AD8" i="11"/>
  <c r="AW7" i="11"/>
  <c r="AR7" i="11"/>
  <c r="AP7" i="11"/>
  <c r="AK7" i="11"/>
  <c r="AI7" i="11"/>
  <c r="AD7" i="11"/>
  <c r="AR6" i="11"/>
  <c r="AK6" i="11"/>
  <c r="AD6" i="11"/>
  <c r="W342" i="11"/>
  <c r="W341" i="11"/>
  <c r="W340" i="11"/>
  <c r="W339" i="11"/>
  <c r="W338" i="11"/>
  <c r="W337" i="11"/>
  <c r="W336" i="11"/>
  <c r="W335" i="11"/>
  <c r="W334" i="11"/>
  <c r="W333" i="11"/>
  <c r="W332" i="11"/>
  <c r="W331" i="11"/>
  <c r="W330" i="11"/>
  <c r="W329" i="11"/>
  <c r="W328" i="11"/>
  <c r="W327" i="11"/>
  <c r="W326" i="11"/>
  <c r="W325" i="11"/>
  <c r="W324" i="11"/>
  <c r="W323" i="11"/>
  <c r="W322" i="11"/>
  <c r="I322" i="11"/>
  <c r="W321" i="11"/>
  <c r="I321" i="11"/>
  <c r="W320" i="11"/>
  <c r="I320" i="11"/>
  <c r="W319" i="11"/>
  <c r="I319" i="11"/>
  <c r="W318" i="11"/>
  <c r="I318" i="11"/>
  <c r="W317" i="11"/>
  <c r="I317" i="11"/>
  <c r="W316" i="11"/>
  <c r="I316" i="11"/>
  <c r="W315" i="11"/>
  <c r="I315" i="11"/>
  <c r="W314" i="11"/>
  <c r="I314" i="11"/>
  <c r="W313" i="11"/>
  <c r="I313" i="11"/>
  <c r="W312" i="11"/>
  <c r="I312" i="11"/>
  <c r="W311" i="11"/>
  <c r="I311" i="11"/>
  <c r="W310" i="11"/>
  <c r="I310" i="11"/>
  <c r="W309" i="11"/>
  <c r="I309" i="11"/>
  <c r="W308" i="11"/>
  <c r="I308" i="11"/>
  <c r="W307" i="11"/>
  <c r="I307" i="11"/>
  <c r="W306" i="11"/>
  <c r="I306" i="11"/>
  <c r="W305" i="11"/>
  <c r="I305" i="11"/>
  <c r="W304" i="11"/>
  <c r="I304" i="11"/>
  <c r="W303" i="11"/>
  <c r="I303" i="11"/>
  <c r="W302" i="11"/>
  <c r="I302" i="11"/>
  <c r="W301" i="11"/>
  <c r="I301" i="11"/>
  <c r="W300" i="11"/>
  <c r="I300" i="11"/>
  <c r="W299" i="11"/>
  <c r="I299" i="11"/>
  <c r="W298" i="11"/>
  <c r="P298" i="11"/>
  <c r="I298" i="11"/>
  <c r="W297" i="11"/>
  <c r="P297" i="11"/>
  <c r="I297" i="11"/>
  <c r="W296" i="11"/>
  <c r="P296" i="11"/>
  <c r="I296" i="11"/>
  <c r="W295" i="11"/>
  <c r="P295" i="11"/>
  <c r="I295" i="11"/>
  <c r="W294" i="11"/>
  <c r="P294" i="11"/>
  <c r="I294" i="11"/>
  <c r="W293" i="11"/>
  <c r="P293" i="11"/>
  <c r="I293" i="11"/>
  <c r="W292" i="11"/>
  <c r="P292" i="11"/>
  <c r="I292" i="11"/>
  <c r="W291" i="11"/>
  <c r="P291" i="11"/>
  <c r="I291" i="11"/>
  <c r="W290" i="11"/>
  <c r="P290" i="11"/>
  <c r="I290" i="11"/>
  <c r="W289" i="11"/>
  <c r="P289" i="11"/>
  <c r="I289" i="11"/>
  <c r="W288" i="11"/>
  <c r="P288" i="11"/>
  <c r="I288" i="11"/>
  <c r="W287" i="11"/>
  <c r="P287" i="11"/>
  <c r="I287" i="11"/>
  <c r="W286" i="11"/>
  <c r="P286" i="11"/>
  <c r="I286" i="11"/>
  <c r="B286" i="11"/>
  <c r="W285" i="11"/>
  <c r="P285" i="11"/>
  <c r="I285" i="11"/>
  <c r="B285" i="11"/>
  <c r="W284" i="11"/>
  <c r="P284" i="11"/>
  <c r="I284" i="11"/>
  <c r="B284" i="11"/>
  <c r="W283" i="11"/>
  <c r="P283" i="11"/>
  <c r="I283" i="11"/>
  <c r="B283" i="11"/>
  <c r="W282" i="11"/>
  <c r="P282" i="11"/>
  <c r="I282" i="11"/>
  <c r="B282" i="11"/>
  <c r="W281" i="11"/>
  <c r="P281" i="11"/>
  <c r="I281" i="11"/>
  <c r="B281" i="11"/>
  <c r="W280" i="11"/>
  <c r="P280" i="11"/>
  <c r="I280" i="11"/>
  <c r="B280" i="11"/>
  <c r="W279" i="11"/>
  <c r="P279" i="11"/>
  <c r="I279" i="11"/>
  <c r="B279" i="11"/>
  <c r="W278" i="11"/>
  <c r="P278" i="11"/>
  <c r="I278" i="11"/>
  <c r="B278" i="11"/>
  <c r="W277" i="11"/>
  <c r="P277" i="11"/>
  <c r="I277" i="11"/>
  <c r="B277" i="11"/>
  <c r="W276" i="11"/>
  <c r="P276" i="11"/>
  <c r="I276" i="11"/>
  <c r="B276" i="11"/>
  <c r="W275" i="11"/>
  <c r="P275" i="11"/>
  <c r="I275" i="11"/>
  <c r="B275" i="11"/>
  <c r="W274" i="11"/>
  <c r="P274" i="11"/>
  <c r="I274" i="11"/>
  <c r="B274" i="11"/>
  <c r="W273" i="11"/>
  <c r="P273" i="11"/>
  <c r="I273" i="11"/>
  <c r="B273" i="11"/>
  <c r="W272" i="11"/>
  <c r="P272" i="11"/>
  <c r="I272" i="11"/>
  <c r="B272" i="11"/>
  <c r="W271" i="11"/>
  <c r="P271" i="11"/>
  <c r="I271" i="11"/>
  <c r="B271" i="11"/>
  <c r="W270" i="11"/>
  <c r="P270" i="11"/>
  <c r="I270" i="11"/>
  <c r="B270" i="11"/>
  <c r="W269" i="11"/>
  <c r="P269" i="11"/>
  <c r="I269" i="11"/>
  <c r="B269" i="11"/>
  <c r="W268" i="11"/>
  <c r="P268" i="11"/>
  <c r="I268" i="11"/>
  <c r="B268" i="11"/>
  <c r="W267" i="11"/>
  <c r="P267" i="11"/>
  <c r="I267" i="11"/>
  <c r="B267" i="11"/>
  <c r="W266" i="11"/>
  <c r="P266" i="11"/>
  <c r="I266" i="11"/>
  <c r="B266" i="11"/>
  <c r="W265" i="11"/>
  <c r="P265" i="11"/>
  <c r="I265" i="11"/>
  <c r="B265" i="11"/>
  <c r="W264" i="11"/>
  <c r="P264" i="11"/>
  <c r="I264" i="11"/>
  <c r="B264" i="11"/>
  <c r="W263" i="11"/>
  <c r="P263" i="11"/>
  <c r="I263" i="11"/>
  <c r="B263" i="11"/>
  <c r="W262" i="11"/>
  <c r="P262" i="11"/>
  <c r="I262" i="11"/>
  <c r="B262" i="11"/>
  <c r="W261" i="11"/>
  <c r="P261" i="11"/>
  <c r="I261" i="11"/>
  <c r="B261" i="11"/>
  <c r="W260" i="11"/>
  <c r="P260" i="11"/>
  <c r="I260" i="11"/>
  <c r="B260" i="11"/>
  <c r="W259" i="11"/>
  <c r="P259" i="11"/>
  <c r="I259" i="11"/>
  <c r="B259" i="11"/>
  <c r="W258" i="11"/>
  <c r="P258" i="11"/>
  <c r="I258" i="11"/>
  <c r="B258" i="11"/>
  <c r="W257" i="11"/>
  <c r="P257" i="11"/>
  <c r="I257" i="11"/>
  <c r="B257" i="11"/>
  <c r="W256" i="11"/>
  <c r="P256" i="11"/>
  <c r="I256" i="11"/>
  <c r="B256" i="11"/>
  <c r="W255" i="11"/>
  <c r="P255" i="11"/>
  <c r="I255" i="11"/>
  <c r="B255" i="11"/>
  <c r="W254" i="11"/>
  <c r="P254" i="11"/>
  <c r="I254" i="11"/>
  <c r="B254" i="11"/>
  <c r="W253" i="11"/>
  <c r="P253" i="11"/>
  <c r="I253" i="11"/>
  <c r="B253" i="11"/>
  <c r="W252" i="11"/>
  <c r="P252" i="11"/>
  <c r="I252" i="11"/>
  <c r="B252" i="11"/>
  <c r="W251" i="11"/>
  <c r="P251" i="11"/>
  <c r="I251" i="11"/>
  <c r="B251" i="11"/>
  <c r="W250" i="11"/>
  <c r="P250" i="11"/>
  <c r="I250" i="11"/>
  <c r="B250" i="11"/>
  <c r="W249" i="11"/>
  <c r="P249" i="11"/>
  <c r="I249" i="11"/>
  <c r="B249" i="11"/>
  <c r="W248" i="11"/>
  <c r="P248" i="11"/>
  <c r="I248" i="11"/>
  <c r="B248" i="11"/>
  <c r="W247" i="11"/>
  <c r="P247" i="11"/>
  <c r="I247" i="11"/>
  <c r="B247" i="11"/>
  <c r="W246" i="11"/>
  <c r="P246" i="11"/>
  <c r="I246" i="11"/>
  <c r="B246" i="11"/>
  <c r="W245" i="11"/>
  <c r="P245" i="11"/>
  <c r="I245" i="11"/>
  <c r="B245" i="11"/>
  <c r="W244" i="11"/>
  <c r="P244" i="11"/>
  <c r="I244" i="11"/>
  <c r="B244" i="11"/>
  <c r="W243" i="11"/>
  <c r="P243" i="11"/>
  <c r="I243" i="11"/>
  <c r="B243" i="11"/>
  <c r="W242" i="11"/>
  <c r="P242" i="11"/>
  <c r="I242" i="11"/>
  <c r="B242" i="11"/>
  <c r="W241" i="11"/>
  <c r="P241" i="11"/>
  <c r="I241" i="11"/>
  <c r="B241" i="11"/>
  <c r="W240" i="11"/>
  <c r="P240" i="11"/>
  <c r="I240" i="11"/>
  <c r="B240" i="11"/>
  <c r="W239" i="11"/>
  <c r="P239" i="11"/>
  <c r="I239" i="11"/>
  <c r="B239" i="11"/>
  <c r="W238" i="11"/>
  <c r="P238" i="11"/>
  <c r="I238" i="11"/>
  <c r="B238" i="11"/>
  <c r="W237" i="11"/>
  <c r="P237" i="11"/>
  <c r="I237" i="11"/>
  <c r="B237" i="11"/>
  <c r="W236" i="11"/>
  <c r="P236" i="11"/>
  <c r="I236" i="11"/>
  <c r="B236" i="11"/>
  <c r="W235" i="11"/>
  <c r="P235" i="11"/>
  <c r="I235" i="11"/>
  <c r="B235" i="11"/>
  <c r="W234" i="11"/>
  <c r="P234" i="11"/>
  <c r="I234" i="11"/>
  <c r="B234" i="11"/>
  <c r="W233" i="11"/>
  <c r="P233" i="11"/>
  <c r="I233" i="11"/>
  <c r="B233" i="11"/>
  <c r="W232" i="11"/>
  <c r="P232" i="11"/>
  <c r="I232" i="11"/>
  <c r="B232" i="11"/>
  <c r="W231" i="11"/>
  <c r="P231" i="11"/>
  <c r="I231" i="11"/>
  <c r="B231" i="11"/>
  <c r="W230" i="11"/>
  <c r="P230" i="11"/>
  <c r="I230" i="11"/>
  <c r="B230" i="11"/>
  <c r="W229" i="11"/>
  <c r="P229" i="11"/>
  <c r="I229" i="11"/>
  <c r="B229" i="11"/>
  <c r="W228" i="11"/>
  <c r="P228" i="11"/>
  <c r="I228" i="11"/>
  <c r="B228" i="11"/>
  <c r="W227" i="11"/>
  <c r="P227" i="11"/>
  <c r="I227" i="11"/>
  <c r="B227" i="11"/>
  <c r="W226" i="11"/>
  <c r="P226" i="11"/>
  <c r="I226" i="11"/>
  <c r="B226" i="11"/>
  <c r="W225" i="11"/>
  <c r="P225" i="11"/>
  <c r="I225" i="11"/>
  <c r="B225" i="11"/>
  <c r="W224" i="11"/>
  <c r="P224" i="11"/>
  <c r="I224" i="11"/>
  <c r="B224" i="11"/>
  <c r="W223" i="11"/>
  <c r="P223" i="11"/>
  <c r="I223" i="11"/>
  <c r="B223" i="11"/>
  <c r="W222" i="11"/>
  <c r="P222" i="11"/>
  <c r="I222" i="11"/>
  <c r="B222" i="11"/>
  <c r="W221" i="11"/>
  <c r="P221" i="11"/>
  <c r="I221" i="11"/>
  <c r="B221" i="11"/>
  <c r="W220" i="11"/>
  <c r="P220" i="11"/>
  <c r="I220" i="11"/>
  <c r="B220" i="11"/>
  <c r="W219" i="11"/>
  <c r="P219" i="11"/>
  <c r="I219" i="11"/>
  <c r="B219" i="11"/>
  <c r="W218" i="11"/>
  <c r="P218" i="11"/>
  <c r="I218" i="11"/>
  <c r="B218" i="11"/>
  <c r="W217" i="11"/>
  <c r="P217" i="11"/>
  <c r="I217" i="11"/>
  <c r="B217" i="11"/>
  <c r="W216" i="11"/>
  <c r="P216" i="11"/>
  <c r="I216" i="11"/>
  <c r="B216" i="11"/>
  <c r="W215" i="11"/>
  <c r="P215" i="11"/>
  <c r="I215" i="11"/>
  <c r="B215" i="11"/>
  <c r="W214" i="11"/>
  <c r="P214" i="11"/>
  <c r="I214" i="11"/>
  <c r="B214" i="11"/>
  <c r="W213" i="11"/>
  <c r="P213" i="11"/>
  <c r="I213" i="11"/>
  <c r="B213" i="11"/>
  <c r="W212" i="11"/>
  <c r="P212" i="11"/>
  <c r="I212" i="11"/>
  <c r="B212" i="11"/>
  <c r="W211" i="11"/>
  <c r="P211" i="11"/>
  <c r="I211" i="11"/>
  <c r="B211" i="11"/>
  <c r="W210" i="11"/>
  <c r="P210" i="11"/>
  <c r="I210" i="11"/>
  <c r="B210" i="11"/>
  <c r="W209" i="11"/>
  <c r="P209" i="11"/>
  <c r="I209" i="11"/>
  <c r="B209" i="11"/>
  <c r="W208" i="11"/>
  <c r="P208" i="11"/>
  <c r="I208" i="11"/>
  <c r="B208" i="11"/>
  <c r="W207" i="11"/>
  <c r="P207" i="11"/>
  <c r="I207" i="11"/>
  <c r="B207" i="11"/>
  <c r="W206" i="11"/>
  <c r="P206" i="11"/>
  <c r="I206" i="11"/>
  <c r="B206" i="11"/>
  <c r="W205" i="11"/>
  <c r="P205" i="11"/>
  <c r="I205" i="11"/>
  <c r="B205" i="11"/>
  <c r="W204" i="11"/>
  <c r="P204" i="11"/>
  <c r="I204" i="11"/>
  <c r="B204" i="11"/>
  <c r="W203" i="11"/>
  <c r="P203" i="11"/>
  <c r="I203" i="11"/>
  <c r="B203" i="11"/>
  <c r="W202" i="11"/>
  <c r="P202" i="11"/>
  <c r="I202" i="11"/>
  <c r="B202" i="11"/>
  <c r="W201" i="11"/>
  <c r="P201" i="11"/>
  <c r="I201" i="11"/>
  <c r="B201" i="11"/>
  <c r="W200" i="11"/>
  <c r="P200" i="11"/>
  <c r="I200" i="11"/>
  <c r="B200" i="11"/>
  <c r="W199" i="11"/>
  <c r="P199" i="11"/>
  <c r="I199" i="11"/>
  <c r="B199" i="11"/>
  <c r="W198" i="11"/>
  <c r="P198" i="11"/>
  <c r="I198" i="11"/>
  <c r="B198" i="11"/>
  <c r="W197" i="11"/>
  <c r="P197" i="11"/>
  <c r="I197" i="11"/>
  <c r="B197" i="11"/>
  <c r="W196" i="11"/>
  <c r="P196" i="11"/>
  <c r="I196" i="11"/>
  <c r="B196" i="11"/>
  <c r="W195" i="11"/>
  <c r="P195" i="11"/>
  <c r="I195" i="11"/>
  <c r="B195" i="11"/>
  <c r="W194" i="11"/>
  <c r="P194" i="11"/>
  <c r="I194" i="11"/>
  <c r="B194" i="11"/>
  <c r="W193" i="11"/>
  <c r="P193" i="11"/>
  <c r="I193" i="11"/>
  <c r="B193" i="11"/>
  <c r="W192" i="11"/>
  <c r="P192" i="11"/>
  <c r="I192" i="11"/>
  <c r="B192" i="11"/>
  <c r="W191" i="11"/>
  <c r="P191" i="11"/>
  <c r="I191" i="11"/>
  <c r="B191" i="11"/>
  <c r="W190" i="11"/>
  <c r="P190" i="11"/>
  <c r="I190" i="11"/>
  <c r="B190" i="11"/>
  <c r="W189" i="11"/>
  <c r="P189" i="11"/>
  <c r="I189" i="11"/>
  <c r="B189" i="11"/>
  <c r="W188" i="11"/>
  <c r="P188" i="11"/>
  <c r="I188" i="11"/>
  <c r="B188" i="11"/>
  <c r="W187" i="11"/>
  <c r="P187" i="11"/>
  <c r="I187" i="11"/>
  <c r="B187" i="11"/>
  <c r="W186" i="11"/>
  <c r="P186" i="11"/>
  <c r="I186" i="11"/>
  <c r="B186" i="11"/>
  <c r="W185" i="11"/>
  <c r="P185" i="11"/>
  <c r="I185" i="11"/>
  <c r="B185" i="11"/>
  <c r="W184" i="11"/>
  <c r="P184" i="11"/>
  <c r="I184" i="11"/>
  <c r="B184" i="11"/>
  <c r="W183" i="11"/>
  <c r="P183" i="11"/>
  <c r="I183" i="11"/>
  <c r="B183" i="11"/>
  <c r="W182" i="11"/>
  <c r="P182" i="11"/>
  <c r="I182" i="11"/>
  <c r="B182" i="11"/>
  <c r="W181" i="11"/>
  <c r="P181" i="11"/>
  <c r="I181" i="11"/>
  <c r="B181" i="11"/>
  <c r="W180" i="11"/>
  <c r="P180" i="11"/>
  <c r="I180" i="11"/>
  <c r="B180" i="11"/>
  <c r="W179" i="11"/>
  <c r="P179" i="11"/>
  <c r="I179" i="11"/>
  <c r="B179" i="11"/>
  <c r="W178" i="11"/>
  <c r="P178" i="11"/>
  <c r="I178" i="11"/>
  <c r="B178" i="11"/>
  <c r="W177" i="11"/>
  <c r="P177" i="11"/>
  <c r="I177" i="11"/>
  <c r="B177" i="11"/>
  <c r="W176" i="11"/>
  <c r="P176" i="11"/>
  <c r="I176" i="11"/>
  <c r="B176" i="11"/>
  <c r="W175" i="11"/>
  <c r="P175" i="11"/>
  <c r="I175" i="11"/>
  <c r="B175" i="11"/>
  <c r="W174" i="11"/>
  <c r="P174" i="11"/>
  <c r="I174" i="11"/>
  <c r="B174" i="11"/>
  <c r="W173" i="11"/>
  <c r="P173" i="11"/>
  <c r="I173" i="11"/>
  <c r="B173" i="11"/>
  <c r="W172" i="11"/>
  <c r="P172" i="11"/>
  <c r="I172" i="11"/>
  <c r="B172" i="11"/>
  <c r="W171" i="11"/>
  <c r="P171" i="11"/>
  <c r="I171" i="11"/>
  <c r="B171" i="11"/>
  <c r="W170" i="11"/>
  <c r="P170" i="11"/>
  <c r="I170" i="11"/>
  <c r="B170" i="11"/>
  <c r="W169" i="11"/>
  <c r="P169" i="11"/>
  <c r="I169" i="11"/>
  <c r="B169" i="11"/>
  <c r="W168" i="11"/>
  <c r="P168" i="11"/>
  <c r="I168" i="11"/>
  <c r="B168" i="11"/>
  <c r="W167" i="11"/>
  <c r="P167" i="11"/>
  <c r="I167" i="11"/>
  <c r="B167" i="11"/>
  <c r="W166" i="11"/>
  <c r="P166" i="11"/>
  <c r="I166" i="11"/>
  <c r="B166" i="11"/>
  <c r="W165" i="11"/>
  <c r="P165" i="11"/>
  <c r="I165" i="11"/>
  <c r="B165" i="11"/>
  <c r="W164" i="11"/>
  <c r="P164" i="11"/>
  <c r="I164" i="11"/>
  <c r="B164" i="11"/>
  <c r="W163" i="11"/>
  <c r="P163" i="11"/>
  <c r="I163" i="11"/>
  <c r="B163" i="11"/>
  <c r="W162" i="11"/>
  <c r="P162" i="11"/>
  <c r="I162" i="11"/>
  <c r="B162" i="11"/>
  <c r="W161" i="11"/>
  <c r="P161" i="11"/>
  <c r="I161" i="11"/>
  <c r="B161" i="11"/>
  <c r="W160" i="11"/>
  <c r="P160" i="11"/>
  <c r="I160" i="11"/>
  <c r="B160" i="11"/>
  <c r="W159" i="11"/>
  <c r="P159" i="11"/>
  <c r="I159" i="11"/>
  <c r="B159" i="11"/>
  <c r="W158" i="11"/>
  <c r="P158" i="11"/>
  <c r="I158" i="11"/>
  <c r="B158" i="11"/>
  <c r="W157" i="11"/>
  <c r="P157" i="11"/>
  <c r="I157" i="11"/>
  <c r="B157" i="11"/>
  <c r="W156" i="11"/>
  <c r="P156" i="11"/>
  <c r="I156" i="11"/>
  <c r="B156" i="11"/>
  <c r="W155" i="11"/>
  <c r="P155" i="11"/>
  <c r="I155" i="11"/>
  <c r="B155" i="11"/>
  <c r="W154" i="11"/>
  <c r="P154" i="11"/>
  <c r="I154" i="11"/>
  <c r="B154" i="11"/>
  <c r="W153" i="11"/>
  <c r="P153" i="11"/>
  <c r="I153" i="11"/>
  <c r="B153" i="11"/>
  <c r="W152" i="11"/>
  <c r="P152" i="11"/>
  <c r="I152" i="11"/>
  <c r="B152" i="11"/>
  <c r="W151" i="11"/>
  <c r="P151" i="11"/>
  <c r="I151" i="11"/>
  <c r="B151" i="11"/>
  <c r="W150" i="11"/>
  <c r="P150" i="11"/>
  <c r="I150" i="11"/>
  <c r="B150" i="11"/>
  <c r="W149" i="11"/>
  <c r="P149" i="11"/>
  <c r="I149" i="11"/>
  <c r="B149" i="11"/>
  <c r="W148" i="11"/>
  <c r="P148" i="11"/>
  <c r="I148" i="11"/>
  <c r="B148" i="11"/>
  <c r="W147" i="11"/>
  <c r="P147" i="11"/>
  <c r="I147" i="11"/>
  <c r="B147" i="11"/>
  <c r="W146" i="11"/>
  <c r="P146" i="11"/>
  <c r="I146" i="11"/>
  <c r="B146" i="11"/>
  <c r="W145" i="11"/>
  <c r="P145" i="11"/>
  <c r="I145" i="11"/>
  <c r="B145" i="11"/>
  <c r="W144" i="11"/>
  <c r="P144" i="11"/>
  <c r="I144" i="11"/>
  <c r="B144" i="11"/>
  <c r="W143" i="11"/>
  <c r="P143" i="11"/>
  <c r="I143" i="11"/>
  <c r="B143" i="11"/>
  <c r="W142" i="11"/>
  <c r="P142" i="11"/>
  <c r="I142" i="11"/>
  <c r="B142" i="11"/>
  <c r="W141" i="11"/>
  <c r="P141" i="11"/>
  <c r="I141" i="11"/>
  <c r="B141" i="11"/>
  <c r="W140" i="11"/>
  <c r="P140" i="11"/>
  <c r="I140" i="11"/>
  <c r="B140" i="11"/>
  <c r="W139" i="11"/>
  <c r="P139" i="11"/>
  <c r="I139" i="11"/>
  <c r="B139" i="11"/>
  <c r="W138" i="11"/>
  <c r="P138" i="11"/>
  <c r="I138" i="11"/>
  <c r="B138" i="11"/>
  <c r="W137" i="11"/>
  <c r="P137" i="11"/>
  <c r="I137" i="11"/>
  <c r="B137" i="11"/>
  <c r="W136" i="11"/>
  <c r="P136" i="11"/>
  <c r="I136" i="11"/>
  <c r="B136" i="11"/>
  <c r="W135" i="11"/>
  <c r="P135" i="11"/>
  <c r="I135" i="11"/>
  <c r="B135" i="11"/>
  <c r="W134" i="11"/>
  <c r="P134" i="11"/>
  <c r="I134" i="11"/>
  <c r="B134" i="11"/>
  <c r="W133" i="11"/>
  <c r="P133" i="11"/>
  <c r="I133" i="11"/>
  <c r="B133" i="11"/>
  <c r="W132" i="11"/>
  <c r="P132" i="11"/>
  <c r="I132" i="11"/>
  <c r="B132" i="11"/>
  <c r="W131" i="11"/>
  <c r="P131" i="11"/>
  <c r="I131" i="11"/>
  <c r="B131" i="11"/>
  <c r="W130" i="11"/>
  <c r="P130" i="11"/>
  <c r="I130" i="11"/>
  <c r="B130" i="11"/>
  <c r="W129" i="11"/>
  <c r="P129" i="11"/>
  <c r="I129" i="11"/>
  <c r="B129" i="11"/>
  <c r="W128" i="11"/>
  <c r="P128" i="11"/>
  <c r="I128" i="11"/>
  <c r="B128" i="11"/>
  <c r="W127" i="11"/>
  <c r="P127" i="11"/>
  <c r="I127" i="11"/>
  <c r="B127" i="11"/>
  <c r="W126" i="11"/>
  <c r="P126" i="11"/>
  <c r="I126" i="11"/>
  <c r="B126" i="11"/>
  <c r="W125" i="11"/>
  <c r="P125" i="11"/>
  <c r="I125" i="11"/>
  <c r="B125" i="11"/>
  <c r="W124" i="11"/>
  <c r="P124" i="11"/>
  <c r="I124" i="11"/>
  <c r="B124" i="11"/>
  <c r="W123" i="11"/>
  <c r="P123" i="11"/>
  <c r="I123" i="11"/>
  <c r="B123" i="11"/>
  <c r="W122" i="11"/>
  <c r="P122" i="11"/>
  <c r="I122" i="11"/>
  <c r="B122" i="11"/>
  <c r="W121" i="11"/>
  <c r="P121" i="11"/>
  <c r="I121" i="11"/>
  <c r="B121" i="11"/>
  <c r="W120" i="11"/>
  <c r="P120" i="11"/>
  <c r="I120" i="11"/>
  <c r="B120" i="11"/>
  <c r="W119" i="11"/>
  <c r="P119" i="11"/>
  <c r="I119" i="11"/>
  <c r="B119" i="11"/>
  <c r="W118" i="11"/>
  <c r="P118" i="11"/>
  <c r="I118" i="11"/>
  <c r="B118" i="11"/>
  <c r="W117" i="11"/>
  <c r="P117" i="11"/>
  <c r="I117" i="11"/>
  <c r="B117" i="11"/>
  <c r="W116" i="11"/>
  <c r="P116" i="11"/>
  <c r="I116" i="11"/>
  <c r="B116" i="11"/>
  <c r="W115" i="11"/>
  <c r="P115" i="11"/>
  <c r="I115" i="11"/>
  <c r="B115" i="11"/>
  <c r="W114" i="11"/>
  <c r="P114" i="11"/>
  <c r="I114" i="11"/>
  <c r="B114" i="11"/>
  <c r="W113" i="11"/>
  <c r="P113" i="11"/>
  <c r="I113" i="11"/>
  <c r="B113" i="11"/>
  <c r="W112" i="11"/>
  <c r="P112" i="11"/>
  <c r="I112" i="11"/>
  <c r="B112" i="11"/>
  <c r="W111" i="11"/>
  <c r="P111" i="11"/>
  <c r="I111" i="11"/>
  <c r="B111" i="11"/>
  <c r="W110" i="11"/>
  <c r="P110" i="11"/>
  <c r="I110" i="11"/>
  <c r="B110" i="11"/>
  <c r="W109" i="11"/>
  <c r="P109" i="11"/>
  <c r="I109" i="11"/>
  <c r="B109" i="11"/>
  <c r="W108" i="11"/>
  <c r="P108" i="11"/>
  <c r="I108" i="11"/>
  <c r="B108" i="11"/>
  <c r="W107" i="11"/>
  <c r="P107" i="11"/>
  <c r="I107" i="11"/>
  <c r="B107" i="11"/>
  <c r="W106" i="11"/>
  <c r="P106" i="11"/>
  <c r="I106" i="11"/>
  <c r="B106" i="11"/>
  <c r="W105" i="11"/>
  <c r="P105" i="11"/>
  <c r="I105" i="11"/>
  <c r="B105" i="11"/>
  <c r="W104" i="11"/>
  <c r="P104" i="11"/>
  <c r="I104" i="11"/>
  <c r="B104" i="11"/>
  <c r="W103" i="11"/>
  <c r="P103" i="11"/>
  <c r="I103" i="11"/>
  <c r="B103" i="11"/>
  <c r="W102" i="11"/>
  <c r="P102" i="11"/>
  <c r="I102" i="11"/>
  <c r="B102" i="11"/>
  <c r="W101" i="11"/>
  <c r="P101" i="11"/>
  <c r="I101" i="11"/>
  <c r="B101" i="11"/>
  <c r="W100" i="11"/>
  <c r="P100" i="11"/>
  <c r="I100" i="11"/>
  <c r="B100" i="11"/>
  <c r="W99" i="11"/>
  <c r="P99" i="11"/>
  <c r="I99" i="11"/>
  <c r="B99" i="11"/>
  <c r="W98" i="11"/>
  <c r="P98" i="11"/>
  <c r="I98" i="11"/>
  <c r="B98" i="11"/>
  <c r="W97" i="11"/>
  <c r="P97" i="11"/>
  <c r="I97" i="11"/>
  <c r="B97" i="11"/>
  <c r="W96" i="11"/>
  <c r="P96" i="11"/>
  <c r="I96" i="11"/>
  <c r="B96" i="11"/>
  <c r="W95" i="11"/>
  <c r="P95" i="11"/>
  <c r="I95" i="11"/>
  <c r="B95" i="11"/>
  <c r="W94" i="11"/>
  <c r="P94" i="11"/>
  <c r="I94" i="11"/>
  <c r="B94" i="11"/>
  <c r="W93" i="11"/>
  <c r="P93" i="11"/>
  <c r="I93" i="11"/>
  <c r="B93" i="11"/>
  <c r="W92" i="11"/>
  <c r="P92" i="11"/>
  <c r="I92" i="11"/>
  <c r="B92" i="11"/>
  <c r="W91" i="11"/>
  <c r="P91" i="11"/>
  <c r="I91" i="11"/>
  <c r="B91" i="11"/>
  <c r="W90" i="11"/>
  <c r="P90" i="11"/>
  <c r="I90" i="11"/>
  <c r="B90" i="11"/>
  <c r="W89" i="11"/>
  <c r="P89" i="11"/>
  <c r="I89" i="11"/>
  <c r="B89" i="11"/>
  <c r="W88" i="11"/>
  <c r="P88" i="11"/>
  <c r="I88" i="11"/>
  <c r="B88" i="11"/>
  <c r="W87" i="11"/>
  <c r="P87" i="11"/>
  <c r="I87" i="11"/>
  <c r="B87" i="11"/>
  <c r="W86" i="11"/>
  <c r="P86" i="11"/>
  <c r="I86" i="11"/>
  <c r="B86" i="11"/>
  <c r="W85" i="11"/>
  <c r="P85" i="11"/>
  <c r="I85" i="11"/>
  <c r="B85" i="11"/>
  <c r="W84" i="11"/>
  <c r="P84" i="11"/>
  <c r="I84" i="11"/>
  <c r="B84" i="11"/>
  <c r="W83" i="11"/>
  <c r="P83" i="11"/>
  <c r="I83" i="11"/>
  <c r="B83" i="11"/>
  <c r="W82" i="11"/>
  <c r="P82" i="11"/>
  <c r="I82" i="11"/>
  <c r="B82" i="11"/>
  <c r="W81" i="11"/>
  <c r="P81" i="11"/>
  <c r="I81" i="11"/>
  <c r="B81" i="11"/>
  <c r="W80" i="11"/>
  <c r="P80" i="11"/>
  <c r="I80" i="11"/>
  <c r="B80" i="11"/>
  <c r="W79" i="11"/>
  <c r="P79" i="11"/>
  <c r="I79" i="11"/>
  <c r="B79" i="11"/>
  <c r="W78" i="11"/>
  <c r="P78" i="11"/>
  <c r="I78" i="11"/>
  <c r="B78" i="11"/>
  <c r="W77" i="11"/>
  <c r="P77" i="11"/>
  <c r="I77" i="11"/>
  <c r="B77" i="11"/>
  <c r="W76" i="11"/>
  <c r="P76" i="11"/>
  <c r="I76" i="11"/>
  <c r="B76" i="11"/>
  <c r="W75" i="11"/>
  <c r="P75" i="11"/>
  <c r="I75" i="11"/>
  <c r="B75" i="11"/>
  <c r="W74" i="11"/>
  <c r="P74" i="11"/>
  <c r="I74" i="11"/>
  <c r="B74" i="11"/>
  <c r="W73" i="11"/>
  <c r="P73" i="11"/>
  <c r="I73" i="11"/>
  <c r="B73" i="11"/>
  <c r="W72" i="11"/>
  <c r="P72" i="11"/>
  <c r="I72" i="11"/>
  <c r="B72" i="11"/>
  <c r="W71" i="11"/>
  <c r="P71" i="11"/>
  <c r="I71" i="11"/>
  <c r="B71" i="11"/>
  <c r="W70" i="11"/>
  <c r="P70" i="11"/>
  <c r="I70" i="11"/>
  <c r="B70" i="11"/>
  <c r="W69" i="11"/>
  <c r="P69" i="11"/>
  <c r="I69" i="11"/>
  <c r="B69" i="11"/>
  <c r="W68" i="11"/>
  <c r="P68" i="11"/>
  <c r="I68" i="11"/>
  <c r="B68" i="11"/>
  <c r="W67" i="11"/>
  <c r="P67" i="11"/>
  <c r="I67" i="11"/>
  <c r="B67" i="11"/>
  <c r="W66" i="11"/>
  <c r="P66" i="11"/>
  <c r="I66" i="11"/>
  <c r="B66" i="11"/>
  <c r="W65" i="11"/>
  <c r="P65" i="11"/>
  <c r="I65" i="11"/>
  <c r="B65" i="11"/>
  <c r="W64" i="11"/>
  <c r="P64" i="11"/>
  <c r="I64" i="11"/>
  <c r="B64" i="11"/>
  <c r="W63" i="11"/>
  <c r="P63" i="11"/>
  <c r="I63" i="11"/>
  <c r="B63" i="11"/>
  <c r="W62" i="11"/>
  <c r="P62" i="11"/>
  <c r="I62" i="11"/>
  <c r="B62" i="11"/>
  <c r="W61" i="11"/>
  <c r="P61" i="11"/>
  <c r="I61" i="11"/>
  <c r="B61" i="11"/>
  <c r="W60" i="11"/>
  <c r="P60" i="11"/>
  <c r="I60" i="11"/>
  <c r="B60" i="11"/>
  <c r="W59" i="11"/>
  <c r="P59" i="11"/>
  <c r="I59" i="11"/>
  <c r="B59" i="11"/>
  <c r="W58" i="11"/>
  <c r="P58" i="11"/>
  <c r="I58" i="11"/>
  <c r="B58" i="11"/>
  <c r="W57" i="11"/>
  <c r="P57" i="11"/>
  <c r="I57" i="11"/>
  <c r="B57" i="11"/>
  <c r="W56" i="11"/>
  <c r="P56" i="11"/>
  <c r="I56" i="11"/>
  <c r="B56" i="11"/>
  <c r="W55" i="11"/>
  <c r="P55" i="11"/>
  <c r="I55" i="11"/>
  <c r="B55" i="11"/>
  <c r="W54" i="11"/>
  <c r="P54" i="11"/>
  <c r="I54" i="11"/>
  <c r="B54" i="11"/>
  <c r="W53" i="11"/>
  <c r="P53" i="11"/>
  <c r="I53" i="11"/>
  <c r="B53" i="11"/>
  <c r="W52" i="11"/>
  <c r="P52" i="11"/>
  <c r="I52" i="11"/>
  <c r="B52" i="11"/>
  <c r="W51" i="11"/>
  <c r="P51" i="11"/>
  <c r="I51" i="11"/>
  <c r="B51" i="11"/>
  <c r="W50" i="11"/>
  <c r="P50" i="11"/>
  <c r="I50" i="11"/>
  <c r="B50" i="11"/>
  <c r="W49" i="11"/>
  <c r="P49" i="11"/>
  <c r="I49" i="11"/>
  <c r="B49" i="11"/>
  <c r="W48" i="11"/>
  <c r="P48" i="11"/>
  <c r="I48" i="11"/>
  <c r="B48" i="11"/>
  <c r="W47" i="11"/>
  <c r="P47" i="11"/>
  <c r="I47" i="11"/>
  <c r="B47" i="11"/>
  <c r="W46" i="11"/>
  <c r="P46" i="11"/>
  <c r="I46" i="11"/>
  <c r="B46" i="11"/>
  <c r="W45" i="11"/>
  <c r="P45" i="11"/>
  <c r="I45" i="11"/>
  <c r="B45" i="11"/>
  <c r="W44" i="11"/>
  <c r="P44" i="11"/>
  <c r="I44" i="11"/>
  <c r="B44" i="11"/>
  <c r="W43" i="11"/>
  <c r="P43" i="11"/>
  <c r="I43" i="11"/>
  <c r="B43" i="11"/>
  <c r="W42" i="11"/>
  <c r="P42" i="11"/>
  <c r="I42" i="11"/>
  <c r="B42" i="11"/>
  <c r="W41" i="11"/>
  <c r="P41" i="11"/>
  <c r="I41" i="11"/>
  <c r="B41" i="11"/>
  <c r="W40" i="11"/>
  <c r="P40" i="11"/>
  <c r="I40" i="11"/>
  <c r="B40" i="11"/>
  <c r="W39" i="11"/>
  <c r="P39" i="11"/>
  <c r="I39" i="11"/>
  <c r="B39" i="11"/>
  <c r="W38" i="11"/>
  <c r="P38" i="11"/>
  <c r="I38" i="11"/>
  <c r="B38" i="11"/>
  <c r="W37" i="11"/>
  <c r="P37" i="11"/>
  <c r="I37" i="11"/>
  <c r="B37" i="11"/>
  <c r="W36" i="11"/>
  <c r="P36" i="11"/>
  <c r="I36" i="11"/>
  <c r="B36" i="11"/>
  <c r="W35" i="11"/>
  <c r="P35" i="11"/>
  <c r="I35" i="11"/>
  <c r="B35" i="11"/>
  <c r="W34" i="11"/>
  <c r="P34" i="11"/>
  <c r="I34" i="11"/>
  <c r="B34" i="11"/>
  <c r="W33" i="11"/>
  <c r="P33" i="11"/>
  <c r="I33" i="11"/>
  <c r="B33" i="11"/>
  <c r="W32" i="11"/>
  <c r="P32" i="11"/>
  <c r="I32" i="11"/>
  <c r="B32" i="11"/>
  <c r="W31" i="11"/>
  <c r="P31" i="11"/>
  <c r="I31" i="11"/>
  <c r="B31" i="11"/>
  <c r="W30" i="11"/>
  <c r="P30" i="11"/>
  <c r="I30" i="11"/>
  <c r="B30" i="11"/>
  <c r="W29" i="11"/>
  <c r="P29" i="11"/>
  <c r="I29" i="11"/>
  <c r="B29" i="11"/>
  <c r="W28" i="11"/>
  <c r="P28" i="11"/>
  <c r="I28" i="11"/>
  <c r="B28" i="11"/>
  <c r="W27" i="11"/>
  <c r="P27" i="11"/>
  <c r="I27" i="11"/>
  <c r="B27" i="11"/>
  <c r="W26" i="11"/>
  <c r="P26" i="11"/>
  <c r="I26" i="11"/>
  <c r="B26" i="11"/>
  <c r="W25" i="11"/>
  <c r="P25" i="11"/>
  <c r="I25" i="11"/>
  <c r="B25" i="11"/>
  <c r="W24" i="11"/>
  <c r="P24" i="11"/>
  <c r="I24" i="11"/>
  <c r="B24" i="11"/>
  <c r="W23" i="11"/>
  <c r="P23" i="11"/>
  <c r="I23" i="11"/>
  <c r="B23" i="11"/>
  <c r="W22" i="11"/>
  <c r="P22" i="11"/>
  <c r="I22" i="11"/>
  <c r="B22" i="11"/>
  <c r="W21" i="11"/>
  <c r="P21" i="11"/>
  <c r="I21" i="11"/>
  <c r="B21" i="11"/>
  <c r="W20" i="11"/>
  <c r="P20" i="11"/>
  <c r="I20" i="11"/>
  <c r="B20" i="11"/>
  <c r="W19" i="11"/>
  <c r="P19" i="11"/>
  <c r="I19" i="11"/>
  <c r="B19" i="11"/>
  <c r="W18" i="11"/>
  <c r="P18" i="11"/>
  <c r="I18" i="11"/>
  <c r="B18" i="11"/>
  <c r="W17" i="11"/>
  <c r="P17" i="11"/>
  <c r="I17" i="11"/>
  <c r="B17" i="11"/>
  <c r="W16" i="11"/>
  <c r="P16" i="11"/>
  <c r="I16" i="11"/>
  <c r="B16" i="11"/>
  <c r="W15" i="11"/>
  <c r="P15" i="11"/>
  <c r="I15" i="11"/>
  <c r="B15" i="11"/>
  <c r="W14" i="11"/>
  <c r="P14" i="11"/>
  <c r="I14" i="11"/>
  <c r="B14" i="11"/>
  <c r="W13" i="11"/>
  <c r="P13" i="11"/>
  <c r="I13" i="11"/>
  <c r="B13" i="11"/>
  <c r="W12" i="11"/>
  <c r="P12" i="11"/>
  <c r="I12" i="11"/>
  <c r="B12" i="11"/>
  <c r="W11" i="11"/>
  <c r="P11" i="11"/>
  <c r="I11" i="11"/>
  <c r="B11" i="11"/>
  <c r="W10" i="11"/>
  <c r="P10" i="11"/>
  <c r="I10" i="11"/>
  <c r="B10" i="11"/>
  <c r="W9" i="11"/>
  <c r="P9" i="11"/>
  <c r="I9" i="11"/>
  <c r="B9" i="11"/>
  <c r="W8" i="11"/>
  <c r="P8" i="11"/>
  <c r="I8" i="11"/>
  <c r="B8" i="11"/>
  <c r="AB7" i="11"/>
  <c r="W7" i="11"/>
  <c r="U7" i="11"/>
  <c r="P7" i="11"/>
  <c r="N7" i="11"/>
  <c r="I7" i="11"/>
  <c r="G7" i="11"/>
  <c r="B7" i="11"/>
  <c r="W6" i="11"/>
  <c r="P6" i="11"/>
  <c r="I6" i="11"/>
  <c r="B6" i="11"/>
  <c r="J81" i="17" l="1"/>
  <c r="U166" i="17"/>
  <c r="J116" i="17"/>
  <c r="M98" i="17"/>
  <c r="U52" i="17"/>
  <c r="U81" i="17"/>
  <c r="M72" i="17"/>
  <c r="M80" i="17"/>
  <c r="M99" i="17"/>
  <c r="M129" i="17"/>
  <c r="AL60" i="17"/>
  <c r="AL64" i="17" s="1"/>
  <c r="AL68" i="17" s="1"/>
  <c r="U51" i="17"/>
  <c r="J73" i="17"/>
  <c r="J158" i="17"/>
  <c r="M55" i="17"/>
  <c r="M88" i="17"/>
  <c r="M66" i="17"/>
  <c r="M89" i="17"/>
  <c r="U73" i="17"/>
  <c r="J85" i="17"/>
  <c r="M155" i="17"/>
  <c r="M92" i="17"/>
  <c r="M156" i="17"/>
  <c r="J114" i="17"/>
  <c r="M108" i="17"/>
  <c r="J155" i="17"/>
  <c r="M138" i="17"/>
  <c r="M70" i="17"/>
  <c r="M110" i="17"/>
  <c r="M139" i="17"/>
  <c r="M73" i="17"/>
  <c r="M63" i="17"/>
  <c r="M74" i="17"/>
  <c r="M128" i="17"/>
  <c r="J160" i="17"/>
  <c r="U60" i="17"/>
  <c r="M57" i="17"/>
  <c r="M64" i="17"/>
  <c r="M75" i="17"/>
  <c r="M90" i="17"/>
  <c r="M100" i="17"/>
  <c r="M112" i="17"/>
  <c r="M140" i="17"/>
  <c r="M162" i="17"/>
  <c r="J162" i="17"/>
  <c r="J76" i="17"/>
  <c r="M113" i="17"/>
  <c r="M130" i="17"/>
  <c r="J163" i="17"/>
  <c r="U129" i="17"/>
  <c r="M76" i="17"/>
  <c r="M91" i="17"/>
  <c r="M114" i="17"/>
  <c r="M163" i="17"/>
  <c r="M78" i="17"/>
  <c r="M102" i="17"/>
  <c r="M115" i="17"/>
  <c r="M131" i="17"/>
  <c r="M164" i="17"/>
  <c r="M60" i="17"/>
  <c r="M81" i="17"/>
  <c r="M116" i="17"/>
  <c r="M132" i="17"/>
  <c r="M144" i="17"/>
  <c r="M82" i="17"/>
  <c r="M104" i="17"/>
  <c r="M120" i="17"/>
  <c r="M61" i="17"/>
  <c r="M67" i="17"/>
  <c r="M83" i="17"/>
  <c r="M94" i="17"/>
  <c r="M105" i="17"/>
  <c r="M121" i="17"/>
  <c r="U109" i="17"/>
  <c r="M84" i="17"/>
  <c r="M122" i="17"/>
  <c r="M170" i="17"/>
  <c r="U125" i="17"/>
  <c r="U132" i="17"/>
  <c r="J80" i="17"/>
  <c r="M68" i="17"/>
  <c r="M86" i="17"/>
  <c r="M106" i="17"/>
  <c r="M123" i="17"/>
  <c r="M147" i="17"/>
  <c r="M53" i="17"/>
  <c r="M62" i="17"/>
  <c r="M96" i="17"/>
  <c r="M124" i="17"/>
  <c r="M136" i="17"/>
  <c r="M148" i="17"/>
  <c r="M54" i="17"/>
  <c r="M97" i="17"/>
  <c r="M107" i="17"/>
  <c r="M137" i="17"/>
  <c r="J72" i="17"/>
  <c r="J82" i="17"/>
  <c r="J115" i="17"/>
  <c r="J156" i="17"/>
  <c r="J71" i="17"/>
  <c r="J83" i="17"/>
  <c r="J111" i="17"/>
  <c r="J157" i="17"/>
  <c r="J112" i="17"/>
  <c r="J84" i="17"/>
  <c r="J117" i="17"/>
  <c r="J121" i="17"/>
  <c r="J74" i="17"/>
  <c r="J164" i="17"/>
  <c r="J75" i="17"/>
  <c r="J122" i="17"/>
  <c r="J151" i="17"/>
  <c r="J152" i="17"/>
  <c r="J124" i="17"/>
  <c r="J154" i="17"/>
  <c r="J77" i="17"/>
  <c r="M56" i="17"/>
  <c r="M69" i="17"/>
  <c r="M77" i="17"/>
  <c r="M85" i="17"/>
  <c r="M93" i="17"/>
  <c r="M101" i="17"/>
  <c r="M109" i="17"/>
  <c r="M117" i="17"/>
  <c r="M125" i="17"/>
  <c r="M133" i="17"/>
  <c r="M141" i="17"/>
  <c r="M149" i="17"/>
  <c r="M157" i="17"/>
  <c r="J165" i="17"/>
  <c r="M58" i="17"/>
  <c r="J78" i="17"/>
  <c r="J86" i="17"/>
  <c r="J118" i="17"/>
  <c r="J126" i="17"/>
  <c r="M165" i="17"/>
  <c r="M118" i="17"/>
  <c r="M126" i="17"/>
  <c r="M134" i="17"/>
  <c r="M142" i="17"/>
  <c r="M150" i="17"/>
  <c r="J166" i="17"/>
  <c r="M51" i="17"/>
  <c r="M59" i="17"/>
  <c r="J79" i="17"/>
  <c r="J119" i="17"/>
  <c r="M158" i="17"/>
  <c r="M166" i="17"/>
  <c r="J125" i="17"/>
  <c r="M71" i="17"/>
  <c r="M79" i="17"/>
  <c r="M87" i="17"/>
  <c r="M95" i="17"/>
  <c r="M103" i="17"/>
  <c r="M111" i="17"/>
  <c r="M119" i="17"/>
  <c r="M127" i="17"/>
  <c r="M135" i="17"/>
  <c r="M143" i="17"/>
  <c r="M151" i="17"/>
  <c r="J159" i="17"/>
  <c r="M52" i="17"/>
  <c r="M65" i="17"/>
  <c r="M159" i="17"/>
  <c r="M167" i="17"/>
  <c r="M152" i="17"/>
  <c r="J113" i="17"/>
  <c r="J153" i="17"/>
  <c r="M160" i="17"/>
  <c r="M168" i="17"/>
  <c r="M145" i="17"/>
  <c r="M153" i="17"/>
  <c r="J161" i="17"/>
  <c r="M161" i="17"/>
  <c r="M169" i="17"/>
  <c r="M146" i="17"/>
  <c r="U113" i="17"/>
  <c r="U157" i="17"/>
  <c r="U164" i="17"/>
  <c r="U71" i="17"/>
  <c r="U84" i="17"/>
  <c r="J251" i="17"/>
  <c r="U93" i="17"/>
  <c r="U100" i="17"/>
  <c r="AM184" i="17"/>
  <c r="AM188" i="17" s="1"/>
  <c r="AN78" i="17"/>
  <c r="U145" i="17"/>
  <c r="U116" i="17"/>
  <c r="U161" i="17"/>
  <c r="U97" i="17"/>
  <c r="U141" i="17"/>
  <c r="U148" i="17"/>
  <c r="V166" i="17"/>
  <c r="V150" i="17"/>
  <c r="V134" i="17"/>
  <c r="V118" i="17"/>
  <c r="V102" i="17"/>
  <c r="V86" i="17"/>
  <c r="V75" i="17"/>
  <c r="V62" i="17"/>
  <c r="V51" i="17"/>
  <c r="V159" i="17"/>
  <c r="V143" i="17"/>
  <c r="V127" i="17"/>
  <c r="V111" i="17"/>
  <c r="V95" i="17"/>
  <c r="V79" i="17"/>
  <c r="V64" i="17"/>
  <c r="V154" i="17"/>
  <c r="V90" i="17"/>
  <c r="V168" i="17"/>
  <c r="V152" i="17"/>
  <c r="V136" i="17"/>
  <c r="V120" i="17"/>
  <c r="V104" i="17"/>
  <c r="V88" i="17"/>
  <c r="V77" i="17"/>
  <c r="V66" i="17"/>
  <c r="V53" i="17"/>
  <c r="V138" i="17"/>
  <c r="V122" i="17"/>
  <c r="V68" i="17"/>
  <c r="V55" i="17"/>
  <c r="V161" i="17"/>
  <c r="V145" i="17"/>
  <c r="V129" i="17"/>
  <c r="V113" i="17"/>
  <c r="V97" i="17"/>
  <c r="V81" i="17"/>
  <c r="X81" i="17" s="1"/>
  <c r="V106" i="17"/>
  <c r="V57" i="17"/>
  <c r="V170" i="17"/>
  <c r="V163" i="17"/>
  <c r="V147" i="17"/>
  <c r="V131" i="17"/>
  <c r="V115" i="17"/>
  <c r="V99" i="17"/>
  <c r="V83" i="17"/>
  <c r="V72" i="17"/>
  <c r="V70" i="17"/>
  <c r="V93" i="17"/>
  <c r="V156" i="17"/>
  <c r="V140" i="17"/>
  <c r="V124" i="17"/>
  <c r="V108" i="17"/>
  <c r="V92" i="17"/>
  <c r="V59" i="17"/>
  <c r="V125" i="17"/>
  <c r="V60" i="17"/>
  <c r="X60" i="17" s="1"/>
  <c r="V165" i="17"/>
  <c r="V149" i="17"/>
  <c r="V133" i="17"/>
  <c r="V117" i="17"/>
  <c r="V101" i="17"/>
  <c r="V85" i="17"/>
  <c r="V74" i="17"/>
  <c r="V61" i="17"/>
  <c r="V50" i="17"/>
  <c r="V109" i="17"/>
  <c r="V158" i="17"/>
  <c r="V142" i="17"/>
  <c r="V126" i="17"/>
  <c r="V110" i="17"/>
  <c r="V94" i="17"/>
  <c r="V63" i="17"/>
  <c r="V157" i="17"/>
  <c r="V167" i="17"/>
  <c r="V151" i="17"/>
  <c r="V135" i="17"/>
  <c r="V119" i="17"/>
  <c r="V103" i="17"/>
  <c r="V87" i="17"/>
  <c r="V76" i="17"/>
  <c r="V65" i="17"/>
  <c r="V52" i="17"/>
  <c r="V160" i="17"/>
  <c r="V144" i="17"/>
  <c r="V128" i="17"/>
  <c r="V112" i="17"/>
  <c r="V96" i="17"/>
  <c r="V80" i="17"/>
  <c r="V169" i="17"/>
  <c r="V153" i="17"/>
  <c r="V137" i="17"/>
  <c r="V121" i="17"/>
  <c r="V105" i="17"/>
  <c r="V89" i="17"/>
  <c r="V78" i="17"/>
  <c r="V67" i="17"/>
  <c r="V54" i="17"/>
  <c r="V141" i="17"/>
  <c r="V162" i="17"/>
  <c r="V146" i="17"/>
  <c r="V130" i="17"/>
  <c r="V114" i="17"/>
  <c r="V98" i="17"/>
  <c r="V82" i="17"/>
  <c r="V69" i="17"/>
  <c r="V56" i="17"/>
  <c r="V155" i="17"/>
  <c r="V139" i="17"/>
  <c r="V123" i="17"/>
  <c r="V107" i="17"/>
  <c r="V91" i="17"/>
  <c r="V58" i="17"/>
  <c r="V164" i="17"/>
  <c r="V148" i="17"/>
  <c r="V132" i="17"/>
  <c r="V116" i="17"/>
  <c r="V100" i="17"/>
  <c r="V84" i="17"/>
  <c r="V73" i="17"/>
  <c r="X73" i="17" s="1"/>
  <c r="V71" i="17"/>
  <c r="U58" i="17"/>
  <c r="U91" i="17"/>
  <c r="U107" i="17"/>
  <c r="U123" i="17"/>
  <c r="U139" i="17"/>
  <c r="U155" i="17"/>
  <c r="U56" i="17"/>
  <c r="U69" i="17"/>
  <c r="U82" i="17"/>
  <c r="U98" i="17"/>
  <c r="U114" i="17"/>
  <c r="U130" i="17"/>
  <c r="U146" i="17"/>
  <c r="U162" i="17"/>
  <c r="U54" i="17"/>
  <c r="U67" i="17"/>
  <c r="U78" i="17"/>
  <c r="U89" i="17"/>
  <c r="U105" i="17"/>
  <c r="U121" i="17"/>
  <c r="U137" i="17"/>
  <c r="U153" i="17"/>
  <c r="U169" i="17"/>
  <c r="U80" i="17"/>
  <c r="U96" i="17"/>
  <c r="U112" i="17"/>
  <c r="U128" i="17"/>
  <c r="U144" i="17"/>
  <c r="U160" i="17"/>
  <c r="U65" i="17"/>
  <c r="U76" i="17"/>
  <c r="U87" i="17"/>
  <c r="U103" i="17"/>
  <c r="U119" i="17"/>
  <c r="U135" i="17"/>
  <c r="U151" i="17"/>
  <c r="U167" i="17"/>
  <c r="U63" i="17"/>
  <c r="U94" i="17"/>
  <c r="U110" i="17"/>
  <c r="U126" i="17"/>
  <c r="X126" i="17" s="1"/>
  <c r="U142" i="17"/>
  <c r="U158" i="17"/>
  <c r="U50" i="17"/>
  <c r="U61" i="17"/>
  <c r="U74" i="17"/>
  <c r="U85" i="17"/>
  <c r="U101" i="17"/>
  <c r="U117" i="17"/>
  <c r="U133" i="17"/>
  <c r="U149" i="17"/>
  <c r="U165" i="17"/>
  <c r="U59" i="17"/>
  <c r="U92" i="17"/>
  <c r="U108" i="17"/>
  <c r="U124" i="17"/>
  <c r="U140" i="17"/>
  <c r="U156" i="17"/>
  <c r="U70" i="17"/>
  <c r="U72" i="17"/>
  <c r="U83" i="17"/>
  <c r="U99" i="17"/>
  <c r="U115" i="17"/>
  <c r="U131" i="17"/>
  <c r="U147" i="17"/>
  <c r="U163" i="17"/>
  <c r="U55" i="17"/>
  <c r="U57" i="17"/>
  <c r="U68" i="17"/>
  <c r="U90" i="17"/>
  <c r="U106" i="17"/>
  <c r="U122" i="17"/>
  <c r="U138" i="17"/>
  <c r="U154" i="17"/>
  <c r="U170" i="17"/>
  <c r="X170" i="17" s="1"/>
  <c r="U53" i="17"/>
  <c r="U66" i="17"/>
  <c r="U77" i="17"/>
  <c r="U88" i="17"/>
  <c r="U104" i="17"/>
  <c r="U120" i="17"/>
  <c r="U136" i="17"/>
  <c r="U152" i="17"/>
  <c r="X152" i="17" s="1"/>
  <c r="U168" i="17"/>
  <c r="U64" i="17"/>
  <c r="U79" i="17"/>
  <c r="U95" i="17"/>
  <c r="U111" i="17"/>
  <c r="U127" i="17"/>
  <c r="U143" i="17"/>
  <c r="U159" i="17"/>
  <c r="U62" i="17"/>
  <c r="U75" i="17"/>
  <c r="U86" i="17"/>
  <c r="U102" i="17"/>
  <c r="U118" i="17"/>
  <c r="U134" i="17"/>
  <c r="U150" i="17"/>
  <c r="J253" i="17"/>
  <c r="V250" i="17"/>
  <c r="Y250" i="17" s="1"/>
  <c r="J42" i="17"/>
  <c r="O175" i="17"/>
  <c r="J254" i="17"/>
  <c r="O203" i="17"/>
  <c r="E185" i="17"/>
  <c r="J247" i="17"/>
  <c r="V252" i="17"/>
  <c r="Y252" i="17" s="1"/>
  <c r="J225" i="17"/>
  <c r="J250" i="17"/>
  <c r="O176" i="17"/>
  <c r="O204" i="17"/>
  <c r="J193" i="17"/>
  <c r="J197" i="17"/>
  <c r="J221" i="17"/>
  <c r="O232" i="17"/>
  <c r="J248" i="17"/>
  <c r="E183" i="17"/>
  <c r="J194" i="17"/>
  <c r="J198" i="17"/>
  <c r="J222" i="17"/>
  <c r="J226" i="17"/>
  <c r="J249" i="17"/>
  <c r="J191" i="17"/>
  <c r="J219" i="17"/>
  <c r="O234" i="17"/>
  <c r="J192" i="17"/>
  <c r="J220" i="17"/>
  <c r="AP202" i="17"/>
  <c r="V218" i="17"/>
  <c r="Y218" i="17" s="1"/>
  <c r="V187" i="17"/>
  <c r="Y187" i="17" s="1"/>
  <c r="V234" i="17"/>
  <c r="Y234" i="17" s="1"/>
  <c r="V176" i="17"/>
  <c r="Y176" i="17" s="1"/>
  <c r="V245" i="17"/>
  <c r="Y245" i="17" s="1"/>
  <c r="V189" i="17"/>
  <c r="Y189" i="17" s="1"/>
  <c r="V200" i="17"/>
  <c r="Y200" i="17" s="1"/>
  <c r="V211" i="17"/>
  <c r="Y211" i="17" s="1"/>
  <c r="V227" i="17"/>
  <c r="Y227" i="17" s="1"/>
  <c r="V243" i="17"/>
  <c r="Y243" i="17" s="1"/>
  <c r="V174" i="17"/>
  <c r="Y174" i="17" s="1"/>
  <c r="Z174" i="17" s="1"/>
  <c r="AA174" i="17" s="1"/>
  <c r="V185" i="17"/>
  <c r="Y185" i="17" s="1"/>
  <c r="V198" i="17"/>
  <c r="Y198" i="17" s="1"/>
  <c r="V209" i="17"/>
  <c r="Y209" i="17" s="1"/>
  <c r="V225" i="17"/>
  <c r="Y225" i="17" s="1"/>
  <c r="V241" i="17"/>
  <c r="Y241" i="17" s="1"/>
  <c r="V257" i="17"/>
  <c r="Y257" i="17" s="1"/>
  <c r="V183" i="17"/>
  <c r="Y183" i="17" s="1"/>
  <c r="V216" i="17"/>
  <c r="Y216" i="17" s="1"/>
  <c r="V232" i="17"/>
  <c r="Y232" i="17" s="1"/>
  <c r="V248" i="17"/>
  <c r="Y248" i="17" s="1"/>
  <c r="V194" i="17"/>
  <c r="Y194" i="17" s="1"/>
  <c r="V196" i="17"/>
  <c r="Y196" i="17" s="1"/>
  <c r="V207" i="17"/>
  <c r="Y207" i="17" s="1"/>
  <c r="V223" i="17"/>
  <c r="Y223" i="17" s="1"/>
  <c r="V239" i="17"/>
  <c r="Y239" i="17" s="1"/>
  <c r="V255" i="17"/>
  <c r="Y255" i="17" s="1"/>
  <c r="Z255" i="17" s="1"/>
  <c r="AA255" i="17" s="1"/>
  <c r="V179" i="17"/>
  <c r="Y179" i="17" s="1"/>
  <c r="V181" i="17"/>
  <c r="Y181" i="17" s="1"/>
  <c r="V192" i="17"/>
  <c r="Y192" i="17" s="1"/>
  <c r="V214" i="17"/>
  <c r="Y214" i="17" s="1"/>
  <c r="V230" i="17"/>
  <c r="Y230" i="17" s="1"/>
  <c r="V246" i="17"/>
  <c r="Y246" i="17" s="1"/>
  <c r="V205" i="17"/>
  <c r="Y205" i="17" s="1"/>
  <c r="V221" i="17"/>
  <c r="Y221" i="17" s="1"/>
  <c r="V237" i="17"/>
  <c r="Y237" i="17" s="1"/>
  <c r="V253" i="17"/>
  <c r="Y253" i="17" s="1"/>
  <c r="V177" i="17"/>
  <c r="Y177" i="17" s="1"/>
  <c r="V190" i="17"/>
  <c r="Y190" i="17" s="1"/>
  <c r="V201" i="17"/>
  <c r="Y201" i="17" s="1"/>
  <c r="V212" i="17"/>
  <c r="Y212" i="17" s="1"/>
  <c r="V228" i="17"/>
  <c r="Y228" i="17" s="1"/>
  <c r="V244" i="17"/>
  <c r="Y244" i="17" s="1"/>
  <c r="Z244" i="17" s="1"/>
  <c r="AA244" i="17" s="1"/>
  <c r="V188" i="17"/>
  <c r="Y188" i="17" s="1"/>
  <c r="V203" i="17"/>
  <c r="Y203" i="17" s="1"/>
  <c r="V219" i="17"/>
  <c r="Y219" i="17" s="1"/>
  <c r="V235" i="17"/>
  <c r="Y235" i="17" s="1"/>
  <c r="V251" i="17"/>
  <c r="Y251" i="17" s="1"/>
  <c r="V175" i="17"/>
  <c r="Y175" i="17" s="1"/>
  <c r="V186" i="17"/>
  <c r="Y186" i="17" s="1"/>
  <c r="V199" i="17"/>
  <c r="Y199" i="17" s="1"/>
  <c r="V210" i="17"/>
  <c r="Y210" i="17" s="1"/>
  <c r="V226" i="17"/>
  <c r="Y226" i="17" s="1"/>
  <c r="V242" i="17"/>
  <c r="Y242" i="17" s="1"/>
  <c r="V258" i="17"/>
  <c r="Y258" i="17" s="1"/>
  <c r="V184" i="17"/>
  <c r="Y184" i="17" s="1"/>
  <c r="V217" i="17"/>
  <c r="Y217" i="17" s="1"/>
  <c r="V233" i="17"/>
  <c r="Y233" i="17" s="1"/>
  <c r="V249" i="17"/>
  <c r="Y249" i="17" s="1"/>
  <c r="Z249" i="17" s="1"/>
  <c r="AA249" i="17" s="1"/>
  <c r="V195" i="17"/>
  <c r="Y195" i="17" s="1"/>
  <c r="V197" i="17"/>
  <c r="Y197" i="17" s="1"/>
  <c r="V208" i="17"/>
  <c r="Y208" i="17" s="1"/>
  <c r="V224" i="17"/>
  <c r="Y224" i="17" s="1"/>
  <c r="V240" i="17"/>
  <c r="Y240" i="17" s="1"/>
  <c r="V256" i="17"/>
  <c r="Y256" i="17" s="1"/>
  <c r="V182" i="17"/>
  <c r="Y182" i="17" s="1"/>
  <c r="V215" i="17"/>
  <c r="Y215" i="17" s="1"/>
  <c r="V231" i="17"/>
  <c r="Y231" i="17" s="1"/>
  <c r="V247" i="17"/>
  <c r="Y247" i="17" s="1"/>
  <c r="V180" i="17"/>
  <c r="Y180" i="17" s="1"/>
  <c r="V193" i="17"/>
  <c r="Y193" i="17" s="1"/>
  <c r="V206" i="17"/>
  <c r="Y206" i="17" s="1"/>
  <c r="V222" i="17"/>
  <c r="Y222" i="17" s="1"/>
  <c r="V238" i="17"/>
  <c r="Y238" i="17" s="1"/>
  <c r="V254" i="17"/>
  <c r="Y254" i="17" s="1"/>
  <c r="Z254" i="17" s="1"/>
  <c r="AA254" i="17" s="1"/>
  <c r="V178" i="17"/>
  <c r="Y178" i="17" s="1"/>
  <c r="V191" i="17"/>
  <c r="Y191" i="17" s="1"/>
  <c r="V202" i="17"/>
  <c r="Y202" i="17" s="1"/>
  <c r="V213" i="17"/>
  <c r="Y213" i="17" s="1"/>
  <c r="V229" i="17"/>
  <c r="Y229" i="17" s="1"/>
  <c r="V204" i="17"/>
  <c r="Y204" i="17" s="1"/>
  <c r="V220" i="17"/>
  <c r="Y220" i="17" s="1"/>
  <c r="V236" i="17"/>
  <c r="Y236" i="17" s="1"/>
  <c r="M31" i="17"/>
  <c r="AO32" i="17"/>
  <c r="V41" i="17" s="1"/>
  <c r="J13" i="17"/>
  <c r="AL14" i="17"/>
  <c r="AL18" i="17" s="1"/>
  <c r="M30" i="17"/>
  <c r="M18" i="17"/>
  <c r="M32" i="17"/>
  <c r="M6" i="17"/>
  <c r="M7" i="17"/>
  <c r="M22" i="17"/>
  <c r="J11" i="17"/>
  <c r="M23" i="17"/>
  <c r="M10" i="17"/>
  <c r="M14" i="17"/>
  <c r="M26" i="17"/>
  <c r="M39" i="17"/>
  <c r="M15" i="17"/>
  <c r="M16" i="17"/>
  <c r="J14" i="17"/>
  <c r="J25" i="17"/>
  <c r="J12" i="17"/>
  <c r="J40" i="17"/>
  <c r="J28" i="17"/>
  <c r="J26" i="17"/>
  <c r="J39" i="17"/>
  <c r="M8" i="17"/>
  <c r="M24" i="17"/>
  <c r="M9" i="17"/>
  <c r="M17" i="17"/>
  <c r="M25" i="17"/>
  <c r="M33" i="17"/>
  <c r="M40" i="17"/>
  <c r="J41" i="17"/>
  <c r="M34" i="17"/>
  <c r="M41" i="17"/>
  <c r="J27" i="17"/>
  <c r="M11" i="17"/>
  <c r="M19" i="17"/>
  <c r="M27" i="17"/>
  <c r="M35" i="17"/>
  <c r="M42" i="17"/>
  <c r="M12" i="17"/>
  <c r="M20" i="17"/>
  <c r="M28" i="17"/>
  <c r="M36" i="17"/>
  <c r="M43" i="17"/>
  <c r="M5" i="17"/>
  <c r="M13" i="17"/>
  <c r="M21" i="17"/>
  <c r="M29" i="17"/>
  <c r="M44" i="17"/>
  <c r="M37" i="17"/>
  <c r="M45" i="17"/>
  <c r="M38" i="17"/>
  <c r="U29" i="17"/>
  <c r="U15" i="17"/>
  <c r="U4" i="17"/>
  <c r="U8" i="17"/>
  <c r="U13" i="17"/>
  <c r="U17" i="17"/>
  <c r="U45" i="17"/>
  <c r="U33" i="17"/>
  <c r="U27" i="17"/>
  <c r="U31" i="17"/>
  <c r="U14" i="17"/>
  <c r="U46" i="17"/>
  <c r="U5" i="17"/>
  <c r="U18" i="17"/>
  <c r="U32" i="17"/>
  <c r="U10" i="17"/>
  <c r="U28" i="17"/>
  <c r="U38" i="17"/>
  <c r="U42" i="17"/>
  <c r="U6" i="17"/>
  <c r="U25" i="17"/>
  <c r="U16" i="17"/>
  <c r="U20" i="17"/>
  <c r="U39" i="17"/>
  <c r="U43" i="17"/>
  <c r="U7" i="17"/>
  <c r="U12" i="17"/>
  <c r="U36" i="17"/>
  <c r="U21" i="17"/>
  <c r="U40" i="17"/>
  <c r="U34" i="17"/>
  <c r="U19" i="17"/>
  <c r="U30" i="17"/>
  <c r="U41" i="17"/>
  <c r="U24" i="17"/>
  <c r="U26" i="17"/>
  <c r="U37" i="17"/>
  <c r="U9" i="17"/>
  <c r="U11" i="17"/>
  <c r="U22" i="17"/>
  <c r="U44" i="17"/>
  <c r="U35" i="17"/>
  <c r="U23" i="17"/>
  <c r="G9" i="13"/>
  <c r="K9" i="13" s="1"/>
  <c r="I9" i="13"/>
  <c r="I7" i="13"/>
  <c r="I11" i="13"/>
  <c r="K12" i="13"/>
  <c r="I14" i="13"/>
  <c r="K14" i="13" s="1"/>
  <c r="J21" i="13"/>
  <c r="I8" i="13"/>
  <c r="G15" i="13"/>
  <c r="K15" i="13" s="1"/>
  <c r="G10" i="13"/>
  <c r="K10" i="13" s="1"/>
  <c r="I10" i="13"/>
  <c r="G16" i="13"/>
  <c r="G19" i="13"/>
  <c r="G11" i="13"/>
  <c r="K11" i="13" s="1"/>
  <c r="I13" i="13"/>
  <c r="K13" i="13" s="1"/>
  <c r="N12" i="13"/>
  <c r="N16" i="13" s="1"/>
  <c r="N20" i="13" s="1"/>
  <c r="G20" i="13"/>
  <c r="G21" i="13"/>
  <c r="I16" i="13"/>
  <c r="J18" i="13"/>
  <c r="K18" i="13" s="1"/>
  <c r="J19" i="13"/>
  <c r="J20" i="13"/>
  <c r="G8" i="13"/>
  <c r="K8" i="13" s="1"/>
  <c r="G7" i="13"/>
  <c r="K7" i="13" s="1"/>
  <c r="R39" i="13"/>
  <c r="S39" i="13" s="1"/>
  <c r="R38" i="13"/>
  <c r="S38" i="13" s="1"/>
  <c r="R43" i="13"/>
  <c r="S43" i="13" s="1"/>
  <c r="R42" i="13"/>
  <c r="S42" i="13" s="1"/>
  <c r="S37" i="13"/>
  <c r="R41" i="13"/>
  <c r="S41" i="13" s="1"/>
  <c r="R46" i="13"/>
  <c r="S46" i="13" s="1"/>
  <c r="R40" i="13"/>
  <c r="S40" i="13" s="1"/>
  <c r="R45" i="13"/>
  <c r="S45" i="13" s="1"/>
  <c r="R44" i="13"/>
  <c r="S44" i="13" s="1"/>
  <c r="P30" i="13"/>
  <c r="X96" i="17" l="1"/>
  <c r="X92" i="17"/>
  <c r="X109" i="17"/>
  <c r="X161" i="17"/>
  <c r="X135" i="17"/>
  <c r="X117" i="17"/>
  <c r="X86" i="17"/>
  <c r="X146" i="17"/>
  <c r="X52" i="17"/>
  <c r="X111" i="17"/>
  <c r="X122" i="17"/>
  <c r="X118" i="17"/>
  <c r="X99" i="17"/>
  <c r="X160" i="17"/>
  <c r="X164" i="17"/>
  <c r="X124" i="17"/>
  <c r="X148" i="17"/>
  <c r="V22" i="17"/>
  <c r="X22" i="17" s="1"/>
  <c r="X149" i="17"/>
  <c r="X163" i="17"/>
  <c r="X116" i="17"/>
  <c r="AM192" i="17"/>
  <c r="X131" i="17"/>
  <c r="X77" i="17"/>
  <c r="X125" i="17"/>
  <c r="X132" i="17"/>
  <c r="X93" i="17"/>
  <c r="X166" i="17"/>
  <c r="V31" i="17"/>
  <c r="X31" i="17" s="1"/>
  <c r="X165" i="17"/>
  <c r="X150" i="17"/>
  <c r="V13" i="17"/>
  <c r="X13" i="17" s="1"/>
  <c r="V34" i="17"/>
  <c r="X34" i="17" s="1"/>
  <c r="X72" i="17"/>
  <c r="X159" i="17"/>
  <c r="X127" i="17"/>
  <c r="X138" i="17"/>
  <c r="X82" i="17"/>
  <c r="X97" i="17"/>
  <c r="V44" i="17"/>
  <c r="X44" i="17" s="1"/>
  <c r="AL22" i="17"/>
  <c r="X84" i="17"/>
  <c r="X108" i="17"/>
  <c r="X100" i="17"/>
  <c r="X151" i="17"/>
  <c r="X136" i="17"/>
  <c r="X133" i="17"/>
  <c r="X91" i="17"/>
  <c r="X87" i="17"/>
  <c r="X102" i="17"/>
  <c r="X88" i="17"/>
  <c r="X115" i="17"/>
  <c r="X162" i="17"/>
  <c r="X144" i="17"/>
  <c r="X158" i="17"/>
  <c r="X128" i="17"/>
  <c r="X142" i="17"/>
  <c r="X51" i="17"/>
  <c r="X67" i="17"/>
  <c r="X76" i="17"/>
  <c r="X54" i="17"/>
  <c r="X141" i="17"/>
  <c r="X74" i="17"/>
  <c r="X65" i="17"/>
  <c r="X53" i="17"/>
  <c r="X50" i="17"/>
  <c r="Y50" i="17" s="1"/>
  <c r="Z50" i="17" s="1"/>
  <c r="X70" i="17"/>
  <c r="X143" i="17"/>
  <c r="X156" i="17"/>
  <c r="X157" i="17"/>
  <c r="X140" i="17"/>
  <c r="X80" i="17"/>
  <c r="X56" i="17"/>
  <c r="X90" i="17"/>
  <c r="X63" i="17"/>
  <c r="X153" i="17"/>
  <c r="X64" i="17"/>
  <c r="X167" i="17"/>
  <c r="X139" i="17"/>
  <c r="X168" i="17"/>
  <c r="X121" i="17"/>
  <c r="X71" i="17"/>
  <c r="X129" i="17"/>
  <c r="X113" i="17"/>
  <c r="Z222" i="17"/>
  <c r="AA222" i="17" s="1"/>
  <c r="Z217" i="17"/>
  <c r="AA217" i="17" s="1"/>
  <c r="Z212" i="17"/>
  <c r="AA212" i="17" s="1"/>
  <c r="Z233" i="17"/>
  <c r="AA233" i="17" s="1"/>
  <c r="Z206" i="17"/>
  <c r="AA206" i="17" s="1"/>
  <c r="Z184" i="17"/>
  <c r="AA184" i="17" s="1"/>
  <c r="Z201" i="17"/>
  <c r="AA201" i="17" s="1"/>
  <c r="Z193" i="17"/>
  <c r="AA193" i="17" s="1"/>
  <c r="Z180" i="17"/>
  <c r="AA180" i="17" s="1"/>
  <c r="Z242" i="17"/>
  <c r="AA242" i="17" s="1"/>
  <c r="X79" i="17"/>
  <c r="X155" i="17"/>
  <c r="Z228" i="17"/>
  <c r="AA228" i="17" s="1"/>
  <c r="Z236" i="17"/>
  <c r="AA236" i="17" s="1"/>
  <c r="X123" i="17"/>
  <c r="V29" i="17"/>
  <c r="X29" i="17" s="1"/>
  <c r="X55" i="17"/>
  <c r="X119" i="17"/>
  <c r="X89" i="17"/>
  <c r="Z229" i="17"/>
  <c r="AA229" i="17" s="1"/>
  <c r="Z240" i="17"/>
  <c r="AA240" i="17" s="1"/>
  <c r="Z218" i="17"/>
  <c r="AA218" i="17" s="1"/>
  <c r="X103" i="17"/>
  <c r="X101" i="17"/>
  <c r="Z239" i="17"/>
  <c r="AA239" i="17" s="1"/>
  <c r="Z202" i="17"/>
  <c r="AA202" i="17" s="1"/>
  <c r="Z208" i="17"/>
  <c r="AA208" i="17" s="1"/>
  <c r="Z219" i="17"/>
  <c r="AA219" i="17" s="1"/>
  <c r="Z192" i="17"/>
  <c r="AA192" i="17" s="1"/>
  <c r="Z209" i="17"/>
  <c r="AA209" i="17" s="1"/>
  <c r="X85" i="17"/>
  <c r="Z191" i="17"/>
  <c r="AA191" i="17" s="1"/>
  <c r="Z197" i="17"/>
  <c r="AA197" i="17" s="1"/>
  <c r="Z203" i="17"/>
  <c r="AA203" i="17" s="1"/>
  <c r="X145" i="17"/>
  <c r="Z238" i="17"/>
  <c r="AA238" i="17" s="1"/>
  <c r="Z178" i="17"/>
  <c r="AA178" i="17" s="1"/>
  <c r="Z195" i="17"/>
  <c r="AA195" i="17" s="1"/>
  <c r="Z188" i="17"/>
  <c r="AA188" i="17" s="1"/>
  <c r="X75" i="17"/>
  <c r="X66" i="17"/>
  <c r="X83" i="17"/>
  <c r="X61" i="17"/>
  <c r="X62" i="17"/>
  <c r="X130" i="17"/>
  <c r="X114" i="17"/>
  <c r="X154" i="17"/>
  <c r="X112" i="17"/>
  <c r="X98" i="17"/>
  <c r="X110" i="17"/>
  <c r="X69" i="17"/>
  <c r="X95" i="17"/>
  <c r="X106" i="17"/>
  <c r="X94" i="17"/>
  <c r="X169" i="17"/>
  <c r="X68" i="17"/>
  <c r="X59" i="17"/>
  <c r="X137" i="17"/>
  <c r="X57" i="17"/>
  <c r="X105" i="17"/>
  <c r="X107" i="17"/>
  <c r="X134" i="17"/>
  <c r="X120" i="17"/>
  <c r="X147" i="17"/>
  <c r="X78" i="17"/>
  <c r="X58" i="17"/>
  <c r="X104" i="17"/>
  <c r="Z181" i="17"/>
  <c r="AA181" i="17" s="1"/>
  <c r="Z179" i="17"/>
  <c r="AA179" i="17" s="1"/>
  <c r="Z258" i="17"/>
  <c r="AA258" i="17" s="1"/>
  <c r="Z177" i="17"/>
  <c r="AA177" i="17" s="1"/>
  <c r="Z215" i="17"/>
  <c r="AA215" i="17" s="1"/>
  <c r="Z207" i="17"/>
  <c r="AA207" i="17" s="1"/>
  <c r="Z190" i="17"/>
  <c r="AA190" i="17" s="1"/>
  <c r="Z194" i="17"/>
  <c r="AA194" i="17" s="1"/>
  <c r="Z231" i="17"/>
  <c r="AA231" i="17" s="1"/>
  <c r="Z210" i="17"/>
  <c r="AA210" i="17" s="1"/>
  <c r="Z237" i="17"/>
  <c r="AA237" i="17" s="1"/>
  <c r="Z232" i="17"/>
  <c r="AA232" i="17" s="1"/>
  <c r="V36" i="17"/>
  <c r="X36" i="17" s="1"/>
  <c r="V9" i="17"/>
  <c r="X9" i="17" s="1"/>
  <c r="V43" i="17"/>
  <c r="X43" i="17" s="1"/>
  <c r="V37" i="17"/>
  <c r="X37" i="17" s="1"/>
  <c r="V26" i="17"/>
  <c r="X26" i="17" s="1"/>
  <c r="V32" i="17"/>
  <c r="X32" i="17" s="1"/>
  <c r="V40" i="17"/>
  <c r="X40" i="17" s="1"/>
  <c r="V24" i="17"/>
  <c r="X24" i="17" s="1"/>
  <c r="V21" i="17"/>
  <c r="X21" i="17" s="1"/>
  <c r="V8" i="17"/>
  <c r="X8" i="17" s="1"/>
  <c r="V45" i="17"/>
  <c r="X45" i="17" s="1"/>
  <c r="Z198" i="17"/>
  <c r="AA198" i="17" s="1"/>
  <c r="V46" i="17"/>
  <c r="X46" i="17" s="1"/>
  <c r="V23" i="17"/>
  <c r="X23" i="17" s="1"/>
  <c r="Z185" i="17"/>
  <c r="AA185" i="17" s="1"/>
  <c r="V11" i="17"/>
  <c r="X11" i="17" s="1"/>
  <c r="V12" i="17"/>
  <c r="X12" i="17" s="1"/>
  <c r="V33" i="17"/>
  <c r="X33" i="17" s="1"/>
  <c r="V39" i="17"/>
  <c r="X39" i="17" s="1"/>
  <c r="V35" i="17"/>
  <c r="X35" i="17" s="1"/>
  <c r="Z223" i="17"/>
  <c r="AA223" i="17" s="1"/>
  <c r="Z243" i="17"/>
  <c r="AA243" i="17" s="1"/>
  <c r="Z227" i="17"/>
  <c r="AA227" i="17" s="1"/>
  <c r="Z211" i="17"/>
  <c r="AA211" i="17" s="1"/>
  <c r="Z196" i="17"/>
  <c r="AA196" i="17" s="1"/>
  <c r="Z200" i="17"/>
  <c r="AA200" i="17" s="1"/>
  <c r="Z189" i="17"/>
  <c r="AA189" i="17" s="1"/>
  <c r="Z247" i="17"/>
  <c r="AA247" i="17" s="1"/>
  <c r="Z226" i="17"/>
  <c r="AA226" i="17" s="1"/>
  <c r="Z253" i="17"/>
  <c r="AA253" i="17" s="1"/>
  <c r="Z248" i="17"/>
  <c r="AA248" i="17" s="1"/>
  <c r="Z234" i="17"/>
  <c r="AA234" i="17" s="1"/>
  <c r="Z199" i="17"/>
  <c r="AA199" i="17" s="1"/>
  <c r="Z221" i="17"/>
  <c r="AA221" i="17" s="1"/>
  <c r="Z216" i="17"/>
  <c r="AA216" i="17" s="1"/>
  <c r="Z250" i="17"/>
  <c r="AA250" i="17" s="1"/>
  <c r="Z220" i="17"/>
  <c r="AA220" i="17" s="1"/>
  <c r="Z182" i="17"/>
  <c r="AA182" i="17" s="1"/>
  <c r="Z186" i="17"/>
  <c r="AA186" i="17" s="1"/>
  <c r="Z205" i="17"/>
  <c r="AA205" i="17" s="1"/>
  <c r="Z183" i="17"/>
  <c r="AA183" i="17" s="1"/>
  <c r="Z187" i="17"/>
  <c r="AA187" i="17" s="1"/>
  <c r="Z204" i="17"/>
  <c r="AA204" i="17" s="1"/>
  <c r="Z256" i="17"/>
  <c r="AA256" i="17" s="1"/>
  <c r="Z175" i="17"/>
  <c r="AA175" i="17" s="1"/>
  <c r="Z246" i="17"/>
  <c r="AA246" i="17" s="1"/>
  <c r="Z257" i="17"/>
  <c r="AA257" i="17" s="1"/>
  <c r="Z252" i="17"/>
  <c r="AA252" i="17" s="1"/>
  <c r="Z251" i="17"/>
  <c r="AA251" i="17" s="1"/>
  <c r="Z230" i="17"/>
  <c r="AA230" i="17" s="1"/>
  <c r="Z241" i="17"/>
  <c r="AA241" i="17" s="1"/>
  <c r="Z176" i="17"/>
  <c r="AA176" i="17" s="1"/>
  <c r="Z213" i="17"/>
  <c r="AA213" i="17" s="1"/>
  <c r="Z224" i="17"/>
  <c r="AA224" i="17" s="1"/>
  <c r="Z235" i="17"/>
  <c r="AA235" i="17" s="1"/>
  <c r="Z214" i="17"/>
  <c r="AA214" i="17" s="1"/>
  <c r="Z225" i="17"/>
  <c r="AA225" i="17" s="1"/>
  <c r="Z245" i="17"/>
  <c r="AA245" i="17" s="1"/>
  <c r="V27" i="17"/>
  <c r="X27" i="17" s="1"/>
  <c r="X41" i="17"/>
  <c r="V28" i="17"/>
  <c r="X28" i="17" s="1"/>
  <c r="V16" i="17"/>
  <c r="X16" i="17" s="1"/>
  <c r="V42" i="17"/>
  <c r="X42" i="17" s="1"/>
  <c r="V10" i="17"/>
  <c r="X10" i="17" s="1"/>
  <c r="V4" i="17"/>
  <c r="X4" i="17" s="1"/>
  <c r="V20" i="17"/>
  <c r="X20" i="17" s="1"/>
  <c r="V15" i="17"/>
  <c r="X15" i="17" s="1"/>
  <c r="V19" i="17"/>
  <c r="X19" i="17" s="1"/>
  <c r="V38" i="17"/>
  <c r="X38" i="17" s="1"/>
  <c r="V14" i="17"/>
  <c r="X14" i="17" s="1"/>
  <c r="V25" i="17"/>
  <c r="X25" i="17" s="1"/>
  <c r="V18" i="17"/>
  <c r="X18" i="17" s="1"/>
  <c r="V7" i="17"/>
  <c r="X7" i="17" s="1"/>
  <c r="V30" i="17"/>
  <c r="X30" i="17" s="1"/>
  <c r="V5" i="17"/>
  <c r="X5" i="17" s="1"/>
  <c r="V17" i="17"/>
  <c r="X17" i="17" s="1"/>
  <c r="V6" i="17"/>
  <c r="X6" i="17" s="1"/>
  <c r="K21" i="13"/>
  <c r="K20" i="13"/>
  <c r="K19" i="13"/>
  <c r="K16" i="13"/>
  <c r="Y125" i="17" l="1"/>
  <c r="Z125" i="17" s="1"/>
  <c r="Y71" i="17"/>
  <c r="Z71" i="17" s="1"/>
  <c r="Y56" i="17"/>
  <c r="Z56" i="17" s="1"/>
  <c r="Y142" i="17"/>
  <c r="Z142" i="17" s="1"/>
  <c r="Y156" i="17"/>
  <c r="Z156" i="17" s="1"/>
  <c r="Y114" i="17"/>
  <c r="Z114" i="17" s="1"/>
  <c r="Y113" i="17"/>
  <c r="Z113" i="17" s="1"/>
  <c r="Y73" i="17"/>
  <c r="Z73" i="17" s="1"/>
  <c r="Y129" i="17"/>
  <c r="Z129" i="17" s="1"/>
  <c r="Y70" i="17"/>
  <c r="Z70" i="17" s="1"/>
  <c r="Y87" i="17"/>
  <c r="Z87" i="17" s="1"/>
  <c r="Y67" i="17"/>
  <c r="Z67" i="17" s="1"/>
  <c r="Y154" i="17"/>
  <c r="Z154" i="17" s="1"/>
  <c r="Y80" i="17"/>
  <c r="Z80" i="17" s="1"/>
  <c r="Y157" i="17"/>
  <c r="Z157" i="17" s="1"/>
  <c r="Y136" i="17"/>
  <c r="Z136" i="17" s="1"/>
  <c r="Y166" i="17"/>
  <c r="Z166" i="17" s="1"/>
  <c r="Y53" i="17"/>
  <c r="Z53" i="17" s="1"/>
  <c r="Y124" i="17"/>
  <c r="Z124" i="17" s="1"/>
  <c r="Y164" i="17"/>
  <c r="Z164" i="17" s="1"/>
  <c r="Y139" i="17"/>
  <c r="Z139" i="17" s="1"/>
  <c r="Y150" i="17"/>
  <c r="Z150" i="17" s="1"/>
  <c r="Y137" i="17"/>
  <c r="Z137" i="17" s="1"/>
  <c r="Y55" i="17"/>
  <c r="Z55" i="17" s="1"/>
  <c r="Y90" i="17"/>
  <c r="Z90" i="17" s="1"/>
  <c r="Y64" i="17"/>
  <c r="Z64" i="17" s="1"/>
  <c r="Y104" i="17"/>
  <c r="Z104" i="17" s="1"/>
  <c r="Y59" i="17"/>
  <c r="Z59" i="17" s="1"/>
  <c r="Y144" i="17"/>
  <c r="Z144" i="17" s="1"/>
  <c r="Y93" i="17"/>
  <c r="Z93" i="17" s="1"/>
  <c r="Y76" i="17"/>
  <c r="Z76" i="17" s="1"/>
  <c r="Y131" i="17"/>
  <c r="Z131" i="17" s="1"/>
  <c r="Y100" i="17"/>
  <c r="Z100" i="17" s="1"/>
  <c r="Y51" i="17"/>
  <c r="Z51" i="17" s="1"/>
  <c r="Y111" i="17"/>
  <c r="Z111" i="17" s="1"/>
  <c r="Y58" i="17"/>
  <c r="Z58" i="17" s="1"/>
  <c r="Y68" i="17"/>
  <c r="Z68" i="17" s="1"/>
  <c r="Y62" i="17"/>
  <c r="Z62" i="17" s="1"/>
  <c r="Y97" i="17"/>
  <c r="Z97" i="17" s="1"/>
  <c r="Y85" i="17"/>
  <c r="Z85" i="17" s="1"/>
  <c r="Y118" i="17"/>
  <c r="Z118" i="17" s="1"/>
  <c r="Y155" i="17"/>
  <c r="Z155" i="17" s="1"/>
  <c r="Y167" i="17"/>
  <c r="Z167" i="17" s="1"/>
  <c r="Y130" i="17"/>
  <c r="Z130" i="17" s="1"/>
  <c r="Y145" i="17"/>
  <c r="Z145" i="17" s="1"/>
  <c r="Y54" i="17"/>
  <c r="Z54" i="17" s="1"/>
  <c r="Y101" i="17"/>
  <c r="Z101" i="17" s="1"/>
  <c r="Y143" i="17"/>
  <c r="Z143" i="17" s="1"/>
  <c r="Y78" i="17"/>
  <c r="Z78" i="17" s="1"/>
  <c r="Y132" i="17"/>
  <c r="Z132" i="17" s="1"/>
  <c r="Y162" i="17"/>
  <c r="Z162" i="17" s="1"/>
  <c r="Y115" i="17"/>
  <c r="Z115" i="17" s="1"/>
  <c r="Y128" i="17"/>
  <c r="Z128" i="17" s="1"/>
  <c r="Y152" i="17"/>
  <c r="Z152" i="17" s="1"/>
  <c r="Y153" i="17"/>
  <c r="Z153" i="17" s="1"/>
  <c r="Y82" i="17"/>
  <c r="Z82" i="17" s="1"/>
  <c r="Y81" i="17"/>
  <c r="Z81" i="17" s="1"/>
  <c r="Y117" i="17"/>
  <c r="Z117" i="17" s="1"/>
  <c r="Y169" i="17"/>
  <c r="Z169" i="17" s="1"/>
  <c r="Y146" i="17"/>
  <c r="Z146" i="17" s="1"/>
  <c r="Y65" i="17"/>
  <c r="Z65" i="17" s="1"/>
  <c r="Y88" i="17"/>
  <c r="Z88" i="17" s="1"/>
  <c r="Y103" i="17"/>
  <c r="Z103" i="17" s="1"/>
  <c r="Y63" i="17"/>
  <c r="Z63" i="17" s="1"/>
  <c r="Y96" i="17"/>
  <c r="Z96" i="17" s="1"/>
  <c r="Y122" i="17"/>
  <c r="Z122" i="17" s="1"/>
  <c r="Y147" i="17"/>
  <c r="Z147" i="17" s="1"/>
  <c r="Y94" i="17"/>
  <c r="Z94" i="17" s="1"/>
  <c r="Y160" i="17"/>
  <c r="Z160" i="17" s="1"/>
  <c r="Y74" i="17"/>
  <c r="Z74" i="17" s="1"/>
  <c r="Y102" i="17"/>
  <c r="Z102" i="17" s="1"/>
  <c r="Y84" i="17"/>
  <c r="Z84" i="17" s="1"/>
  <c r="Y92" i="17"/>
  <c r="Z92" i="17" s="1"/>
  <c r="Y126" i="17"/>
  <c r="Z126" i="17" s="1"/>
  <c r="Y134" i="17"/>
  <c r="Z134" i="17" s="1"/>
  <c r="Y95" i="17"/>
  <c r="Z95" i="17" s="1"/>
  <c r="Y83" i="17"/>
  <c r="Z83" i="17" s="1"/>
  <c r="Y77" i="17"/>
  <c r="Z77" i="17" s="1"/>
  <c r="Y121" i="17"/>
  <c r="Z121" i="17" s="1"/>
  <c r="Y79" i="17"/>
  <c r="Z79" i="17" s="1"/>
  <c r="Y138" i="17"/>
  <c r="Z138" i="17" s="1"/>
  <c r="Y107" i="17"/>
  <c r="Z107" i="17" s="1"/>
  <c r="Y116" i="17"/>
  <c r="Z116" i="17" s="1"/>
  <c r="Y66" i="17"/>
  <c r="Z66" i="17" s="1"/>
  <c r="Y86" i="17"/>
  <c r="Z86" i="17" s="1"/>
  <c r="Y158" i="17"/>
  <c r="Z158" i="17" s="1"/>
  <c r="Y151" i="17"/>
  <c r="Z151" i="17" s="1"/>
  <c r="Y72" i="17"/>
  <c r="Z72" i="17" s="1"/>
  <c r="Y127" i="17"/>
  <c r="Z127" i="17" s="1"/>
  <c r="Y123" i="17"/>
  <c r="Z123" i="17" s="1"/>
  <c r="Y105" i="17"/>
  <c r="Z105" i="17" s="1"/>
  <c r="Y69" i="17"/>
  <c r="Z69" i="17" s="1"/>
  <c r="Y75" i="17"/>
  <c r="Z75" i="17" s="1"/>
  <c r="Y91" i="17"/>
  <c r="Z91" i="17" s="1"/>
  <c r="Y165" i="17"/>
  <c r="Z165" i="17" s="1"/>
  <c r="Y140" i="17"/>
  <c r="Z140" i="17" s="1"/>
  <c r="Y135" i="17"/>
  <c r="Z135" i="17" s="1"/>
  <c r="Y110" i="17"/>
  <c r="Z110" i="17" s="1"/>
  <c r="Y89" i="17"/>
  <c r="Z89" i="17" s="1"/>
  <c r="Y168" i="17"/>
  <c r="Z168" i="17" s="1"/>
  <c r="Y108" i="17"/>
  <c r="Z108" i="17" s="1"/>
  <c r="Y141" i="17"/>
  <c r="Z141" i="17" s="1"/>
  <c r="Y149" i="17"/>
  <c r="Z149" i="17" s="1"/>
  <c r="Y161" i="17"/>
  <c r="Z161" i="17" s="1"/>
  <c r="Y119" i="17"/>
  <c r="Z119" i="17" s="1"/>
  <c r="Y98" i="17"/>
  <c r="Z98" i="17" s="1"/>
  <c r="Y170" i="17"/>
  <c r="Z170" i="17" s="1"/>
  <c r="Y133" i="17"/>
  <c r="Z133" i="17" s="1"/>
  <c r="Y159" i="17"/>
  <c r="Z159" i="17" s="1"/>
  <c r="Y120" i="17"/>
  <c r="Z120" i="17" s="1"/>
  <c r="Y106" i="17"/>
  <c r="Z106" i="17" s="1"/>
  <c r="Y61" i="17"/>
  <c r="Z61" i="17" s="1"/>
  <c r="Y99" i="17"/>
  <c r="Z99" i="17" s="1"/>
  <c r="Y57" i="17"/>
  <c r="Z57" i="17" s="1"/>
  <c r="Y112" i="17"/>
  <c r="Z112" i="17" s="1"/>
  <c r="Y109" i="17"/>
  <c r="Z109" i="17" s="1"/>
  <c r="Y163" i="17"/>
  <c r="Z163" i="17" s="1"/>
  <c r="Y52" i="17"/>
  <c r="Z52" i="17" s="1"/>
  <c r="Y60" i="17"/>
  <c r="Z60" i="17" s="1"/>
  <c r="Y148" i="17"/>
  <c r="Z148" i="17" s="1"/>
  <c r="Y30" i="17"/>
  <c r="Z30" i="17" s="1"/>
  <c r="Y25" i="17"/>
  <c r="Z25" i="17" s="1"/>
  <c r="Y14" i="17"/>
  <c r="Z14" i="17" s="1"/>
  <c r="Y38" i="17"/>
  <c r="Z38" i="17" s="1"/>
  <c r="Y15" i="17"/>
  <c r="Z15" i="17" s="1"/>
  <c r="Y42" i="17"/>
  <c r="Z42" i="17" s="1"/>
  <c r="Y36" i="17"/>
  <c r="Z36" i="17" s="1"/>
  <c r="Y11" i="17"/>
  <c r="Z11" i="17" s="1"/>
  <c r="Y22" i="17"/>
  <c r="Z22" i="17" s="1"/>
  <c r="Y18" i="17"/>
  <c r="Z18" i="17" s="1"/>
  <c r="Y24" i="17"/>
  <c r="Z24" i="17" s="1"/>
  <c r="Y6" i="17"/>
  <c r="Z6" i="17" s="1"/>
  <c r="Y34" i="17"/>
  <c r="Z34" i="17" s="1"/>
  <c r="Y10" i="17"/>
  <c r="Z10" i="17" s="1"/>
  <c r="Y35" i="17"/>
  <c r="Z35" i="17" s="1"/>
  <c r="Y20" i="17"/>
  <c r="Z20" i="17" s="1"/>
  <c r="Y41" i="17"/>
  <c r="Z41" i="17" s="1"/>
  <c r="Y26" i="17"/>
  <c r="Z26" i="17" s="1"/>
  <c r="Y9" i="17"/>
  <c r="Z9" i="17" s="1"/>
  <c r="Y37" i="17"/>
  <c r="Z37" i="17" s="1"/>
  <c r="Y8" i="17"/>
  <c r="Z8" i="17" s="1"/>
  <c r="Y45" i="17"/>
  <c r="Z45" i="17" s="1"/>
  <c r="Y21" i="17"/>
  <c r="Z21" i="17" s="1"/>
  <c r="Y28" i="17"/>
  <c r="Z28" i="17" s="1"/>
  <c r="Y40" i="17"/>
  <c r="Z40" i="17" s="1"/>
  <c r="Y13" i="17"/>
  <c r="Z13" i="17" s="1"/>
  <c r="Y16" i="17"/>
  <c r="Z16" i="17" s="1"/>
  <c r="Y32" i="17"/>
  <c r="Z32" i="17" s="1"/>
  <c r="Y27" i="17"/>
  <c r="Z27" i="17" s="1"/>
  <c r="Y19" i="17"/>
  <c r="Z19" i="17" s="1"/>
  <c r="Y44" i="17"/>
  <c r="Z44" i="17" s="1"/>
  <c r="Y31" i="17"/>
  <c r="Z31" i="17" s="1"/>
  <c r="Y17" i="17"/>
  <c r="Z17" i="17" s="1"/>
  <c r="Y29" i="17"/>
  <c r="Z29" i="17" s="1"/>
  <c r="Y7" i="17"/>
  <c r="Z7" i="17" s="1"/>
  <c r="Y12" i="17"/>
  <c r="Z12" i="17" s="1"/>
  <c r="Y46" i="17"/>
  <c r="Z46" i="17" s="1"/>
  <c r="Y33" i="17"/>
  <c r="Z33" i="17" s="1"/>
  <c r="Y5" i="17"/>
  <c r="Z5" i="17" s="1"/>
  <c r="Y4" i="17"/>
  <c r="Z4" i="17" s="1"/>
  <c r="Y39" i="17"/>
  <c r="Z39" i="17" s="1"/>
  <c r="Y23" i="17"/>
  <c r="Z23" i="17" s="1"/>
  <c r="Y43" i="17"/>
  <c r="Z43" i="17" s="1"/>
  <c r="K154" i="10" l="1"/>
  <c r="J154" i="10"/>
  <c r="I154" i="10"/>
  <c r="H154" i="10"/>
  <c r="G154" i="10"/>
  <c r="F154" i="10"/>
  <c r="E154" i="10"/>
  <c r="D154" i="10"/>
  <c r="C154" i="10"/>
  <c r="B154" i="10"/>
  <c r="K135" i="10"/>
  <c r="J135" i="10"/>
  <c r="I135" i="10"/>
  <c r="H135" i="10"/>
  <c r="G135" i="10"/>
  <c r="F135" i="10"/>
  <c r="E135" i="10"/>
  <c r="D135" i="10"/>
  <c r="C135" i="10"/>
  <c r="B135" i="10"/>
  <c r="K116" i="10"/>
  <c r="J116" i="10"/>
  <c r="I116" i="10"/>
  <c r="H116" i="10"/>
  <c r="G116" i="10"/>
  <c r="F116" i="10"/>
  <c r="E116" i="10"/>
  <c r="D116" i="10"/>
  <c r="C116" i="10"/>
  <c r="B116" i="10"/>
  <c r="K58" i="10"/>
  <c r="J58" i="10"/>
  <c r="I58" i="10"/>
  <c r="H58" i="10"/>
  <c r="G58" i="10"/>
  <c r="F58" i="10"/>
  <c r="E58" i="10"/>
  <c r="D58" i="10"/>
  <c r="C58" i="10"/>
  <c r="B58" i="10"/>
  <c r="K39" i="10"/>
  <c r="J39" i="10"/>
  <c r="I39" i="10"/>
  <c r="H39" i="10"/>
  <c r="G39" i="10"/>
  <c r="F39" i="10"/>
  <c r="E39" i="10"/>
  <c r="D39" i="10"/>
  <c r="C39" i="10"/>
  <c r="K96" i="10"/>
  <c r="J96" i="10"/>
  <c r="I96" i="10"/>
  <c r="H96" i="10"/>
  <c r="G96" i="10"/>
  <c r="F96" i="10"/>
  <c r="E96" i="10"/>
  <c r="D96" i="10"/>
  <c r="C96" i="10"/>
  <c r="B96" i="10"/>
  <c r="K77" i="10"/>
  <c r="J77" i="10"/>
  <c r="I77" i="10"/>
  <c r="H77" i="10"/>
  <c r="G77" i="10"/>
  <c r="F77" i="10"/>
  <c r="E77" i="10"/>
  <c r="D77" i="10"/>
  <c r="C77" i="10"/>
  <c r="B77" i="10"/>
  <c r="B39" i="10"/>
  <c r="K38" i="10"/>
  <c r="J38" i="10"/>
  <c r="I38" i="10"/>
  <c r="H38" i="10"/>
  <c r="G38" i="10"/>
  <c r="F38" i="10"/>
  <c r="E38" i="10"/>
  <c r="D38" i="10"/>
  <c r="C38" i="10"/>
  <c r="B38" i="10"/>
  <c r="M155" i="10"/>
  <c r="E156" i="10" s="1"/>
  <c r="M136" i="10"/>
  <c r="J137" i="10" s="1"/>
  <c r="M117" i="10"/>
  <c r="B118" i="10" s="1"/>
  <c r="M97" i="10"/>
  <c r="D98" i="10" s="1"/>
  <c r="M78" i="10"/>
  <c r="I79" i="10" s="1"/>
  <c r="M59" i="10"/>
  <c r="J60" i="10" s="1"/>
  <c r="M40" i="10"/>
  <c r="C41" i="10" s="1"/>
  <c r="B41" i="10" l="1"/>
  <c r="K79" i="10"/>
  <c r="J79" i="10"/>
  <c r="J41" i="10"/>
  <c r="F98" i="10"/>
  <c r="E98" i="10"/>
  <c r="G98" i="10"/>
  <c r="E41" i="10"/>
  <c r="K98" i="10"/>
  <c r="H98" i="10"/>
  <c r="F41" i="10"/>
  <c r="I98" i="10"/>
  <c r="D41" i="10"/>
  <c r="G41" i="10"/>
  <c r="J98" i="10"/>
  <c r="H41" i="10"/>
  <c r="F156" i="10"/>
  <c r="M39" i="10"/>
  <c r="I41" i="10"/>
  <c r="G156" i="10"/>
  <c r="H156" i="10"/>
  <c r="I156" i="10"/>
  <c r="K41" i="10"/>
  <c r="K137" i="10"/>
  <c r="J156" i="10"/>
  <c r="K156" i="10"/>
  <c r="B60" i="10"/>
  <c r="F60" i="10"/>
  <c r="G118" i="10"/>
  <c r="B137" i="10"/>
  <c r="B79" i="10"/>
  <c r="H118" i="10"/>
  <c r="H60" i="10"/>
  <c r="C79" i="10"/>
  <c r="I118" i="10"/>
  <c r="D137" i="10"/>
  <c r="I60" i="10"/>
  <c r="D79" i="10"/>
  <c r="J118" i="10"/>
  <c r="E137" i="10"/>
  <c r="K60" i="10"/>
  <c r="F79" i="10"/>
  <c r="B156" i="10"/>
  <c r="G79" i="10"/>
  <c r="B98" i="10"/>
  <c r="H137" i="10"/>
  <c r="C156" i="10"/>
  <c r="C118" i="10"/>
  <c r="C60" i="10"/>
  <c r="D118" i="10"/>
  <c r="D60" i="10"/>
  <c r="E118" i="10"/>
  <c r="E60" i="10"/>
  <c r="F118" i="10"/>
  <c r="G60" i="10"/>
  <c r="C137" i="10"/>
  <c r="E79" i="10"/>
  <c r="K118" i="10"/>
  <c r="F137" i="10"/>
  <c r="G137" i="10"/>
  <c r="H79" i="10"/>
  <c r="C98" i="10"/>
  <c r="I137" i="10"/>
  <c r="D156" i="10"/>
  <c r="A87" i="7" l="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86" i="7"/>
  <c r="A81" i="7"/>
  <c r="A82" i="7"/>
  <c r="A83" i="7" s="1"/>
  <c r="A84" i="7" s="1"/>
  <c r="A85" i="7" s="1"/>
  <c r="A80" i="7"/>
  <c r="A70" i="5"/>
  <c r="A71" i="5" s="1"/>
  <c r="A72" i="5" s="1"/>
  <c r="A73" i="5" s="1"/>
  <c r="A74" i="5" s="1"/>
  <c r="A75" i="5" s="1"/>
  <c r="A76" i="5" s="1"/>
  <c r="F22" i="2"/>
  <c r="F19" i="2"/>
  <c r="F16" i="2"/>
  <c r="F14" i="2"/>
  <c r="B17" i="1" l="1"/>
  <c r="B16" i="1"/>
  <c r="B15" i="1"/>
  <c r="B14" i="1"/>
  <c r="B13" i="1"/>
  <c r="B12" i="1"/>
  <c r="B11" i="1"/>
  <c r="B10" i="1"/>
  <c r="B9" i="1"/>
  <c r="B8" i="1"/>
  <c r="D9" i="1"/>
  <c r="D10" i="1"/>
  <c r="D11" i="1"/>
  <c r="D12" i="1"/>
  <c r="D13" i="1"/>
  <c r="D14" i="1"/>
  <c r="D15" i="1"/>
  <c r="D16" i="1"/>
  <c r="D17" i="1"/>
  <c r="D8"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3C37C15-AF9A-4104-A5BD-86F5920DFDF1}" keepAlive="1" name="Query - gg231106 (5)" description="Connection to the 'gg231106 (5)' query in the workbook." type="5" refreshedVersion="8" background="1" saveData="1">
    <dbPr connection="Provider=Microsoft.Mashup.OleDb.1;Data Source=$Workbook$;Location=&quot;gg231106 (5)&quot;;Extended Properties=&quot;&quot;" command="SELECT * FROM [gg231106 (5)]"/>
  </connection>
  <connection id="2" xr16:uid="{D7B9849A-DE8F-46A1-820D-C2763A9C7DAC}" keepAlive="1" name="Query - gg231106 (6)" description="Connection to the 'gg231106 (6)' query in the workbook." type="5" refreshedVersion="8" background="1" saveData="1">
    <dbPr connection="Provider=Microsoft.Mashup.OleDb.1;Data Source=$Workbook$;Location=&quot;gg231106 (6)&quot;;Extended Properties=&quot;&quot;" command="SELECT * FROM [gg231106 (6)]"/>
  </connection>
  <connection id="3" xr16:uid="{C761E787-2625-4707-9A6B-8AB58F75B036}" keepAlive="1" name="Query - Table019 (Page 3)" description="Connection to the 'Table019 (Page 3)' query in the workbook." type="5" refreshedVersion="0" background="1">
    <dbPr connection="Provider=Microsoft.Mashup.OleDb.1;Data Source=$Workbook$;Location=&quot;Table019 (Page 3)&quot;;Extended Properties=&quot;&quot;" command="SELECT * FROM [Table019 (Page 3)]"/>
  </connection>
  <connection id="4" xr16:uid="{E734A417-383E-4B84-A163-40867CB13308}" keepAlive="1" name="Query - Table066 (Page 11)" description="Connection to the 'Table066 (Page 11)' query in the workbook." type="5" refreshedVersion="8" background="1" saveData="1">
    <dbPr connection="Provider=Microsoft.Mashup.OleDb.1;Data Source=$Workbook$;Location=&quot;Table066 (Page 11)&quot;;Extended Properties=&quot;&quot;" command="SELECT * FROM [Table066 (Page 11)]"/>
  </connection>
  <connection id="5" xr16:uid="{67529C72-4491-40C1-B102-FB61EB72E078}" keepAlive="1" name="Query - Table074 (Page 13)" description="Connection to the 'Table074 (Page 13)' query in the workbook." type="5" refreshedVersion="0" background="1" saveData="1">
    <dbPr connection="Provider=Microsoft.Mashup.OleDb.1;Data Source=$Workbook$;Location=&quot;Table074 (Page 13)&quot;;Extended Properties=&quot;&quot;" command="SELECT * FROM [Table074 (Page 13)]"/>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<sst xmlns="http://schemas.openxmlformats.org/spreadsheetml/2006/main" count="2205" uniqueCount="597">
  <si>
    <t>Data used to generate Figure 2. Solubility of BHET in ethylene glycol.</t>
  </si>
  <si>
    <t>Data retrieved from:</t>
  </si>
  <si>
    <t>Yao, H.; Yan, D.; Lu, X.; Zhou, Q.; Bao, Y.; Xu, J. Solubility determination and thermodynamic modeling of bis-2-hydroxyethyl terephthalate (BHET) in different solvents. Chin. J. Chem. Eng. 2022, 45, 294−300.</t>
  </si>
  <si>
    <t>T/K</t>
  </si>
  <si>
    <t>Solubility of BHET in ethylene glycol</t>
  </si>
  <si>
    <r>
      <t>x×10</t>
    </r>
    <r>
      <rPr>
        <b/>
        <vertAlign val="superscript"/>
        <sz val="11"/>
        <color theme="0"/>
        <rFont val="Aptos Narrow"/>
        <family val="2"/>
        <scheme val="minor"/>
      </rPr>
      <t>3</t>
    </r>
    <r>
      <rPr>
        <b/>
        <sz val="11"/>
        <color theme="0"/>
        <rFont val="Aptos Narrow"/>
        <family val="2"/>
        <scheme val="minor"/>
      </rPr>
      <t>/mol·mol</t>
    </r>
    <r>
      <rPr>
        <b/>
        <vertAlign val="superscript"/>
        <sz val="11"/>
        <color theme="0"/>
        <rFont val="Aptos Narrow"/>
        <family val="2"/>
        <scheme val="minor"/>
      </rPr>
      <t>−1</t>
    </r>
  </si>
  <si>
    <t>g(BHET)/kg(solution)</t>
  </si>
  <si>
    <r>
      <t>T/</t>
    </r>
    <r>
      <rPr>
        <b/>
        <sz val="11"/>
        <color theme="0"/>
        <rFont val="Calibri"/>
        <family val="2"/>
      </rPr>
      <t>°</t>
    </r>
    <r>
      <rPr>
        <b/>
        <sz val="11"/>
        <color theme="0"/>
        <rFont val="Aptos Narrow"/>
        <family val="2"/>
      </rPr>
      <t>C</t>
    </r>
  </si>
  <si>
    <t>Data used to generate Table 1. Conditions for the Crystallization of BHET from Ethylene Glycol</t>
  </si>
  <si>
    <t>cooling</t>
  </si>
  <si>
    <t>BHET</t>
  </si>
  <si>
    <t>concentration</t>
  </si>
  <si>
    <t>intermediate</t>
  </si>
  <si>
    <t>no.</t>
  </si>
  <si>
    <t>run</t>
  </si>
  <si>
    <t>cooling
rate
[K min^{−1} ]</t>
  </si>
  <si>
    <t>BHET
concentration
(without seeds)
[wt %]</t>
  </si>
  <si>
    <t>seed
mass
[g]</t>
  </si>
  <si>
    <t>seed
particle size
d(0.5)
[μm]</t>
  </si>
  <si>
    <t>unseeded fast</t>
  </si>
  <si>
    <t>unseeded</t>
  </si>
  <si>
    <t>unseeded slow</t>
  </si>
  <si>
    <t>seeded fast</t>
  </si>
  <si>
    <t>seeded</t>
  </si>
  <si>
    <t>half-seeded</t>
  </si>
  <si>
    <t>seeded slow</t>
  </si>
  <si>
    <t>unseeded high</t>
  </si>
  <si>
    <t>unseeded low</t>
  </si>
  <si>
    <t>BHET  seeds 231107</t>
  </si>
  <si>
    <t/>
  </si>
  <si>
    <t>grauseg</t>
  </si>
  <si>
    <t>Bis(2-hydroxyethyl) terephthalate</t>
  </si>
  <si>
    <t>Water</t>
  </si>
  <si>
    <t>Hydro 2000SM (A)</t>
  </si>
  <si>
    <t>General purpose</t>
  </si>
  <si>
    <t>Off</t>
  </si>
  <si>
    <t>Volume</t>
  </si>
  <si>
    <t>BHET  seeds 231107 - Average</t>
  </si>
  <si>
    <t>Sample Name</t>
  </si>
  <si>
    <t>Sample source type</t>
  </si>
  <si>
    <t>Sample bulk lot ref</t>
  </si>
  <si>
    <t>SOP Name</t>
  </si>
  <si>
    <t>Operator name</t>
  </si>
  <si>
    <t>Measurement date and time</t>
  </si>
  <si>
    <t>Analysis date and time</t>
  </si>
  <si>
    <t>Particle name</t>
  </si>
  <si>
    <t>Particle refractive index</t>
  </si>
  <si>
    <t>Particle absorption index</t>
  </si>
  <si>
    <t>Dispersant name</t>
  </si>
  <si>
    <t>Dispersant refractive index</t>
  </si>
  <si>
    <t>Accessory name</t>
  </si>
  <si>
    <t xml:space="preserve">Analysis model </t>
  </si>
  <si>
    <t>Start result channel size</t>
  </si>
  <si>
    <t>Last result channel size</t>
  </si>
  <si>
    <t>Result emulation</t>
  </si>
  <si>
    <t>Obscuration</t>
  </si>
  <si>
    <t>Residual</t>
  </si>
  <si>
    <t>Concentration</t>
  </si>
  <si>
    <t>Span</t>
  </si>
  <si>
    <t>Result transform type</t>
  </si>
  <si>
    <t>D [4, 3] - Volume weighted mean</t>
  </si>
  <si>
    <t>Uniformity</t>
  </si>
  <si>
    <t>Specific surface area</t>
  </si>
  <si>
    <t xml:space="preserve">D [3, 2] - Surface weighted mean </t>
  </si>
  <si>
    <t>d (0.1)</t>
  </si>
  <si>
    <t>d (0.5)</t>
  </si>
  <si>
    <t>d (0.9)</t>
  </si>
  <si>
    <t>Result Between User Sizes (Sizes in um)</t>
  </si>
  <si>
    <t>Column1</t>
  </si>
  <si>
    <t>_1</t>
  </si>
  <si>
    <t>_2</t>
  </si>
  <si>
    <t>_3</t>
  </si>
  <si>
    <t>_4</t>
  </si>
  <si>
    <t>_5</t>
  </si>
  <si>
    <t>_6</t>
  </si>
  <si>
    <t>_7</t>
  </si>
  <si>
    <t>_8</t>
  </si>
  <si>
    <t>_9</t>
  </si>
  <si>
    <t>_10</t>
  </si>
  <si>
    <t>_11</t>
  </si>
  <si>
    <t>_12</t>
  </si>
  <si>
    <t>_13</t>
  </si>
  <si>
    <t>_14</t>
  </si>
  <si>
    <t>_15</t>
  </si>
  <si>
    <t>_16</t>
  </si>
  <si>
    <t>_17</t>
  </si>
  <si>
    <t>_18</t>
  </si>
  <si>
    <t>_19</t>
  </si>
  <si>
    <t>_20</t>
  </si>
  <si>
    <t>_21</t>
  </si>
  <si>
    <t>_22</t>
  </si>
  <si>
    <t>_23</t>
  </si>
  <si>
    <t>_24</t>
  </si>
  <si>
    <t>_25</t>
  </si>
  <si>
    <t>_26</t>
  </si>
  <si>
    <t>_27</t>
  </si>
  <si>
    <t>_28</t>
  </si>
  <si>
    <t>_29</t>
  </si>
  <si>
    <t>_30</t>
  </si>
  <si>
    <t>_31</t>
  </si>
  <si>
    <t>_32</t>
  </si>
  <si>
    <t>_33</t>
  </si>
  <si>
    <t>_34</t>
  </si>
  <si>
    <t>_35</t>
  </si>
  <si>
    <t>_36</t>
  </si>
  <si>
    <t>_37</t>
  </si>
  <si>
    <t>_38</t>
  </si>
  <si>
    <t>_39</t>
  </si>
  <si>
    <t>_40</t>
  </si>
  <si>
    <t>_41</t>
  </si>
  <si>
    <t>_42</t>
  </si>
  <si>
    <t>_43</t>
  </si>
  <si>
    <t>_44</t>
  </si>
  <si>
    <t>_45</t>
  </si>
  <si>
    <t>_46</t>
  </si>
  <si>
    <t>_47</t>
  </si>
  <si>
    <t>_48</t>
  </si>
  <si>
    <t>_49</t>
  </si>
  <si>
    <t>_50</t>
  </si>
  <si>
    <t>_51</t>
  </si>
  <si>
    <t>_52</t>
  </si>
  <si>
    <t>_53</t>
  </si>
  <si>
    <t>_54</t>
  </si>
  <si>
    <t>_55</t>
  </si>
  <si>
    <t>_56</t>
  </si>
  <si>
    <t>_57</t>
  </si>
  <si>
    <t>_58</t>
  </si>
  <si>
    <t>_59</t>
  </si>
  <si>
    <t>_60</t>
  </si>
  <si>
    <t>_61</t>
  </si>
  <si>
    <t>_62</t>
  </si>
  <si>
    <t>_63</t>
  </si>
  <si>
    <t>_64</t>
  </si>
  <si>
    <t>_65</t>
  </si>
  <si>
    <t>_66</t>
  </si>
  <si>
    <t>_67</t>
  </si>
  <si>
    <t>_68</t>
  </si>
  <si>
    <t>_69</t>
  </si>
  <si>
    <t>_70</t>
  </si>
  <si>
    <t>_71</t>
  </si>
  <si>
    <t>_72</t>
  </si>
  <si>
    <t>_73</t>
  </si>
  <si>
    <t>_74</t>
  </si>
  <si>
    <t>_75</t>
  </si>
  <si>
    <t>_76</t>
  </si>
  <si>
    <t>_77</t>
  </si>
  <si>
    <t>_78</t>
  </si>
  <si>
    <t>_79</t>
  </si>
  <si>
    <t>_80</t>
  </si>
  <si>
    <t>_81</t>
  </si>
  <si>
    <t>_82</t>
  </si>
  <si>
    <t>_83</t>
  </si>
  <si>
    <t>_84</t>
  </si>
  <si>
    <t>_85</t>
  </si>
  <si>
    <t>_86</t>
  </si>
  <si>
    <t>_87</t>
  </si>
  <si>
    <t>_88</t>
  </si>
  <si>
    <t>_89</t>
  </si>
  <si>
    <t>_90</t>
  </si>
  <si>
    <t>_91</t>
  </si>
  <si>
    <t>_92</t>
  </si>
  <si>
    <t>_93</t>
  </si>
  <si>
    <t>_94</t>
  </si>
  <si>
    <t>_95</t>
  </si>
  <si>
    <t>_96</t>
  </si>
  <si>
    <t>_97</t>
  </si>
  <si>
    <t>_98</t>
  </si>
  <si>
    <t>_99</t>
  </si>
  <si>
    <t>Operator Notes</t>
  </si>
  <si>
    <t>BHET seed 231106</t>
  </si>
  <si>
    <t>BHET seed 231106 - Average</t>
  </si>
  <si>
    <t>BHET  seeds 231108</t>
  </si>
  <si>
    <t>BHET  seeds 231108 - Average</t>
  </si>
  <si>
    <t>BHET Seeds 231109</t>
  </si>
  <si>
    <t>BHET Seeds 231109 - Average</t>
  </si>
  <si>
    <t>Data used to generate Figure 4. Crystallization curve of commercial and recrystallized BHET.</t>
  </si>
  <si>
    <t>Commercial BHET</t>
  </si>
  <si>
    <t>Recrystallised BHET</t>
  </si>
  <si>
    <t>Time</t>
  </si>
  <si>
    <t>Temp</t>
  </si>
  <si>
    <t>Conc.</t>
  </si>
  <si>
    <t>Data used to generate Figure 5. Crystallization curves of BHET from ethylene glycol: (a) unseeded, (b) seeded, (c) with different amounts of seeds, and (d) at BHET mass fractions of 5.22, 6.52, and 7.93 wt %.</t>
  </si>
  <si>
    <t>Unseeded</t>
  </si>
  <si>
    <t>fast</t>
  </si>
  <si>
    <t>medium</t>
  </si>
  <si>
    <t>slow</t>
  </si>
  <si>
    <t>Seeded</t>
  </si>
  <si>
    <t>Amount of seeds</t>
  </si>
  <si>
    <t>4 g seeds</t>
  </si>
  <si>
    <t>8 g seeds</t>
  </si>
  <si>
    <t>BHET concentration</t>
  </si>
  <si>
    <t>low</t>
  </si>
  <si>
    <t>high</t>
  </si>
  <si>
    <t>Data points for model validation</t>
  </si>
  <si>
    <t>External validation</t>
  </si>
  <si>
    <t>Model validation results</t>
  </si>
  <si>
    <t>Variable: Flowsheet.Liquid_composition_sensor_gFP001.Liquid_composition_sensor_block.reporting_mass_fraction_at_analysis [kg/kg]</t>
  </si>
  <si>
    <t>selected species no name</t>
  </si>
  <si>
    <t>ethylene glycol</t>
  </si>
  <si>
    <t>min</t>
  </si>
  <si>
    <r>
      <rPr>
        <sz val="11"/>
        <color theme="1"/>
        <rFont val="Calibri"/>
        <family val="2"/>
      </rPr>
      <t>°</t>
    </r>
    <r>
      <rPr>
        <sz val="11"/>
        <color theme="1"/>
        <rFont val="Aptos Narrow"/>
        <family val="2"/>
      </rPr>
      <t>C</t>
    </r>
  </si>
  <si>
    <t>g BHET/kg solution</t>
  </si>
  <si>
    <t>Time [min]</t>
  </si>
  <si>
    <t>231107exp</t>
  </si>
  <si>
    <t>231107sim</t>
  </si>
  <si>
    <t>231106exp</t>
  </si>
  <si>
    <t>231106sim</t>
  </si>
  <si>
    <t>231108exp</t>
  </si>
  <si>
    <t>231108sim</t>
  </si>
  <si>
    <t>231109exp</t>
  </si>
  <si>
    <t>231109sim</t>
  </si>
  <si>
    <t>230517exp</t>
  </si>
  <si>
    <t>230517sim</t>
  </si>
  <si>
    <t>230518exp</t>
  </si>
  <si>
    <t>230518sim</t>
  </si>
  <si>
    <t>230522exp</t>
  </si>
  <si>
    <t>230522sim</t>
  </si>
  <si>
    <t>BHET 231106</t>
  </si>
  <si>
    <t>BHET 231106 - Average</t>
  </si>
  <si>
    <t>BHET 231107</t>
  </si>
  <si>
    <t>BHET 231107 - Average</t>
  </si>
  <si>
    <t>BHET 231108</t>
  </si>
  <si>
    <t>BHET 231108 - Average</t>
  </si>
  <si>
    <t>BHET 231109</t>
  </si>
  <si>
    <t>BHET 231109 - Average</t>
  </si>
  <si>
    <t>BHET unseeded fast cooling</t>
  </si>
  <si>
    <t>Own</t>
  </si>
  <si>
    <t>Bis(2/hydroxyethyl) terephthalate</t>
  </si>
  <si>
    <t>BHET unseeded fast cooling - Average</t>
  </si>
  <si>
    <t>BHET unseeded medium cooling</t>
  </si>
  <si>
    <t>General purpose (spherical)</t>
  </si>
  <si>
    <t>BHET unseeded medium cooling - Average</t>
  </si>
  <si>
    <t>BHET unseeded slow cooling</t>
  </si>
  <si>
    <t>BHET unseeded slow cooling - Average</t>
  </si>
  <si>
    <t>INK</t>
  </si>
  <si>
    <t>Time/s</t>
  </si>
  <si>
    <t>Time/min</t>
  </si>
  <si>
    <t>Temperature</t>
  </si>
  <si>
    <t>D[4,3]</t>
  </si>
  <si>
    <t>Supersaturation</t>
  </si>
  <si>
    <t>yield</t>
  </si>
  <si>
    <t>Interval # 1</t>
  </si>
  <si>
    <t>Interval # 2</t>
  </si>
  <si>
    <t>Interval # 3</t>
  </si>
  <si>
    <t>Interval # 4</t>
  </si>
  <si>
    <t>Interval # 5</t>
  </si>
  <si>
    <t>Interval # 6</t>
  </si>
  <si>
    <t>Interval # 7</t>
  </si>
  <si>
    <t>Interval # 8</t>
  </si>
  <si>
    <t>Interval # 9</t>
  </si>
  <si>
    <t>Data used to generate Figure 7. Experimental and simulated particle size distribution of (a) unseeded fast cooling, (b) unseeded intermediate cooling, (c) unseeded slow cooling, (d) half-seeded intermediate cooling, (e) seeded fast cooling, (f) seeded intermediate cooling, and (g) seeded slow cooling.</t>
  </si>
  <si>
    <t>Data used to generate Figure 6. Best fit after model validation of BHET crystallization from ethylene glycol: (a) unseeded, (b) seeded, (c) at various BHET mass fractions of 5.22, 6.52, and 7.93 wt %, and (d) external validation.</t>
  </si>
  <si>
    <t>Seeded slow cooling</t>
  </si>
  <si>
    <t>Seeded intermediate cooling</t>
  </si>
  <si>
    <t>Seeded fast cooling</t>
  </si>
  <si>
    <t>Half-seeded intermediate cooling</t>
  </si>
  <si>
    <t>Unseeded fast cooling</t>
  </si>
  <si>
    <t>Unseeded intermediate cooling</t>
  </si>
  <si>
    <t>Unseeded slow cooling</t>
  </si>
  <si>
    <t>Data used to generate Figure 9. Effect of the temperature profile on the optimization result for simple temperature profiles (left) and long temperature profiles and modified impeller parameters (right): (a, b) temperature profile, (c, d) BHET mass fraction in solution, (e, f) relative supersaturation, and (g, h) particle size D[4,3].</t>
  </si>
  <si>
    <t>74mod</t>
  </si>
  <si>
    <t>52mod</t>
  </si>
  <si>
    <t>66mod</t>
  </si>
  <si>
    <t>Column2</t>
  </si>
  <si>
    <t>Column3</t>
  </si>
  <si>
    <t>Column4</t>
  </si>
  <si>
    <t>Column5</t>
  </si>
  <si>
    <t>Column6</t>
  </si>
  <si>
    <t>Column7</t>
  </si>
  <si>
    <t>Column8</t>
  </si>
  <si>
    <t>Column9</t>
  </si>
  <si>
    <t>Column10</t>
  </si>
  <si>
    <t>Column11</t>
  </si>
  <si>
    <t>particle size
d[4,3]</t>
  </si>
  <si>
    <t>mass fraction
BHET</t>
  </si>
  <si>
    <t>time</t>
  </si>
  <si>
    <t>volume
#1</t>
  </si>
  <si>
    <t>volume
#2</t>
  </si>
  <si>
    <t>filter (particle
size)</t>
  </si>
  <si>
    <t>glycolysis reactor (mass
fraction)</t>
  </si>
  <si>
    <t>crystallizer</t>
  </si>
  <si>
    <t>total</t>
  </si>
  <si>
    <t>[μm]</t>
  </si>
  <si>
    <t>[wt %]</t>
  </si>
  <si>
    <t>[min]</t>
  </si>
  <si>
    <t>[m^{3} ]</t>
  </si>
  <si>
    <t>[US$]</t>
  </si>
  <si>
    <t>(time)
[US$]</t>
  </si>
  <si>
    <t>(volume)
[US$]</t>
  </si>
  <si>
    <t>158</t>
  </si>
  <si>
    <t>74</t>
  </si>
  <si>
    <t>191</t>
  </si>
  <si>
    <t>179</t>
  </si>
  <si>
    <t>94</t>
  </si>
  <si>
    <t>79</t>
  </si>
  <si>
    <t>53</t>
  </si>
  <si>
    <t>85</t>
  </si>
  <si>
    <t>89</t>
  </si>
  <si>
    <t>0.91</t>
  </si>
  <si>
    <t>66</t>
  </si>
  <si>
    <t>70</t>
  </si>
  <si>
    <t>1.66</t>
  </si>
  <si>
    <t>52</t>
  </si>
  <si>
    <t>51</t>
  </si>
  <si>
    <t>0.42</t>
  </si>
  <si>
    <t>continuous</t>
  </si>
  <si>
    <t>INJ</t>
  </si>
  <si>
    <t>4.16</t>
  </si>
  <si>
    <t>8.8</t>
  </si>
  <si>
    <t>9.5</t>
  </si>
  <si>
    <t>78</t>
  </si>
  <si>
    <t>2.99</t>
  </si>
  <si>
    <t>8.0</t>
  </si>
  <si>
    <t>9.1</t>
  </si>
  <si>
    <t>50</t>
  </si>
  <si>
    <t>83</t>
  </si>
  <si>
    <t>4.11</t>
  </si>
  <si>
    <t>10</t>
  </si>
  <si>
    <t>46</t>
  </si>
  <si>
    <t>6.9</t>
  </si>
  <si>
    <t>Data used to generate Table 4. Optimization Results</t>
  </si>
  <si>
    <t>Wakeman, R., 2007. The influence of particle properties on filtration. Separation and Purification Technology 58, 234-241.</t>
  </si>
  <si>
    <t>Filtration time</t>
  </si>
  <si>
    <t>Particle size</t>
  </si>
  <si>
    <t>m</t>
  </si>
  <si>
    <t>Cake porosity</t>
  </si>
  <si>
    <t>Density solid</t>
  </si>
  <si>
    <t>kg/m3</t>
  </si>
  <si>
    <t>Specific resistance of the filter cake</t>
  </si>
  <si>
    <t>m/kg</t>
  </si>
  <si>
    <t>Effective solid concentration</t>
  </si>
  <si>
    <t>Viscosity</t>
  </si>
  <si>
    <t>Pa s</t>
  </si>
  <si>
    <t>Area</t>
  </si>
  <si>
    <t>m2</t>
  </si>
  <si>
    <t>Pressure difference</t>
  </si>
  <si>
    <t>Pa</t>
  </si>
  <si>
    <t>K1</t>
  </si>
  <si>
    <t>s/m3</t>
  </si>
  <si>
    <t>Resistance of filter medium</t>
  </si>
  <si>
    <t>1/m</t>
  </si>
  <si>
    <t>K2</t>
  </si>
  <si>
    <t>m3</t>
  </si>
  <si>
    <t>Time/Volume</t>
  </si>
  <si>
    <t>https://matche.com/equipcost/Filter.html</t>
  </si>
  <si>
    <t>Cost</t>
  </si>
  <si>
    <t>Drum filter</t>
  </si>
  <si>
    <t>$</t>
  </si>
  <si>
    <t>d</t>
  </si>
  <si>
    <t>Impeller d</t>
  </si>
  <si>
    <t>Crystallizer</t>
  </si>
  <si>
    <t>kg/kg</t>
  </si>
  <si>
    <t>Reactor</t>
  </si>
  <si>
    <t>Assumption: 2 reactors each 6000 kg solution per 2 hour</t>
  </si>
  <si>
    <t>BHET production</t>
  </si>
  <si>
    <t>annual</t>
  </si>
  <si>
    <t>hour</t>
  </si>
  <si>
    <t>Vr</t>
  </si>
  <si>
    <t>m(liquid)</t>
  </si>
  <si>
    <t>Density</t>
  </si>
  <si>
    <t>tons</t>
  </si>
  <si>
    <t>kg</t>
  </si>
  <si>
    <t>Variations to the results in Table 4 in the publication are the result of rounding errors.</t>
  </si>
  <si>
    <t>1 m3</t>
  </si>
  <si>
    <t>264.172 gallons</t>
  </si>
  <si>
    <t>Estimate</t>
  </si>
  <si>
    <t>Difference</t>
  </si>
  <si>
    <t>a</t>
  </si>
  <si>
    <t>b</t>
  </si>
  <si>
    <t>c</t>
  </si>
  <si>
    <t>Mass fraction</t>
  </si>
  <si>
    <r>
      <t>Volume #2 (m</t>
    </r>
    <r>
      <rPr>
        <vertAlign val="superscript"/>
        <sz val="11"/>
        <color theme="1"/>
        <rFont val="Aptos Narrow"/>
        <family val="2"/>
        <scheme val="minor"/>
      </rPr>
      <t>3</t>
    </r>
    <r>
      <rPr>
        <sz val="11"/>
        <color theme="1"/>
        <rFont val="Aptos Narrow"/>
        <family val="2"/>
        <scheme val="minor"/>
      </rPr>
      <t>)</t>
    </r>
  </si>
  <si>
    <t>Points Particle size</t>
  </si>
  <si>
    <t>Points Volume</t>
  </si>
  <si>
    <t>Sum</t>
  </si>
  <si>
    <t>Points Mass fraction</t>
  </si>
  <si>
    <t>h</t>
  </si>
  <si>
    <t>Impeller diameter</t>
  </si>
  <si>
    <t>Particle size D[4,3]</t>
  </si>
  <si>
    <t>Impeller frequency</t>
  </si>
  <si>
    <t>Mass fraction BHET</t>
  </si>
  <si>
    <t>μm</t>
  </si>
  <si>
    <t>g/kg</t>
  </si>
  <si>
    <t>Data used to generate Figure 10. Dependence of (a) particle size and (b) BHET mass fraction on impeller diameter and frequency for run INJ in continuous mode.</t>
  </si>
  <si>
    <t>1/min</t>
  </si>
  <si>
    <t>Data used to generate Figure 11. Optimization of impeller diameter and frequency for (a) run INK (fast batch process), (b) run 66 (slow batch process), and (c) run INJ (continuous process). The contour lines are labeled as millions of US$.</t>
  </si>
  <si>
    <t>Time (min)</t>
  </si>
  <si>
    <t>Points Time</t>
  </si>
  <si>
    <t>Sum normalized</t>
  </si>
  <si>
    <t>Intial</t>
  </si>
  <si>
    <r>
      <t xml:space="preserve">Small </t>
    </r>
    <r>
      <rPr>
        <sz val="11"/>
        <color theme="1"/>
        <rFont val="Calibri"/>
        <family val="2"/>
      </rPr>
      <t>&lt; 0.1%</t>
    </r>
  </si>
  <si>
    <r>
      <t xml:space="preserve">Middle </t>
    </r>
    <r>
      <rPr>
        <sz val="11"/>
        <color theme="1"/>
        <rFont val="Calibri"/>
        <family val="2"/>
      </rPr>
      <t>&lt; 0.1%</t>
    </r>
  </si>
  <si>
    <r>
      <t xml:space="preserve">Large </t>
    </r>
    <r>
      <rPr>
        <sz val="11"/>
        <color theme="1"/>
        <rFont val="Calibri"/>
        <family val="2"/>
      </rPr>
      <t>&lt; 0.1%</t>
    </r>
  </si>
  <si>
    <r>
      <t xml:space="preserve">Small </t>
    </r>
    <r>
      <rPr>
        <sz val="11"/>
        <color theme="1"/>
        <rFont val="Calibri"/>
        <family val="2"/>
      </rPr>
      <t>0.1-1%</t>
    </r>
  </si>
  <si>
    <r>
      <t xml:space="preserve">Middle </t>
    </r>
    <r>
      <rPr>
        <sz val="11"/>
        <color theme="1"/>
        <rFont val="Calibri"/>
        <family val="2"/>
      </rPr>
      <t>0.1-1%</t>
    </r>
  </si>
  <si>
    <r>
      <t xml:space="preserve">Large </t>
    </r>
    <r>
      <rPr>
        <sz val="11"/>
        <color theme="1"/>
        <rFont val="Calibri"/>
        <family val="2"/>
      </rPr>
      <t>0.1-1%</t>
    </r>
  </si>
  <si>
    <r>
      <t xml:space="preserve">Small </t>
    </r>
    <r>
      <rPr>
        <sz val="11"/>
        <color theme="1"/>
        <rFont val="Aptos Narrow"/>
        <family val="2"/>
      </rPr>
      <t>&gt;</t>
    </r>
    <r>
      <rPr>
        <sz val="11"/>
        <color theme="1"/>
        <rFont val="Calibri"/>
        <family val="2"/>
      </rPr>
      <t xml:space="preserve"> 1%</t>
    </r>
  </si>
  <si>
    <t>Middle &gt; 1%</t>
  </si>
  <si>
    <t>Large &gt; 1%</t>
  </si>
  <si>
    <t>s000</t>
  </si>
  <si>
    <t>s013</t>
  </si>
  <si>
    <t>s014</t>
  </si>
  <si>
    <t>s011</t>
  </si>
  <si>
    <t>s027</t>
  </si>
  <si>
    <t>s012</t>
  </si>
  <si>
    <t>s006</t>
  </si>
  <si>
    <t>s028</t>
  </si>
  <si>
    <t>s034</t>
  </si>
  <si>
    <t>s020</t>
  </si>
  <si>
    <t>s005</t>
  </si>
  <si>
    <t>s025</t>
  </si>
  <si>
    <t>s041</t>
  </si>
  <si>
    <t>s026</t>
  </si>
  <si>
    <t>s042</t>
  </si>
  <si>
    <t>s019</t>
  </si>
  <si>
    <t>s039</t>
  </si>
  <si>
    <t>s010</t>
  </si>
  <si>
    <t>s033</t>
  </si>
  <si>
    <t>s009</t>
  </si>
  <si>
    <t>s040</t>
  </si>
  <si>
    <t>s001</t>
  </si>
  <si>
    <t>s002</t>
  </si>
  <si>
    <t>s024</t>
  </si>
  <si>
    <t>s023</t>
  </si>
  <si>
    <t>s015</t>
  </si>
  <si>
    <t>s016</t>
  </si>
  <si>
    <t>s038</t>
  </si>
  <si>
    <t>s007</t>
  </si>
  <si>
    <t>s004</t>
  </si>
  <si>
    <t>s008</t>
  </si>
  <si>
    <t>s003</t>
  </si>
  <si>
    <t>s037</t>
  </si>
  <si>
    <t>s029</t>
  </si>
  <si>
    <t>s018</t>
  </si>
  <si>
    <t>s030</t>
  </si>
  <si>
    <t>s021</t>
  </si>
  <si>
    <t>s022</t>
  </si>
  <si>
    <t>s017</t>
  </si>
  <si>
    <t>s032</t>
  </si>
  <si>
    <t>s035</t>
  </si>
  <si>
    <t>s036</t>
  </si>
  <si>
    <t>s031</t>
  </si>
  <si>
    <t>Run</t>
  </si>
  <si>
    <t>Factor</t>
  </si>
  <si>
    <t>Size</t>
  </si>
  <si>
    <t>Starting temperature</t>
  </si>
  <si>
    <t>Time Interval #1</t>
  </si>
  <si>
    <t>Time Interval #2</t>
  </si>
  <si>
    <t>End temperature Interval #1</t>
  </si>
  <si>
    <t>End temperature Interval #2</t>
  </si>
  <si>
    <t>s</t>
  </si>
  <si>
    <t>End temperature</t>
  </si>
  <si>
    <t>Initial</t>
  </si>
  <si>
    <r>
      <t xml:space="preserve">Small </t>
    </r>
    <r>
      <rPr>
        <sz val="11"/>
        <color theme="1"/>
        <rFont val="Calibri"/>
        <family val="2"/>
      </rPr>
      <t>&lt; 1%</t>
    </r>
  </si>
  <si>
    <r>
      <t xml:space="preserve">Middle </t>
    </r>
    <r>
      <rPr>
        <sz val="11"/>
        <color theme="1"/>
        <rFont val="Calibri"/>
        <family val="2"/>
      </rPr>
      <t>&lt; 1%</t>
    </r>
  </si>
  <si>
    <r>
      <t xml:space="preserve">Large </t>
    </r>
    <r>
      <rPr>
        <sz val="11"/>
        <color theme="1"/>
        <rFont val="Calibri"/>
        <family val="2"/>
      </rPr>
      <t>&lt; 1%</t>
    </r>
  </si>
  <si>
    <r>
      <t xml:space="preserve">Small </t>
    </r>
    <r>
      <rPr>
        <sz val="11"/>
        <color theme="1"/>
        <rFont val="Calibri"/>
        <family val="2"/>
      </rPr>
      <t>1-2%</t>
    </r>
  </si>
  <si>
    <r>
      <t xml:space="preserve">Middle </t>
    </r>
    <r>
      <rPr>
        <sz val="11"/>
        <color theme="1"/>
        <rFont val="Calibri"/>
        <family val="2"/>
      </rPr>
      <t>1-2%</t>
    </r>
  </si>
  <si>
    <r>
      <t xml:space="preserve">Large </t>
    </r>
    <r>
      <rPr>
        <sz val="11"/>
        <color theme="1"/>
        <rFont val="Calibri"/>
        <family val="2"/>
      </rPr>
      <t>1-2%</t>
    </r>
  </si>
  <si>
    <r>
      <t xml:space="preserve">Small </t>
    </r>
    <r>
      <rPr>
        <sz val="11"/>
        <color theme="1"/>
        <rFont val="Calibri"/>
        <family val="2"/>
      </rPr>
      <t>2-5%</t>
    </r>
  </si>
  <si>
    <r>
      <t xml:space="preserve">Middle </t>
    </r>
    <r>
      <rPr>
        <sz val="11"/>
        <color theme="1"/>
        <rFont val="Calibri"/>
        <family val="2"/>
      </rPr>
      <t>2-5%</t>
    </r>
  </si>
  <si>
    <r>
      <t xml:space="preserve">Large </t>
    </r>
    <r>
      <rPr>
        <sz val="11"/>
        <color theme="1"/>
        <rFont val="Calibri"/>
        <family val="2"/>
      </rPr>
      <t>2-5%</t>
    </r>
  </si>
  <si>
    <t>s082</t>
  </si>
  <si>
    <t>s055</t>
  </si>
  <si>
    <t>s060</t>
  </si>
  <si>
    <t>s050</t>
  </si>
  <si>
    <t>s057</t>
  </si>
  <si>
    <t>s059</t>
  </si>
  <si>
    <t>s049</t>
  </si>
  <si>
    <t>s056</t>
  </si>
  <si>
    <t>s077</t>
  </si>
  <si>
    <t>s078</t>
  </si>
  <si>
    <t>Assumption: 2 reactors each 6000 kg solution per hour</t>
  </si>
  <si>
    <t>s084</t>
  </si>
  <si>
    <t>s073</t>
  </si>
  <si>
    <t>Annual production BHET</t>
  </si>
  <si>
    <t>s045</t>
  </si>
  <si>
    <t>s053</t>
  </si>
  <si>
    <t>s054</t>
  </si>
  <si>
    <t>s058</t>
  </si>
  <si>
    <t>s074</t>
  </si>
  <si>
    <t>s081</t>
  </si>
  <si>
    <t>s083</t>
  </si>
  <si>
    <t>s046</t>
  </si>
  <si>
    <t>s048</t>
  </si>
  <si>
    <t>s047</t>
  </si>
  <si>
    <t>s076</t>
  </si>
  <si>
    <t>s075</t>
  </si>
  <si>
    <t>s070</t>
  </si>
  <si>
    <t>s063</t>
  </si>
  <si>
    <t>s064</t>
  </si>
  <si>
    <t>s069</t>
  </si>
  <si>
    <t>s068</t>
  </si>
  <si>
    <t>s061</t>
  </si>
  <si>
    <t>s067</t>
  </si>
  <si>
    <t>s062</t>
  </si>
  <si>
    <t>s043</t>
  </si>
  <si>
    <t>s044</t>
  </si>
  <si>
    <t>s071</t>
  </si>
  <si>
    <t>s072</t>
  </si>
  <si>
    <t>s065</t>
  </si>
  <si>
    <t>s066</t>
  </si>
  <si>
    <t>s052</t>
  </si>
  <si>
    <t>s051</t>
  </si>
  <si>
    <t>s080</t>
  </si>
  <si>
    <t>s079</t>
  </si>
  <si>
    <t>Volume #1</t>
  </si>
  <si>
    <t>Volume #2</t>
  </si>
  <si>
    <t>Duration Interval #3</t>
  </si>
  <si>
    <t>Impeller diameter #1</t>
  </si>
  <si>
    <t>Impeller frequency #1</t>
  </si>
  <si>
    <t>Equipment vol. 1</t>
  </si>
  <si>
    <t>Impeller diameter #2</t>
  </si>
  <si>
    <t>Impeller frequency #2</t>
  </si>
  <si>
    <t>Equipment vol. 2</t>
  </si>
  <si>
    <t>End temperature #1 Interval #1</t>
  </si>
  <si>
    <t>End temperature #1 Interval #2</t>
  </si>
  <si>
    <t>End temperature #2 Interval #1</t>
  </si>
  <si>
    <t>End temperature #2 Interval #2</t>
  </si>
  <si>
    <t>Starting temperature #1</t>
  </si>
  <si>
    <t>Starting temperature #2</t>
  </si>
  <si>
    <t>Heating rate #1</t>
  </si>
  <si>
    <t>Heating rate #2</t>
  </si>
  <si>
    <t>Duration</t>
  </si>
  <si>
    <r>
      <t>min</t>
    </r>
    <r>
      <rPr>
        <vertAlign val="superscript"/>
        <sz val="11"/>
        <color theme="1"/>
        <rFont val="Aptos Narrow"/>
        <family val="2"/>
        <scheme val="minor"/>
      </rPr>
      <t>-1</t>
    </r>
  </si>
  <si>
    <r>
      <t>m</t>
    </r>
    <r>
      <rPr>
        <vertAlign val="superscript"/>
        <sz val="11"/>
        <color theme="1"/>
        <rFont val="Aptos Narrow"/>
        <family val="2"/>
        <scheme val="minor"/>
      </rPr>
      <t>3</t>
    </r>
  </si>
  <si>
    <t>K/min</t>
  </si>
  <si>
    <t>s110</t>
  </si>
  <si>
    <t>s109</t>
  </si>
  <si>
    <t>s118</t>
  </si>
  <si>
    <t>s105</t>
  </si>
  <si>
    <t>s106</t>
  </si>
  <si>
    <t>s120</t>
  </si>
  <si>
    <t>s089</t>
  </si>
  <si>
    <t>s114</t>
  </si>
  <si>
    <t>s113</t>
  </si>
  <si>
    <t>s119</t>
  </si>
  <si>
    <t>s107</t>
  </si>
  <si>
    <t>s117</t>
  </si>
  <si>
    <t>s095</t>
  </si>
  <si>
    <t>s096</t>
  </si>
  <si>
    <t>s116</t>
  </si>
  <si>
    <t>s115</t>
  </si>
  <si>
    <t>s086</t>
  </si>
  <si>
    <t>s087</t>
  </si>
  <si>
    <t>s102</t>
  </si>
  <si>
    <t>s088</t>
  </si>
  <si>
    <t>s099</t>
  </si>
  <si>
    <t>s100</t>
  </si>
  <si>
    <t>s090</t>
  </si>
  <si>
    <t>s097</t>
  </si>
  <si>
    <t>s098</t>
  </si>
  <si>
    <t>s103</t>
  </si>
  <si>
    <t>s111</t>
  </si>
  <si>
    <t>s104</t>
  </si>
  <si>
    <t>s085</t>
  </si>
  <si>
    <t>s112</t>
  </si>
  <si>
    <t>s101</t>
  </si>
  <si>
    <t>s108</t>
  </si>
  <si>
    <t>s091</t>
  </si>
  <si>
    <t>s092</t>
  </si>
  <si>
    <t>s093</t>
  </si>
  <si>
    <t>s094</t>
  </si>
  <si>
    <t>Time Interval #3</t>
  </si>
  <si>
    <t>Time Interval #4</t>
  </si>
  <si>
    <t>Time Interval #5</t>
  </si>
  <si>
    <t>Time Interval #6</t>
  </si>
  <si>
    <t>Time Interval #7</t>
  </si>
  <si>
    <t>Time Interval #8</t>
  </si>
  <si>
    <t>Time Interval #9</t>
  </si>
  <si>
    <t>End temperature Interval #3</t>
  </si>
  <si>
    <t>End temperature Interval #4</t>
  </si>
  <si>
    <t>End temperature Interval #5</t>
  </si>
  <si>
    <t>End temperature Interval #6</t>
  </si>
  <si>
    <t>End temperature Interval #7</t>
  </si>
  <si>
    <t>End temperature Interval #9</t>
  </si>
  <si>
    <r>
      <t>K/min</t>
    </r>
    <r>
      <rPr>
        <vertAlign val="superscript"/>
        <sz val="11"/>
        <color theme="1"/>
        <rFont val="Aptos Narrow"/>
        <family val="2"/>
        <scheme val="minor"/>
      </rPr>
      <t>-1</t>
    </r>
  </si>
  <si>
    <t>Data used to generateFigure 12. Sensitivity analysis of (a) run INK (fast batch process), (b) run 66 (slow batch process), and (c) INJ (continuous process). Particle size and BHET mass fraction are given for the initial temperature profile and modified run parameters: red circle solid Initial settings; changed settings: circle solid 5%, diamond solid 10%, triangle up solid 20%; equipment cost change: box solid &lt;1%, blue box solid 1−2%, light blue box solid &gt;2%.</t>
  </si>
  <si>
    <t>Mass fraction (kg/kg)</t>
  </si>
  <si>
    <r>
      <t>Particle size [D4,3] (</t>
    </r>
    <r>
      <rPr>
        <sz val="11"/>
        <color theme="1"/>
        <rFont val="Aptos Narrow"/>
        <family val="2"/>
      </rPr>
      <t>μm)</t>
    </r>
  </si>
  <si>
    <t>Data used to generate Table 3. Kinetic Parameters for BHET Crystallization from Ethylene Glycol</t>
  </si>
  <si>
    <t>Data can be retrieved from file</t>
  </si>
  <si>
    <t>BHET_com_SIG1_merged_PSD_A1C1D2a_038r</t>
  </si>
  <si>
    <t>Impeller</t>
  </si>
  <si>
    <t>Frequency</t>
  </si>
  <si>
    <t>Diameter</t>
  </si>
  <si>
    <t>US$</t>
  </si>
  <si>
    <t>Data used to generate Table 5. Final Process Parameters</t>
  </si>
  <si>
    <t>Batch (fast)</t>
  </si>
  <si>
    <t>Batch (slow)</t>
  </si>
  <si>
    <t>Continuous</t>
  </si>
  <si>
    <t>File</t>
  </si>
  <si>
    <t>Continuous_MSMPR_crystallizer_PSD_A1C1D2a_038r_INJsens_s118</t>
  </si>
  <si>
    <t>Batch_crystallizer_PSD_A1C1D2a_038r_inksens_s000</t>
  </si>
  <si>
    <t>Batch_crystallizer_PSD_A1C1D2a_038r_66sens_s139</t>
  </si>
  <si>
    <t>Crystallisation of bis(2-hydroxyethylene) terephthalate as a part of a bottle-to-bottle recycling concept for poly(ethylene terephthalate)</t>
  </si>
  <si>
    <t>Guido Grause, Joseph Sutton, Andrew Dove, Niall Mitchell, Joe Wood*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</si>
</sst>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0.0000"/>
    <numFmt numFmtId="167" formatCode="0.000"/>
  </numFmts>
  <fonts count="10">
    <font>
      <sz val="11"/>
      <color theme="1"/>
      <name val="Aptos Narrow"/>
      <family val="2"/>
      <scheme val="minor"/>
    </font>
    <font>
      <b/>
      <sz val="11"/>
      <color theme="0"/>
      <name val="Aptos Narrow"/>
      <family val="2"/>
      <scheme val="minor"/>
    </font>
    <font>
      <b/>
      <sz val="11"/>
      <color theme="1"/>
      <name val="Aptos Narrow"/>
      <family val="2"/>
      <scheme val="minor"/>
    </font>
    <font>
      <b/>
      <vertAlign val="superscript"/>
      <sz val="11"/>
      <color theme="0"/>
      <name val="Aptos Narrow"/>
      <family val="2"/>
      <scheme val="minor"/>
    </font>
    <font>
      <b/>
      <sz val="11"/>
      <color theme="0"/>
      <name val="Calibri"/>
      <family val="2"/>
    </font>
    <font>
      <b/>
      <sz val="11"/>
      <color theme="0"/>
      <name val="Aptos Narrow"/>
      <family val="2"/>
    </font>
    <font>
      <sz val="11"/>
      <color theme="1"/>
      <name val="Calibri"/>
      <family val="2"/>
    </font>
    <font>
      <sz val="11"/>
      <color theme="1"/>
      <name val="Aptos Narrow"/>
      <family val="2"/>
    </font>
    <font>
      <vertAlign val="superscript"/>
      <sz val="11"/>
      <color theme="1"/>
      <name val="Aptos Narrow"/>
      <family val="2"/>
      <scheme val="minor"/>
    </font>
    <font>
      <b/>
      <sz val="20"/>
      <color theme="1"/>
      <name val="Aptos Narrow"/>
      <family val="2"/>
      <scheme val="minor"/>
    </font>
  </fonts>
  <fills count="8">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499984740745262"/>
        <bgColor indexed="64"/>
      </patternFill>
    </fill>
    <fill>
      <patternFill patternType="solid">
        <fgColor rgb="FFFFFF00"/>
        <bgColor indexed="64"/>
      </patternFill>
    </fill>
  </fills>
  <borders count="3">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s>
  <cellStyleXfs count="1">
    <xf numFmtId="0" fontId="0" fillId="0" borderId="0"/>
  </cellStyleXfs>
  <cellXfs count="48">
    <xf numFmtId="0" fontId="0" fillId="0" borderId="0" xfId="0"/>
    <xf numFmtId="0" fontId="2" fillId="0" borderId="0" xfId="0" applyFont="1"/>
    <xf numFmtId="0" fontId="1" fillId="2" borderId="1" xfId="0" applyFont="1" applyFill="1" applyBorder="1"/>
    <xf numFmtId="0" fontId="1" fillId="2" borderId="2" xfId="0" applyFont="1" applyFill="1" applyBorder="1"/>
    <xf numFmtId="0" fontId="0" fillId="3" borderId="1" xfId="0" applyFill="1" applyBorder="1"/>
    <xf numFmtId="0" fontId="0" fillId="3" borderId="2" xfId="0" applyFill="1" applyBorder="1"/>
    <xf numFmtId="0" fontId="0" fillId="0" borderId="1" xfId="0" applyBorder="1"/>
    <xf numFmtId="0" fontId="0" fillId="0" borderId="2" xfId="0" applyBorder="1"/>
    <xf numFmtId="2" fontId="0" fillId="3" borderId="2" xfId="0" applyNumberFormat="1" applyFill="1" applyBorder="1"/>
    <xf numFmtId="2" fontId="0" fillId="0" borderId="2" xfId="0" applyNumberFormat="1" applyBorder="1"/>
    <xf numFmtId="0" fontId="1" fillId="2" borderId="2" xfId="0" applyFont="1" applyFill="1" applyBorder="1" applyAlignment="1">
      <alignment wrapText="1"/>
    </xf>
    <xf numFmtId="22" fontId="0" fillId="0" borderId="0" xfId="0" applyNumberFormat="1"/>
    <xf numFmtId="2" fontId="0" fillId="0" borderId="0" xfId="0" applyNumberFormat="1"/>
    <xf numFmtId="1" fontId="0" fillId="0" borderId="0" xfId="0" applyNumberFormat="1"/>
    <xf numFmtId="164" fontId="0" fillId="0" borderId="0" xfId="0" applyNumberFormat="1"/>
    <xf numFmtId="0" fontId="0" fillId="0" borderId="0" xfId="0" applyAlignment="1">
      <alignment horizontal="center"/>
    </xf>
    <xf numFmtId="0" fontId="0" fillId="0" borderId="0" xfId="0" applyAlignment="1">
      <alignment vertical="center" wrapText="1"/>
    </xf>
    <xf numFmtId="0" fontId="7" fillId="0" borderId="0" xfId="0" applyFont="1"/>
    <xf numFmtId="166" fontId="0" fillId="0" borderId="0" xfId="0" applyNumberFormat="1"/>
    <xf numFmtId="11" fontId="0" fillId="0" borderId="0" xfId="0" applyNumberFormat="1" applyAlignment="1">
      <alignment vertical="center" wrapText="1"/>
    </xf>
    <xf numFmtId="11" fontId="0" fillId="0" borderId="0" xfId="0" applyNumberFormat="1"/>
    <xf numFmtId="0" fontId="6" fillId="0" borderId="0" xfId="0" applyFont="1"/>
    <xf numFmtId="3" fontId="0" fillId="0" borderId="0" xfId="0" applyNumberFormat="1"/>
    <xf numFmtId="0" fontId="0" fillId="0" borderId="0" xfId="0" applyAlignment="1">
      <alignment horizontal="right"/>
    </xf>
    <xf numFmtId="3" fontId="0" fillId="0" borderId="0" xfId="0" applyNumberFormat="1" applyAlignment="1">
      <alignment horizontal="right"/>
    </xf>
    <xf numFmtId="0" fontId="0" fillId="0" borderId="0" xfId="0" applyAlignment="1">
      <alignment horizontal="center" vertical="center" textRotation="180" wrapText="1"/>
    </xf>
    <xf numFmtId="0" fontId="0" fillId="0" borderId="0" xfId="0" applyAlignment="1">
      <alignment horizontal="center" vertical="center" wrapText="1"/>
    </xf>
    <xf numFmtId="1" fontId="0" fillId="0" borderId="0" xfId="0" applyNumberFormat="1" applyAlignment="1">
      <alignment horizontal="center"/>
    </xf>
    <xf numFmtId="0" fontId="7" fillId="0" borderId="0" xfId="0" applyFont="1" applyAlignment="1">
      <alignment horizontal="center" vertical="center" wrapText="1"/>
    </xf>
    <xf numFmtId="0" fontId="9" fillId="0" borderId="0" xfId="0" applyFont="1" applyAlignment="1">
      <alignment horizontal="center" vertical="center" textRotation="180" wrapText="1"/>
    </xf>
    <xf numFmtId="0" fontId="0" fillId="4" borderId="0" xfId="0" applyFill="1"/>
    <xf numFmtId="0" fontId="0" fillId="5" borderId="0" xfId="0" applyFill="1"/>
    <xf numFmtId="0" fontId="0" fillId="6" borderId="0" xfId="0" applyFill="1"/>
    <xf numFmtId="0" fontId="0" fillId="0" borderId="0" xfId="0" applyAlignment="1">
      <alignment horizontal="center" textRotation="180"/>
    </xf>
    <xf numFmtId="0" fontId="9" fillId="0" borderId="0" xfId="0" applyFont="1" applyAlignment="1">
      <alignment vertical="center" textRotation="90"/>
    </xf>
    <xf numFmtId="0" fontId="0" fillId="0" borderId="0" xfId="0" applyAlignment="1">
      <alignment vertical="center" textRotation="90"/>
    </xf>
    <xf numFmtId="0" fontId="0" fillId="7" borderId="0" xfId="0" applyFill="1"/>
    <xf numFmtId="1" fontId="0" fillId="7" borderId="0" xfId="0" applyNumberFormat="1" applyFill="1"/>
    <xf numFmtId="0" fontId="0" fillId="0" borderId="0" xfId="0" applyAlignment="1">
      <alignment horizontal="center" textRotation="180" wrapText="1"/>
    </xf>
    <xf numFmtId="165" fontId="0" fillId="0" borderId="0" xfId="0" applyNumberFormat="1" applyAlignment="1">
      <alignment vertical="center" wrapText="1"/>
    </xf>
    <xf numFmtId="167" fontId="0" fillId="0" borderId="0" xfId="0" applyNumberFormat="1" applyAlignment="1">
      <alignment vertical="center" wrapText="1"/>
    </xf>
    <xf numFmtId="49" fontId="0" fillId="0" borderId="0" xfId="0" applyNumberFormat="1" applyAlignment="1">
      <alignment vertical="center" textRotation="90" wrapText="1"/>
    </xf>
    <xf numFmtId="0" fontId="0" fillId="7" borderId="0" xfId="0" applyFill="1"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textRotation="90"/>
    </xf>
    <xf numFmtId="49" fontId="0" fillId="0" borderId="0" xfId="0" applyNumberFormat="1" applyAlignment="1">
      <alignment horizontal="center" vertical="center" textRotation="90" wrapText="1"/>
    </xf>
    <xf numFmtId="0" fontId="0" fillId="0" borderId="0" xfId="0" applyAlignment="1">
      <alignment horizontal="center" vertical="center" textRotation="90" wrapText="1"/>
    </xf>
  </cellXfs>
  <cellStyles count="1">
    <cellStyle name="Normal" xfId="0" builtinId="0"/>
  </cellStyles>
  <dxfs count="39">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27" formatCode="dd/mm/yyyy\ hh:mm"/>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78937007874015"/>
          <c:y val="6.5710200018101184E-2"/>
          <c:w val="0.78754636920384957"/>
          <c:h val="0.793450266992488"/>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'Figure 2'!$B$8:$B$17</c:f>
              <c:numCache>
                <c:formatCode>General</c:formatCode>
                <c:ptCount val="10"/>
                <c:pt idx="0">
                  <c:v>10</c:v>
                </c:pt>
                <c:pt idx="1">
                  <c:v>15</c:v>
                </c:pt>
                <c:pt idx="2">
                  <c:v>20</c:v>
                </c:pt>
                <c:pt idx="3">
                  <c:v>25</c:v>
                </c:pt>
                <c:pt idx="4">
                  <c:v>30</c:v>
                </c:pt>
                <c:pt idx="5">
                  <c:v>35</c:v>
                </c:pt>
                <c:pt idx="6">
                  <c:v>40</c:v>
                </c:pt>
                <c:pt idx="7">
                  <c:v>45</c:v>
                </c:pt>
                <c:pt idx="8">
                  <c:v>50</c:v>
                </c:pt>
                <c:pt idx="9">
                  <c:v>55</c:v>
                </c:pt>
              </c:numCache>
            </c:numRef>
          </c:xVal>
          <c:yVal>
            <c:numRef>
              <c:f>'Figure 2'!$D$8:$D$17</c:f>
              <c:numCache>
                <c:formatCode>0.00</c:formatCode>
                <c:ptCount val="10"/>
                <c:pt idx="0">
                  <c:v>7.122631150108055</c:v>
                </c:pt>
                <c:pt idx="1">
                  <c:v>10.846711291744711</c:v>
                </c:pt>
                <c:pt idx="2">
                  <c:v>16.14890055966859</c:v>
                </c:pt>
                <c:pt idx="3">
                  <c:v>23.036133636240031</c:v>
                </c:pt>
                <c:pt idx="4">
                  <c:v>36.177294614618923</c:v>
                </c:pt>
                <c:pt idx="5">
                  <c:v>50.332616622496232</c:v>
                </c:pt>
                <c:pt idx="6">
                  <c:v>78.794450681345694</c:v>
                </c:pt>
                <c:pt idx="7">
                  <c:v>115.73079647342689</c:v>
                </c:pt>
                <c:pt idx="8">
                  <c:v>177.11923230561965</c:v>
                </c:pt>
                <c:pt idx="9">
                  <c:v>254.29291866679185</c:v>
                </c:pt>
              </c:numCache>
            </c:numRef>
          </c:yVal>
          <c:smooth val="0"/>
          <c:extLst>
            <c:ext xmlns:c16="http://schemas.microsoft.com/office/drawing/2014/chart" uri="{C3380CC4-5D6E-409C-BE32-E72D297353CC}">
              <c16:uniqueId val="{00000000-4A0B-40C4-9129-17031538660D}"/>
            </c:ext>
          </c:extLst>
        </c:ser>
        <c:dLbls>
          <c:showLegendKey val="0"/>
          <c:showVal val="0"/>
          <c:showCatName val="0"/>
          <c:showSerName val="0"/>
          <c:showPercent val="0"/>
          <c:showBubbleSize val="0"/>
        </c:dLbls>
        <c:axId val="492634015"/>
        <c:axId val="492636095"/>
      </c:scatterChart>
      <c:valAx>
        <c:axId val="49263401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Temperature</a:t>
                </a:r>
                <a:r>
                  <a:rPr lang="en-GB" baseline="0"/>
                  <a:t> [°C]</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636095"/>
        <c:crosses val="autoZero"/>
        <c:crossBetween val="midCat"/>
      </c:valAx>
      <c:valAx>
        <c:axId val="49263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Solubility/</a:t>
                </a:r>
                <a:r>
                  <a:rPr lang="en-GB" baseline="0"/>
                  <a:t> [g BHET/kg solution]</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6340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BHET concentration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222578919208134"/>
          <c:y val="3.2293981481481479E-2"/>
          <c:w val="0.80324371321562316"/>
          <c:h val="0.73833711377866129"/>
        </c:manualLayout>
      </c:layout>
      <c:scatterChart>
        <c:scatterStyle val="smoothMarker"/>
        <c:varyColors val="0"/>
        <c:ser>
          <c:idx val="0"/>
          <c:order val="0"/>
          <c:tx>
            <c:v>low</c:v>
          </c:tx>
          <c:spPr>
            <a:ln w="19050" cap="rnd">
              <a:noFill/>
              <a:round/>
            </a:ln>
            <a:effectLst/>
          </c:spPr>
          <c:marker>
            <c:symbol val="plus"/>
            <c:size val="5"/>
            <c:spPr>
              <a:noFill/>
              <a:ln w="9525">
                <a:solidFill>
                  <a:schemeClr val="accent1"/>
                </a:solidFill>
              </a:ln>
              <a:effectLst/>
            </c:spPr>
          </c:marker>
          <c:xVal>
            <c:numRef>
              <c:f>'Figure 6'!$S$8:$S$41</c:f>
              <c:numCache>
                <c:formatCode>0</c:formatCode>
                <c:ptCount val="34"/>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numCache>
            </c:numRef>
          </c:xVal>
          <c:yVal>
            <c:numRef>
              <c:f>'Figure 6'!$U$8:$U$41</c:f>
              <c:numCache>
                <c:formatCode>0.00</c:formatCode>
                <c:ptCount val="34"/>
                <c:pt idx="7">
                  <c:v>49.690903580258237</c:v>
                </c:pt>
                <c:pt idx="14">
                  <c:v>52.357341072291092</c:v>
                </c:pt>
                <c:pt idx="21">
                  <c:v>54.136063893918617</c:v>
                </c:pt>
                <c:pt idx="22">
                  <c:v>51.17018337835907</c:v>
                </c:pt>
                <c:pt idx="23">
                  <c:v>44.754795480061148</c:v>
                </c:pt>
                <c:pt idx="24">
                  <c:v>38.29578311190744</c:v>
                </c:pt>
                <c:pt idx="25">
                  <c:v>32.637895170615593</c:v>
                </c:pt>
                <c:pt idx="26">
                  <c:v>28.1493048652992</c:v>
                </c:pt>
                <c:pt idx="27">
                  <c:v>26.461124464194654</c:v>
                </c:pt>
                <c:pt idx="28">
                  <c:v>23.401602525502312</c:v>
                </c:pt>
                <c:pt idx="29">
                  <c:v>21.345248915278717</c:v>
                </c:pt>
                <c:pt idx="30">
                  <c:v>18.632087950776622</c:v>
                </c:pt>
                <c:pt idx="31">
                  <c:v>19.188202702329363</c:v>
                </c:pt>
                <c:pt idx="32">
                  <c:v>16.330724665247544</c:v>
                </c:pt>
                <c:pt idx="33">
                  <c:v>16.309571126483206</c:v>
                </c:pt>
              </c:numCache>
            </c:numRef>
          </c:yVal>
          <c:smooth val="1"/>
          <c:extLst>
            <c:ext xmlns:c16="http://schemas.microsoft.com/office/drawing/2014/chart" uri="{C3380CC4-5D6E-409C-BE32-E72D297353CC}">
              <c16:uniqueId val="{00000000-CD01-4BB5-9669-61DDA35962D4}"/>
            </c:ext>
          </c:extLst>
        </c:ser>
        <c:ser>
          <c:idx val="1"/>
          <c:order val="1"/>
          <c:tx>
            <c:v>medium</c:v>
          </c:tx>
          <c:spPr>
            <a:ln w="19050" cap="rnd">
              <a:noFill/>
              <a:round/>
            </a:ln>
            <a:effectLst/>
          </c:spPr>
          <c:marker>
            <c:symbol val="plus"/>
            <c:size val="5"/>
            <c:spPr>
              <a:noFill/>
              <a:ln w="9525">
                <a:solidFill>
                  <a:schemeClr val="accent2"/>
                </a:solidFill>
              </a:ln>
              <a:effectLst/>
            </c:spPr>
          </c:marker>
          <c:xVal>
            <c:numRef>
              <c:f>'Figure 6'!$S$8:$S$42</c:f>
              <c:numCache>
                <c:formatCode>0</c:formatCode>
                <c:ptCount val="35"/>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numCache>
            </c:numRef>
          </c:xVal>
          <c:yVal>
            <c:numRef>
              <c:f>'Figure 6'!$W$8:$W$42</c:f>
              <c:numCache>
                <c:formatCode>0.00</c:formatCode>
                <c:ptCount val="35"/>
                <c:pt idx="5">
                  <c:v>65.208230094391183</c:v>
                </c:pt>
                <c:pt idx="10">
                  <c:v>64.272474559191323</c:v>
                </c:pt>
                <c:pt idx="16">
                  <c:v>64.00828743360762</c:v>
                </c:pt>
                <c:pt idx="17">
                  <c:v>59.786519038521874</c:v>
                </c:pt>
                <c:pt idx="18">
                  <c:v>52.114584564536926</c:v>
                </c:pt>
                <c:pt idx="19">
                  <c:v>44.190589235657171</c:v>
                </c:pt>
                <c:pt idx="20">
                  <c:v>38.128613491138822</c:v>
                </c:pt>
                <c:pt idx="21">
                  <c:v>35.328862283087801</c:v>
                </c:pt>
                <c:pt idx="22">
                  <c:v>32.0095696137505</c:v>
                </c:pt>
                <c:pt idx="23">
                  <c:v>30.89865750296849</c:v>
                </c:pt>
                <c:pt idx="24">
                  <c:v>29.361845354034813</c:v>
                </c:pt>
                <c:pt idx="25">
                  <c:v>28.452977144861507</c:v>
                </c:pt>
                <c:pt idx="26">
                  <c:v>24.693682078195707</c:v>
                </c:pt>
                <c:pt idx="27">
                  <c:v>22.89709919861707</c:v>
                </c:pt>
                <c:pt idx="28">
                  <c:v>22.161411476537978</c:v>
                </c:pt>
                <c:pt idx="29">
                  <c:v>20.848455464143626</c:v>
                </c:pt>
                <c:pt idx="30">
                  <c:v>20.423214122154604</c:v>
                </c:pt>
                <c:pt idx="31">
                  <c:v>17.998687302811959</c:v>
                </c:pt>
                <c:pt idx="32">
                  <c:v>18.727982541462552</c:v>
                </c:pt>
                <c:pt idx="33">
                  <c:v>17.537531366719122</c:v>
                </c:pt>
                <c:pt idx="34">
                  <c:v>16.340029012384548</c:v>
                </c:pt>
              </c:numCache>
            </c:numRef>
          </c:yVal>
          <c:smooth val="1"/>
          <c:extLst>
            <c:ext xmlns:c16="http://schemas.microsoft.com/office/drawing/2014/chart" uri="{C3380CC4-5D6E-409C-BE32-E72D297353CC}">
              <c16:uniqueId val="{00000001-CD01-4BB5-9669-61DDA35962D4}"/>
            </c:ext>
          </c:extLst>
        </c:ser>
        <c:ser>
          <c:idx val="2"/>
          <c:order val="2"/>
          <c:tx>
            <c:v>high</c:v>
          </c:tx>
          <c:spPr>
            <a:ln w="19050" cap="rnd">
              <a:noFill/>
              <a:round/>
            </a:ln>
            <a:effectLst/>
          </c:spPr>
          <c:marker>
            <c:symbol val="plus"/>
            <c:size val="5"/>
            <c:spPr>
              <a:noFill/>
              <a:ln w="9525">
                <a:solidFill>
                  <a:schemeClr val="accent3"/>
                </a:solidFill>
              </a:ln>
              <a:effectLst/>
            </c:spPr>
          </c:marker>
          <c:xVal>
            <c:numRef>
              <c:f>'Figure 6'!$S$8:$S$42</c:f>
              <c:numCache>
                <c:formatCode>0</c:formatCode>
                <c:ptCount val="35"/>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numCache>
            </c:numRef>
          </c:xVal>
          <c:yVal>
            <c:numRef>
              <c:f>'Figure 6'!$Y$8:$Y$42</c:f>
              <c:numCache>
                <c:formatCode>0.00</c:formatCode>
                <c:ptCount val="35"/>
                <c:pt idx="5">
                  <c:v>78.466223321463985</c:v>
                </c:pt>
                <c:pt idx="10">
                  <c:v>80.518160536747018</c:v>
                </c:pt>
                <c:pt idx="14">
                  <c:v>80.289229309106304</c:v>
                </c:pt>
                <c:pt idx="15">
                  <c:v>76.118136563465669</c:v>
                </c:pt>
                <c:pt idx="16">
                  <c:v>56.530686985481225</c:v>
                </c:pt>
                <c:pt idx="17">
                  <c:v>43.908347573922583</c:v>
                </c:pt>
                <c:pt idx="18">
                  <c:v>40.192018280949924</c:v>
                </c:pt>
                <c:pt idx="19">
                  <c:v>36.389098744430157</c:v>
                </c:pt>
                <c:pt idx="20">
                  <c:v>31.785054781050349</c:v>
                </c:pt>
                <c:pt idx="21">
                  <c:v>28.40803528268043</c:v>
                </c:pt>
                <c:pt idx="22">
                  <c:v>27.730074389635774</c:v>
                </c:pt>
                <c:pt idx="23">
                  <c:v>26.561435449819328</c:v>
                </c:pt>
                <c:pt idx="24">
                  <c:v>26.056655043872524</c:v>
                </c:pt>
                <c:pt idx="25">
                  <c:v>24.086891677197855</c:v>
                </c:pt>
                <c:pt idx="26">
                  <c:v>21.460320956242867</c:v>
                </c:pt>
                <c:pt idx="27">
                  <c:v>20.205091772879314</c:v>
                </c:pt>
                <c:pt idx="28">
                  <c:v>20.530299208307042</c:v>
                </c:pt>
                <c:pt idx="29">
                  <c:v>19.246206610425361</c:v>
                </c:pt>
                <c:pt idx="30">
                  <c:v>18.828016448023845</c:v>
                </c:pt>
                <c:pt idx="31">
                  <c:v>19.355267785063916</c:v>
                </c:pt>
                <c:pt idx="32">
                  <c:v>17.8184556361266</c:v>
                </c:pt>
                <c:pt idx="33">
                  <c:v>18.86524843445477</c:v>
                </c:pt>
                <c:pt idx="34">
                  <c:v>15.791624136581959</c:v>
                </c:pt>
              </c:numCache>
            </c:numRef>
          </c:yVal>
          <c:smooth val="1"/>
          <c:extLst>
            <c:ext xmlns:c16="http://schemas.microsoft.com/office/drawing/2014/chart" uri="{C3380CC4-5D6E-409C-BE32-E72D297353CC}">
              <c16:uniqueId val="{00000002-CD01-4BB5-9669-61DDA35962D4}"/>
            </c:ext>
          </c:extLst>
        </c:ser>
        <c:dLbls>
          <c:showLegendKey val="0"/>
          <c:showVal val="0"/>
          <c:showCatName val="0"/>
          <c:showSerName val="0"/>
          <c:showPercent val="0"/>
          <c:showBubbleSize val="0"/>
        </c:dLbls>
        <c:axId val="1808629792"/>
        <c:axId val="1808626464"/>
      </c:scatterChart>
      <c:scatterChart>
        <c:scatterStyle val="smoothMarker"/>
        <c:varyColors val="0"/>
        <c:ser>
          <c:idx val="3"/>
          <c:order val="3"/>
          <c:spPr>
            <a:ln w="3175" cap="rnd">
              <a:solidFill>
                <a:schemeClr val="tx1"/>
              </a:solidFill>
              <a:round/>
            </a:ln>
            <a:effectLst/>
          </c:spPr>
          <c:marker>
            <c:symbol val="none"/>
          </c:marker>
          <c:xVal>
            <c:numRef>
              <c:f>'Figure 6'!$A$79:$A$673</c:f>
              <c:numCache>
                <c:formatCode>0.00</c:formatCode>
                <c:ptCount val="595"/>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numCache>
            </c:numRef>
          </c:xVal>
          <c:yVal>
            <c:numRef>
              <c:f>'Figure 6'!$U$79:$U$673</c:f>
              <c:numCache>
                <c:formatCode>General</c:formatCode>
                <c:ptCount val="595"/>
                <c:pt idx="0">
                  <c:v>5.1999999999999998E-2</c:v>
                </c:pt>
                <c:pt idx="1">
                  <c:v>5.1999999999999998E-2</c:v>
                </c:pt>
                <c:pt idx="2">
                  <c:v>5.1999999999999998E-2</c:v>
                </c:pt>
                <c:pt idx="3">
                  <c:v>5.1999999999999998E-2</c:v>
                </c:pt>
                <c:pt idx="4">
                  <c:v>5.1999999999999998E-2</c:v>
                </c:pt>
                <c:pt idx="5">
                  <c:v>5.1999999999999998E-2</c:v>
                </c:pt>
                <c:pt idx="6">
                  <c:v>5.1999999999999998E-2</c:v>
                </c:pt>
                <c:pt idx="7">
                  <c:v>5.1999999999999998E-2</c:v>
                </c:pt>
                <c:pt idx="8">
                  <c:v>5.1999999999999998E-2</c:v>
                </c:pt>
                <c:pt idx="9">
                  <c:v>5.1999999999999998E-2</c:v>
                </c:pt>
                <c:pt idx="10">
                  <c:v>5.1999999999999998E-2</c:v>
                </c:pt>
                <c:pt idx="11">
                  <c:v>5.1999999999999998E-2</c:v>
                </c:pt>
                <c:pt idx="12">
                  <c:v>5.1999999999999998E-2</c:v>
                </c:pt>
                <c:pt idx="13">
                  <c:v>5.1999999999999998E-2</c:v>
                </c:pt>
                <c:pt idx="14">
                  <c:v>5.1999999999999998E-2</c:v>
                </c:pt>
                <c:pt idx="15">
                  <c:v>5.1999999999999998E-2</c:v>
                </c:pt>
                <c:pt idx="16">
                  <c:v>5.1999999999999998E-2</c:v>
                </c:pt>
                <c:pt idx="17">
                  <c:v>5.1999999999999998E-2</c:v>
                </c:pt>
                <c:pt idx="18">
                  <c:v>5.1999999999999998E-2</c:v>
                </c:pt>
                <c:pt idx="19">
                  <c:v>5.1999999999999998E-2</c:v>
                </c:pt>
                <c:pt idx="20">
                  <c:v>5.1999999999999998E-2</c:v>
                </c:pt>
                <c:pt idx="21">
                  <c:v>5.1999999999999998E-2</c:v>
                </c:pt>
                <c:pt idx="22">
                  <c:v>5.1999999999999998E-2</c:v>
                </c:pt>
                <c:pt idx="23">
                  <c:v>5.1999999999999998E-2</c:v>
                </c:pt>
                <c:pt idx="24">
                  <c:v>5.1999999999999998E-2</c:v>
                </c:pt>
                <c:pt idx="25">
                  <c:v>5.1999999999999998E-2</c:v>
                </c:pt>
                <c:pt idx="26">
                  <c:v>5.1999999999999998E-2</c:v>
                </c:pt>
                <c:pt idx="27">
                  <c:v>5.1999999999999998E-2</c:v>
                </c:pt>
                <c:pt idx="28">
                  <c:v>5.1999999999999998E-2</c:v>
                </c:pt>
                <c:pt idx="29">
                  <c:v>5.1999999999999998E-2</c:v>
                </c:pt>
                <c:pt idx="30">
                  <c:v>5.1999999999999998E-2</c:v>
                </c:pt>
                <c:pt idx="31">
                  <c:v>5.1999999999999998E-2</c:v>
                </c:pt>
                <c:pt idx="32">
                  <c:v>5.1999999999999998E-2</c:v>
                </c:pt>
                <c:pt idx="33">
                  <c:v>5.1999999999999998E-2</c:v>
                </c:pt>
                <c:pt idx="34">
                  <c:v>5.1999999999999998E-2</c:v>
                </c:pt>
                <c:pt idx="35">
                  <c:v>5.1999999999999998E-2</c:v>
                </c:pt>
                <c:pt idx="36">
                  <c:v>5.1999999999999998E-2</c:v>
                </c:pt>
                <c:pt idx="37">
                  <c:v>5.1999999999999998E-2</c:v>
                </c:pt>
                <c:pt idx="38">
                  <c:v>5.1999999999999998E-2</c:v>
                </c:pt>
                <c:pt idx="39">
                  <c:v>5.1999999999999998E-2</c:v>
                </c:pt>
                <c:pt idx="40">
                  <c:v>5.1999999999999998E-2</c:v>
                </c:pt>
                <c:pt idx="41">
                  <c:v>5.1999999999999998E-2</c:v>
                </c:pt>
                <c:pt idx="42">
                  <c:v>5.1999999999999998E-2</c:v>
                </c:pt>
                <c:pt idx="43">
                  <c:v>5.1999999999999998E-2</c:v>
                </c:pt>
                <c:pt idx="44">
                  <c:v>5.1999999999999998E-2</c:v>
                </c:pt>
                <c:pt idx="45">
                  <c:v>5.1999999999999998E-2</c:v>
                </c:pt>
                <c:pt idx="46">
                  <c:v>5.1999999999999998E-2</c:v>
                </c:pt>
                <c:pt idx="47">
                  <c:v>5.1999999999999998E-2</c:v>
                </c:pt>
                <c:pt idx="48">
                  <c:v>5.1999999999999998E-2</c:v>
                </c:pt>
                <c:pt idx="49">
                  <c:v>5.1999999999999998E-2</c:v>
                </c:pt>
                <c:pt idx="50">
                  <c:v>5.1999999999999998E-2</c:v>
                </c:pt>
                <c:pt idx="51">
                  <c:v>5.1999999999999998E-2</c:v>
                </c:pt>
                <c:pt idx="52">
                  <c:v>5.1999999999999998E-2</c:v>
                </c:pt>
                <c:pt idx="53">
                  <c:v>5.1999999999999998E-2</c:v>
                </c:pt>
                <c:pt idx="54">
                  <c:v>5.1999999999999998E-2</c:v>
                </c:pt>
                <c:pt idx="55">
                  <c:v>5.1999999999999998E-2</c:v>
                </c:pt>
                <c:pt idx="56">
                  <c:v>5.1999999999999998E-2</c:v>
                </c:pt>
                <c:pt idx="57">
                  <c:v>5.1999999999999998E-2</c:v>
                </c:pt>
                <c:pt idx="58">
                  <c:v>5.1999999999999998E-2</c:v>
                </c:pt>
                <c:pt idx="59">
                  <c:v>5.1999999999999998E-2</c:v>
                </c:pt>
                <c:pt idx="60">
                  <c:v>5.1999999999999998E-2</c:v>
                </c:pt>
                <c:pt idx="61">
                  <c:v>5.1999999999999998E-2</c:v>
                </c:pt>
                <c:pt idx="62">
                  <c:v>5.1999999999999998E-2</c:v>
                </c:pt>
                <c:pt idx="63">
                  <c:v>5.1999999999999998E-2</c:v>
                </c:pt>
                <c:pt idx="64">
                  <c:v>5.1999999999999998E-2</c:v>
                </c:pt>
                <c:pt idx="65">
                  <c:v>5.1999999999999998E-2</c:v>
                </c:pt>
                <c:pt idx="66">
                  <c:v>5.1999999999999998E-2</c:v>
                </c:pt>
                <c:pt idx="67">
                  <c:v>5.1999999999999998E-2</c:v>
                </c:pt>
                <c:pt idx="68">
                  <c:v>5.1999999999999998E-2</c:v>
                </c:pt>
                <c:pt idx="69">
                  <c:v>5.1999999999999998E-2</c:v>
                </c:pt>
                <c:pt idx="70">
                  <c:v>5.1999999999999998E-2</c:v>
                </c:pt>
                <c:pt idx="71">
                  <c:v>5.1999999999999998E-2</c:v>
                </c:pt>
                <c:pt idx="72">
                  <c:v>5.1999999999999998E-2</c:v>
                </c:pt>
                <c:pt idx="73">
                  <c:v>5.1999999999999998E-2</c:v>
                </c:pt>
                <c:pt idx="74">
                  <c:v>5.1999999999999998E-2</c:v>
                </c:pt>
                <c:pt idx="75">
                  <c:v>5.1999999999999998E-2</c:v>
                </c:pt>
                <c:pt idx="76">
                  <c:v>5.1999999999999998E-2</c:v>
                </c:pt>
                <c:pt idx="77">
                  <c:v>5.1999999999999998E-2</c:v>
                </c:pt>
                <c:pt idx="78">
                  <c:v>5.1999999999999998E-2</c:v>
                </c:pt>
                <c:pt idx="79">
                  <c:v>5.1999999999999998E-2</c:v>
                </c:pt>
                <c:pt idx="80">
                  <c:v>5.1999999999999998E-2</c:v>
                </c:pt>
                <c:pt idx="81">
                  <c:v>5.1999999999999998E-2</c:v>
                </c:pt>
                <c:pt idx="82">
                  <c:v>5.1999999999999998E-2</c:v>
                </c:pt>
                <c:pt idx="83">
                  <c:v>5.1999999999999998E-2</c:v>
                </c:pt>
                <c:pt idx="84">
                  <c:v>5.1999999999999998E-2</c:v>
                </c:pt>
                <c:pt idx="85">
                  <c:v>5.1999999999999998E-2</c:v>
                </c:pt>
                <c:pt idx="86">
                  <c:v>5.1999999999999998E-2</c:v>
                </c:pt>
                <c:pt idx="87">
                  <c:v>5.1999999999999998E-2</c:v>
                </c:pt>
                <c:pt idx="88">
                  <c:v>5.1999999999999998E-2</c:v>
                </c:pt>
                <c:pt idx="89">
                  <c:v>5.1999999999999998E-2</c:v>
                </c:pt>
                <c:pt idx="90">
                  <c:v>5.1999999999999998E-2</c:v>
                </c:pt>
                <c:pt idx="91">
                  <c:v>5.1999999999999998E-2</c:v>
                </c:pt>
                <c:pt idx="92">
                  <c:v>5.1999999999999998E-2</c:v>
                </c:pt>
                <c:pt idx="93">
                  <c:v>5.1999999999999998E-2</c:v>
                </c:pt>
                <c:pt idx="94">
                  <c:v>5.1999999999999998E-2</c:v>
                </c:pt>
                <c:pt idx="95">
                  <c:v>5.1999999999999998E-2</c:v>
                </c:pt>
                <c:pt idx="96">
                  <c:v>5.1999999999999998E-2</c:v>
                </c:pt>
                <c:pt idx="97">
                  <c:v>5.1999999999999998E-2</c:v>
                </c:pt>
                <c:pt idx="98">
                  <c:v>5.1999999999999998E-2</c:v>
                </c:pt>
                <c:pt idx="99">
                  <c:v>5.1999999999999998E-2</c:v>
                </c:pt>
                <c:pt idx="100">
                  <c:v>5.1999999999999998E-2</c:v>
                </c:pt>
                <c:pt idx="101">
                  <c:v>5.1999999999999998E-2</c:v>
                </c:pt>
                <c:pt idx="102">
                  <c:v>5.1999999999999998E-2</c:v>
                </c:pt>
                <c:pt idx="103">
                  <c:v>5.1999999999999998E-2</c:v>
                </c:pt>
                <c:pt idx="104">
                  <c:v>5.1999999999999998E-2</c:v>
                </c:pt>
                <c:pt idx="105">
                  <c:v>5.1999999999999998E-2</c:v>
                </c:pt>
                <c:pt idx="106">
                  <c:v>5.1999999999999998E-2</c:v>
                </c:pt>
                <c:pt idx="107">
                  <c:v>5.1999999999999998E-2</c:v>
                </c:pt>
                <c:pt idx="108">
                  <c:v>5.1999999999999998E-2</c:v>
                </c:pt>
                <c:pt idx="109">
                  <c:v>5.1999999999999998E-2</c:v>
                </c:pt>
                <c:pt idx="110">
                  <c:v>5.1999999999999998E-2</c:v>
                </c:pt>
                <c:pt idx="111">
                  <c:v>5.1999999999999998E-2</c:v>
                </c:pt>
                <c:pt idx="112">
                  <c:v>5.1999999999999998E-2</c:v>
                </c:pt>
                <c:pt idx="113">
                  <c:v>5.1999999999999998E-2</c:v>
                </c:pt>
                <c:pt idx="114">
                  <c:v>5.1999999999999998E-2</c:v>
                </c:pt>
                <c:pt idx="115">
                  <c:v>5.1999999999999998E-2</c:v>
                </c:pt>
                <c:pt idx="116">
                  <c:v>5.1999999999999998E-2</c:v>
                </c:pt>
                <c:pt idx="117">
                  <c:v>5.1999999999999998E-2</c:v>
                </c:pt>
                <c:pt idx="118">
                  <c:v>5.1999999999999998E-2</c:v>
                </c:pt>
                <c:pt idx="119">
                  <c:v>5.1999999999999998E-2</c:v>
                </c:pt>
                <c:pt idx="120">
                  <c:v>5.1999999999999998E-2</c:v>
                </c:pt>
                <c:pt idx="121">
                  <c:v>5.1999999999999998E-2</c:v>
                </c:pt>
                <c:pt idx="122">
                  <c:v>5.1999999999999998E-2</c:v>
                </c:pt>
                <c:pt idx="123">
                  <c:v>5.1999999999999998E-2</c:v>
                </c:pt>
                <c:pt idx="124">
                  <c:v>5.1999999999999998E-2</c:v>
                </c:pt>
                <c:pt idx="125">
                  <c:v>5.1999999999999998E-2</c:v>
                </c:pt>
                <c:pt idx="126">
                  <c:v>5.1999999999999998E-2</c:v>
                </c:pt>
                <c:pt idx="127">
                  <c:v>5.1999999999999998E-2</c:v>
                </c:pt>
                <c:pt idx="128">
                  <c:v>5.1999999999999998E-2</c:v>
                </c:pt>
                <c:pt idx="129">
                  <c:v>5.1999999999999998E-2</c:v>
                </c:pt>
                <c:pt idx="130">
                  <c:v>5.1999999999999998E-2</c:v>
                </c:pt>
                <c:pt idx="131">
                  <c:v>5.1999999999999998E-2</c:v>
                </c:pt>
                <c:pt idx="132">
                  <c:v>5.1999999999999998E-2</c:v>
                </c:pt>
                <c:pt idx="133">
                  <c:v>5.1999999999999998E-2</c:v>
                </c:pt>
                <c:pt idx="134">
                  <c:v>5.1999999999999998E-2</c:v>
                </c:pt>
                <c:pt idx="135">
                  <c:v>5.1999999999999998E-2</c:v>
                </c:pt>
                <c:pt idx="136">
                  <c:v>5.1999999999999998E-2</c:v>
                </c:pt>
                <c:pt idx="137">
                  <c:v>5.1999999999999998E-2</c:v>
                </c:pt>
                <c:pt idx="138">
                  <c:v>5.1999999999999998E-2</c:v>
                </c:pt>
                <c:pt idx="139">
                  <c:v>5.1999999999999998E-2</c:v>
                </c:pt>
                <c:pt idx="140">
                  <c:v>5.1999999999999998E-2</c:v>
                </c:pt>
                <c:pt idx="141">
                  <c:v>5.1999999999999998E-2</c:v>
                </c:pt>
                <c:pt idx="142">
                  <c:v>5.1999999999999998E-2</c:v>
                </c:pt>
                <c:pt idx="143">
                  <c:v>5.1999999999999998E-2</c:v>
                </c:pt>
                <c:pt idx="144">
                  <c:v>5.1999999999999998E-2</c:v>
                </c:pt>
                <c:pt idx="145">
                  <c:v>5.1999999999999998E-2</c:v>
                </c:pt>
                <c:pt idx="146">
                  <c:v>5.1999999999999998E-2</c:v>
                </c:pt>
                <c:pt idx="147">
                  <c:v>5.1999999999999998E-2</c:v>
                </c:pt>
                <c:pt idx="148">
                  <c:v>5.1999999999999998E-2</c:v>
                </c:pt>
                <c:pt idx="149">
                  <c:v>5.1999999999999998E-2</c:v>
                </c:pt>
                <c:pt idx="150">
                  <c:v>5.1999999999999998E-2</c:v>
                </c:pt>
                <c:pt idx="151">
                  <c:v>5.1999999999999998E-2</c:v>
                </c:pt>
                <c:pt idx="152">
                  <c:v>5.1999999999999998E-2</c:v>
                </c:pt>
                <c:pt idx="153">
                  <c:v>5.1999999999999998E-2</c:v>
                </c:pt>
                <c:pt idx="154">
                  <c:v>5.1999999999999998E-2</c:v>
                </c:pt>
                <c:pt idx="155">
                  <c:v>5.1999999999999998E-2</c:v>
                </c:pt>
                <c:pt idx="156">
                  <c:v>5.1999999999999998E-2</c:v>
                </c:pt>
                <c:pt idx="157">
                  <c:v>5.1999999999999998E-2</c:v>
                </c:pt>
                <c:pt idx="158">
                  <c:v>5.1999999999999998E-2</c:v>
                </c:pt>
                <c:pt idx="159">
                  <c:v>5.1999999999999998E-2</c:v>
                </c:pt>
                <c:pt idx="160">
                  <c:v>5.1999999999999998E-2</c:v>
                </c:pt>
                <c:pt idx="161">
                  <c:v>5.1999999999999998E-2</c:v>
                </c:pt>
                <c:pt idx="162">
                  <c:v>5.1999999999999998E-2</c:v>
                </c:pt>
                <c:pt idx="163">
                  <c:v>5.1999999999999998E-2</c:v>
                </c:pt>
                <c:pt idx="164">
                  <c:v>5.1999999999999998E-2</c:v>
                </c:pt>
                <c:pt idx="165">
                  <c:v>5.1999999999999998E-2</c:v>
                </c:pt>
                <c:pt idx="166">
                  <c:v>5.1999999999999998E-2</c:v>
                </c:pt>
                <c:pt idx="167">
                  <c:v>5.1999999999999998E-2</c:v>
                </c:pt>
                <c:pt idx="168">
                  <c:v>5.1999999999999998E-2</c:v>
                </c:pt>
                <c:pt idx="169">
                  <c:v>5.1999999999999998E-2</c:v>
                </c:pt>
                <c:pt idx="170">
                  <c:v>5.1999999999999998E-2</c:v>
                </c:pt>
                <c:pt idx="171">
                  <c:v>5.1999999999999998E-2</c:v>
                </c:pt>
                <c:pt idx="172">
                  <c:v>5.1999999999999998E-2</c:v>
                </c:pt>
                <c:pt idx="173">
                  <c:v>5.1999999999999998E-2</c:v>
                </c:pt>
                <c:pt idx="174">
                  <c:v>5.1999999999999998E-2</c:v>
                </c:pt>
                <c:pt idx="175">
                  <c:v>5.1999999999999998E-2</c:v>
                </c:pt>
                <c:pt idx="176">
                  <c:v>5.1999999999999998E-2</c:v>
                </c:pt>
                <c:pt idx="177">
                  <c:v>5.1999999999999998E-2</c:v>
                </c:pt>
                <c:pt idx="178">
                  <c:v>5.1999999999999998E-2</c:v>
                </c:pt>
                <c:pt idx="179">
                  <c:v>5.1999999999999998E-2</c:v>
                </c:pt>
                <c:pt idx="180">
                  <c:v>5.1999999999999998E-2</c:v>
                </c:pt>
                <c:pt idx="181">
                  <c:v>5.1999999999999998E-2</c:v>
                </c:pt>
                <c:pt idx="182">
                  <c:v>5.1999999999999998E-2</c:v>
                </c:pt>
                <c:pt idx="183">
                  <c:v>5.1999999999999998E-2</c:v>
                </c:pt>
                <c:pt idx="184">
                  <c:v>5.1999999999999998E-2</c:v>
                </c:pt>
                <c:pt idx="185">
                  <c:v>5.1999999999999998E-2</c:v>
                </c:pt>
                <c:pt idx="186">
                  <c:v>5.1999999999999998E-2</c:v>
                </c:pt>
                <c:pt idx="187">
                  <c:v>5.1999999999999998E-2</c:v>
                </c:pt>
                <c:pt idx="188">
                  <c:v>5.1999999999999998E-2</c:v>
                </c:pt>
                <c:pt idx="189">
                  <c:v>5.1999999999999998E-2</c:v>
                </c:pt>
                <c:pt idx="190">
                  <c:v>5.1999999999999998E-2</c:v>
                </c:pt>
                <c:pt idx="191">
                  <c:v>5.1999999999999998E-2</c:v>
                </c:pt>
                <c:pt idx="192">
                  <c:v>5.1999999999999998E-2</c:v>
                </c:pt>
                <c:pt idx="193">
                  <c:v>5.1999999999999998E-2</c:v>
                </c:pt>
                <c:pt idx="194">
                  <c:v>5.1999999999999998E-2</c:v>
                </c:pt>
                <c:pt idx="195">
                  <c:v>5.1999999999999998E-2</c:v>
                </c:pt>
                <c:pt idx="196">
                  <c:v>5.1999999999999998E-2</c:v>
                </c:pt>
                <c:pt idx="197">
                  <c:v>5.1999999999999998E-2</c:v>
                </c:pt>
                <c:pt idx="198">
                  <c:v>5.1999999999999998E-2</c:v>
                </c:pt>
                <c:pt idx="199">
                  <c:v>5.1999999999999998E-2</c:v>
                </c:pt>
                <c:pt idx="200">
                  <c:v>5.1999999999999998E-2</c:v>
                </c:pt>
                <c:pt idx="201">
                  <c:v>5.1999999999999998E-2</c:v>
                </c:pt>
                <c:pt idx="202">
                  <c:v>5.1999999999999998E-2</c:v>
                </c:pt>
                <c:pt idx="203">
                  <c:v>5.1999999999999998E-2</c:v>
                </c:pt>
                <c:pt idx="204">
                  <c:v>5.1999999999999998E-2</c:v>
                </c:pt>
                <c:pt idx="205">
                  <c:v>5.1999999999999998E-2</c:v>
                </c:pt>
                <c:pt idx="206">
                  <c:v>5.1999999999999998E-2</c:v>
                </c:pt>
                <c:pt idx="207">
                  <c:v>5.1999999999999998E-2</c:v>
                </c:pt>
                <c:pt idx="208">
                  <c:v>5.1999999999999998E-2</c:v>
                </c:pt>
                <c:pt idx="209">
                  <c:v>5.1999999999999998E-2</c:v>
                </c:pt>
                <c:pt idx="210">
                  <c:v>5.1999999999999998E-2</c:v>
                </c:pt>
                <c:pt idx="211">
                  <c:v>5.1999999999999998E-2</c:v>
                </c:pt>
                <c:pt idx="212">
                  <c:v>5.1999999999999998E-2</c:v>
                </c:pt>
                <c:pt idx="213">
                  <c:v>5.1999999999999998E-2</c:v>
                </c:pt>
                <c:pt idx="214">
                  <c:v>5.1999999999999998E-2</c:v>
                </c:pt>
                <c:pt idx="215">
                  <c:v>5.1999999999999998E-2</c:v>
                </c:pt>
                <c:pt idx="216">
                  <c:v>5.1999999999999998E-2</c:v>
                </c:pt>
                <c:pt idx="217">
                  <c:v>5.1999999999999998E-2</c:v>
                </c:pt>
                <c:pt idx="218">
                  <c:v>5.1999999999999998E-2</c:v>
                </c:pt>
                <c:pt idx="219">
                  <c:v>5.1999999999999998E-2</c:v>
                </c:pt>
                <c:pt idx="220">
                  <c:v>5.1999999999999998E-2</c:v>
                </c:pt>
                <c:pt idx="221">
                  <c:v>5.1999999999999998E-2</c:v>
                </c:pt>
                <c:pt idx="222">
                  <c:v>5.1999999999999998E-2</c:v>
                </c:pt>
                <c:pt idx="223">
                  <c:v>5.1999999999999998E-2</c:v>
                </c:pt>
                <c:pt idx="224">
                  <c:v>5.1999999999999998E-2</c:v>
                </c:pt>
                <c:pt idx="225">
                  <c:v>5.1999999999999998E-2</c:v>
                </c:pt>
                <c:pt idx="226">
                  <c:v>5.1999999999999998E-2</c:v>
                </c:pt>
                <c:pt idx="227">
                  <c:v>5.1999999999999998E-2</c:v>
                </c:pt>
                <c:pt idx="228">
                  <c:v>5.1999999999999998E-2</c:v>
                </c:pt>
                <c:pt idx="229">
                  <c:v>5.1999999999999998E-2</c:v>
                </c:pt>
                <c:pt idx="230">
                  <c:v>5.1999999999999998E-2</c:v>
                </c:pt>
                <c:pt idx="231">
                  <c:v>5.1999999999999998E-2</c:v>
                </c:pt>
                <c:pt idx="232">
                  <c:v>5.1999999999999998E-2</c:v>
                </c:pt>
                <c:pt idx="233">
                  <c:v>5.1999999999999998E-2</c:v>
                </c:pt>
                <c:pt idx="234">
                  <c:v>5.1999999999999998E-2</c:v>
                </c:pt>
                <c:pt idx="235">
                  <c:v>5.1999999999999998E-2</c:v>
                </c:pt>
                <c:pt idx="236">
                  <c:v>5.1999999999999998E-2</c:v>
                </c:pt>
                <c:pt idx="237">
                  <c:v>5.1999999999999998E-2</c:v>
                </c:pt>
                <c:pt idx="238">
                  <c:v>5.1999999999999998E-2</c:v>
                </c:pt>
                <c:pt idx="239">
                  <c:v>5.1999999999999998E-2</c:v>
                </c:pt>
                <c:pt idx="240">
                  <c:v>5.1999999999999998E-2</c:v>
                </c:pt>
                <c:pt idx="241">
                  <c:v>5.1999999999999998E-2</c:v>
                </c:pt>
                <c:pt idx="242">
                  <c:v>5.1999999999999998E-2</c:v>
                </c:pt>
                <c:pt idx="243">
                  <c:v>5.1999999999999998E-2</c:v>
                </c:pt>
                <c:pt idx="244">
                  <c:v>5.1999999999999998E-2</c:v>
                </c:pt>
                <c:pt idx="245">
                  <c:v>5.1999999999999998E-2</c:v>
                </c:pt>
                <c:pt idx="246">
                  <c:v>5.1999999999999998E-2</c:v>
                </c:pt>
                <c:pt idx="247">
                  <c:v>5.1999999999999998E-2</c:v>
                </c:pt>
                <c:pt idx="248">
                  <c:v>5.1999999999999998E-2</c:v>
                </c:pt>
                <c:pt idx="249">
                  <c:v>5.1999999999999998E-2</c:v>
                </c:pt>
                <c:pt idx="250">
                  <c:v>5.1999999999999998E-2</c:v>
                </c:pt>
                <c:pt idx="251">
                  <c:v>5.1999999999999998E-2</c:v>
                </c:pt>
                <c:pt idx="252">
                  <c:v>5.1999999999999998E-2</c:v>
                </c:pt>
                <c:pt idx="253">
                  <c:v>5.1999999999999998E-2</c:v>
                </c:pt>
                <c:pt idx="254">
                  <c:v>5.1999999999999998E-2</c:v>
                </c:pt>
                <c:pt idx="255">
                  <c:v>5.1999999999999998E-2</c:v>
                </c:pt>
                <c:pt idx="256">
                  <c:v>5.1999999999999998E-2</c:v>
                </c:pt>
                <c:pt idx="257">
                  <c:v>5.1999999999999998E-2</c:v>
                </c:pt>
                <c:pt idx="258">
                  <c:v>5.1999999999999998E-2</c:v>
                </c:pt>
                <c:pt idx="259">
                  <c:v>5.1999999999999998E-2</c:v>
                </c:pt>
                <c:pt idx="260">
                  <c:v>5.1999999999999998E-2</c:v>
                </c:pt>
                <c:pt idx="261">
                  <c:v>5.1999999999999998E-2</c:v>
                </c:pt>
                <c:pt idx="262">
                  <c:v>5.1999999999999998E-2</c:v>
                </c:pt>
                <c:pt idx="263">
                  <c:v>5.1999999999999998E-2</c:v>
                </c:pt>
                <c:pt idx="264">
                  <c:v>5.1999999999999998E-2</c:v>
                </c:pt>
                <c:pt idx="265">
                  <c:v>5.1999999999999998E-2</c:v>
                </c:pt>
                <c:pt idx="266">
                  <c:v>5.1999996999999999E-2</c:v>
                </c:pt>
                <c:pt idx="267">
                  <c:v>5.1999996999999999E-2</c:v>
                </c:pt>
                <c:pt idx="268">
                  <c:v>5.1999996999999999E-2</c:v>
                </c:pt>
                <c:pt idx="269">
                  <c:v>5.1999996999999999E-2</c:v>
                </c:pt>
                <c:pt idx="270">
                  <c:v>5.1999996999999999E-2</c:v>
                </c:pt>
                <c:pt idx="271">
                  <c:v>5.1999996999999999E-2</c:v>
                </c:pt>
                <c:pt idx="272">
                  <c:v>5.1999996999999999E-2</c:v>
                </c:pt>
                <c:pt idx="273">
                  <c:v>5.1999996999999999E-2</c:v>
                </c:pt>
                <c:pt idx="274">
                  <c:v>5.1999994000000001E-2</c:v>
                </c:pt>
                <c:pt idx="275">
                  <c:v>5.1999994000000001E-2</c:v>
                </c:pt>
                <c:pt idx="276">
                  <c:v>5.1999994000000001E-2</c:v>
                </c:pt>
                <c:pt idx="277">
                  <c:v>5.1999990000000003E-2</c:v>
                </c:pt>
                <c:pt idx="278">
                  <c:v>5.1999990000000003E-2</c:v>
                </c:pt>
                <c:pt idx="279">
                  <c:v>5.1999985999999998E-2</c:v>
                </c:pt>
                <c:pt idx="280">
                  <c:v>5.1999982E-2</c:v>
                </c:pt>
                <c:pt idx="281">
                  <c:v>5.1999982E-2</c:v>
                </c:pt>
                <c:pt idx="282">
                  <c:v>5.1999974999999997E-2</c:v>
                </c:pt>
                <c:pt idx="283">
                  <c:v>5.199997E-2</c:v>
                </c:pt>
                <c:pt idx="284">
                  <c:v>5.1999968000000001E-2</c:v>
                </c:pt>
                <c:pt idx="285">
                  <c:v>5.1999959999999998E-2</c:v>
                </c:pt>
                <c:pt idx="286">
                  <c:v>5.1999953000000002E-2</c:v>
                </c:pt>
                <c:pt idx="287">
                  <c:v>5.1999944999999999E-2</c:v>
                </c:pt>
                <c:pt idx="288">
                  <c:v>5.1999933999999998E-2</c:v>
                </c:pt>
                <c:pt idx="289">
                  <c:v>5.1999923000000003E-2</c:v>
                </c:pt>
                <c:pt idx="290">
                  <c:v>5.1999907999999997E-2</c:v>
                </c:pt>
                <c:pt idx="291">
                  <c:v>5.199989E-2</c:v>
                </c:pt>
                <c:pt idx="292">
                  <c:v>5.1999869999999997E-2</c:v>
                </c:pt>
                <c:pt idx="293">
                  <c:v>5.199985E-2</c:v>
                </c:pt>
                <c:pt idx="294">
                  <c:v>5.1999822000000001E-2</c:v>
                </c:pt>
                <c:pt idx="295">
                  <c:v>5.1999792000000003E-2</c:v>
                </c:pt>
                <c:pt idx="296">
                  <c:v>5.1999759999999999E-2</c:v>
                </c:pt>
                <c:pt idx="297">
                  <c:v>5.1999718E-2</c:v>
                </c:pt>
                <c:pt idx="298">
                  <c:v>5.1999669999999998E-2</c:v>
                </c:pt>
                <c:pt idx="299">
                  <c:v>5.1999616999999998E-2</c:v>
                </c:pt>
                <c:pt idx="300">
                  <c:v>5.1999554000000003E-2</c:v>
                </c:pt>
                <c:pt idx="301">
                  <c:v>5.1999482999999999E-2</c:v>
                </c:pt>
                <c:pt idx="302">
                  <c:v>5.1999404999999999E-2</c:v>
                </c:pt>
                <c:pt idx="303">
                  <c:v>5.1999311999999999E-2</c:v>
                </c:pt>
                <c:pt idx="304">
                  <c:v>5.1999204E-2</c:v>
                </c:pt>
                <c:pt idx="305">
                  <c:v>5.1999080000000003E-2</c:v>
                </c:pt>
                <c:pt idx="306">
                  <c:v>5.1998942999999999E-2</c:v>
                </c:pt>
                <c:pt idx="307">
                  <c:v>5.1998786999999998E-2</c:v>
                </c:pt>
                <c:pt idx="308">
                  <c:v>5.1998608000000002E-2</c:v>
                </c:pt>
                <c:pt idx="309">
                  <c:v>5.1998402999999999E-2</c:v>
                </c:pt>
                <c:pt idx="310">
                  <c:v>5.1998172000000002E-2</c:v>
                </c:pt>
                <c:pt idx="311">
                  <c:v>5.1997907000000003E-2</c:v>
                </c:pt>
                <c:pt idx="312">
                  <c:v>5.1997601999999997E-2</c:v>
                </c:pt>
                <c:pt idx="313">
                  <c:v>5.1997267E-2</c:v>
                </c:pt>
                <c:pt idx="314">
                  <c:v>5.1996886999999999E-2</c:v>
                </c:pt>
                <c:pt idx="315">
                  <c:v>5.1996462E-2</c:v>
                </c:pt>
                <c:pt idx="316">
                  <c:v>5.1995979999999997E-2</c:v>
                </c:pt>
                <c:pt idx="317">
                  <c:v>5.1995445000000001E-2</c:v>
                </c:pt>
                <c:pt idx="318">
                  <c:v>5.1994840000000001E-2</c:v>
                </c:pt>
                <c:pt idx="319">
                  <c:v>5.1994164000000002E-2</c:v>
                </c:pt>
                <c:pt idx="320">
                  <c:v>5.1993406999999998E-2</c:v>
                </c:pt>
                <c:pt idx="321">
                  <c:v>5.199256E-2</c:v>
                </c:pt>
                <c:pt idx="322">
                  <c:v>5.1991620000000002E-2</c:v>
                </c:pt>
                <c:pt idx="323">
                  <c:v>5.1990565000000002E-2</c:v>
                </c:pt>
                <c:pt idx="324">
                  <c:v>5.1989384E-2</c:v>
                </c:pt>
                <c:pt idx="325">
                  <c:v>5.1988076000000001E-2</c:v>
                </c:pt>
                <c:pt idx="326">
                  <c:v>5.1986624000000002E-2</c:v>
                </c:pt>
                <c:pt idx="327">
                  <c:v>5.1985009999999998E-2</c:v>
                </c:pt>
                <c:pt idx="328">
                  <c:v>5.1983214999999999E-2</c:v>
                </c:pt>
                <c:pt idx="329">
                  <c:v>5.1981225999999998E-2</c:v>
                </c:pt>
                <c:pt idx="330">
                  <c:v>5.1979027999999997E-2</c:v>
                </c:pt>
                <c:pt idx="331">
                  <c:v>5.1976590000000003E-2</c:v>
                </c:pt>
                <c:pt idx="332">
                  <c:v>5.1973900000000003E-2</c:v>
                </c:pt>
                <c:pt idx="333">
                  <c:v>5.1970929999999999E-2</c:v>
                </c:pt>
                <c:pt idx="334">
                  <c:v>5.1967649999999997E-2</c:v>
                </c:pt>
                <c:pt idx="335">
                  <c:v>5.1964033E-2</c:v>
                </c:pt>
                <c:pt idx="336">
                  <c:v>5.1960054999999998E-2</c:v>
                </c:pt>
                <c:pt idx="337">
                  <c:v>5.1955665999999998E-2</c:v>
                </c:pt>
                <c:pt idx="338">
                  <c:v>5.1950841999999997E-2</c:v>
                </c:pt>
                <c:pt idx="339">
                  <c:v>5.1945555999999997E-2</c:v>
                </c:pt>
                <c:pt idx="340">
                  <c:v>5.1939755999999997E-2</c:v>
                </c:pt>
                <c:pt idx="341">
                  <c:v>5.1933399999999998E-2</c:v>
                </c:pt>
                <c:pt idx="342">
                  <c:v>5.1926437999999998E-2</c:v>
                </c:pt>
                <c:pt idx="343">
                  <c:v>5.1918797000000003E-2</c:v>
                </c:pt>
                <c:pt idx="344">
                  <c:v>5.1910464000000003E-2</c:v>
                </c:pt>
                <c:pt idx="345">
                  <c:v>5.1901360000000001E-2</c:v>
                </c:pt>
                <c:pt idx="346">
                  <c:v>5.1891426999999997E-2</c:v>
                </c:pt>
                <c:pt idx="347">
                  <c:v>5.1880583000000001E-2</c:v>
                </c:pt>
                <c:pt idx="348">
                  <c:v>5.186872E-2</c:v>
                </c:pt>
                <c:pt idx="349">
                  <c:v>5.1855850000000002E-2</c:v>
                </c:pt>
                <c:pt idx="350">
                  <c:v>5.1841869999999998E-2</c:v>
                </c:pt>
                <c:pt idx="351">
                  <c:v>5.1826669999999998E-2</c:v>
                </c:pt>
                <c:pt idx="352">
                  <c:v>5.1810179999999997E-2</c:v>
                </c:pt>
                <c:pt idx="353">
                  <c:v>5.1792294000000003E-2</c:v>
                </c:pt>
                <c:pt idx="354">
                  <c:v>5.1772806999999997E-2</c:v>
                </c:pt>
                <c:pt idx="355">
                  <c:v>5.1751749999999999E-2</c:v>
                </c:pt>
                <c:pt idx="356">
                  <c:v>5.1729030000000002E-2</c:v>
                </c:pt>
                <c:pt idx="357">
                  <c:v>5.1704460000000001E-2</c:v>
                </c:pt>
                <c:pt idx="358">
                  <c:v>5.1677915999999997E-2</c:v>
                </c:pt>
                <c:pt idx="359">
                  <c:v>5.1649279999999999E-2</c:v>
                </c:pt>
                <c:pt idx="360">
                  <c:v>5.1618410000000003E-2</c:v>
                </c:pt>
                <c:pt idx="361">
                  <c:v>5.1585185999999998E-2</c:v>
                </c:pt>
                <c:pt idx="362">
                  <c:v>5.154947E-2</c:v>
                </c:pt>
                <c:pt idx="363">
                  <c:v>5.1511086999999997E-2</c:v>
                </c:pt>
                <c:pt idx="364">
                  <c:v>5.1469873999999999E-2</c:v>
                </c:pt>
                <c:pt idx="365">
                  <c:v>5.1425666000000002E-2</c:v>
                </c:pt>
                <c:pt idx="366">
                  <c:v>5.137829E-2</c:v>
                </c:pt>
                <c:pt idx="367">
                  <c:v>5.1327579999999998E-2</c:v>
                </c:pt>
                <c:pt idx="368">
                  <c:v>5.1273353000000001E-2</c:v>
                </c:pt>
                <c:pt idx="369">
                  <c:v>5.1215419999999998E-2</c:v>
                </c:pt>
                <c:pt idx="370">
                  <c:v>5.1153577999999998E-2</c:v>
                </c:pt>
                <c:pt idx="371">
                  <c:v>5.108762E-2</c:v>
                </c:pt>
                <c:pt idx="372">
                  <c:v>5.1017366000000001E-2</c:v>
                </c:pt>
                <c:pt idx="373">
                  <c:v>5.0942614999999997E-2</c:v>
                </c:pt>
                <c:pt idx="374">
                  <c:v>5.0863249999999999E-2</c:v>
                </c:pt>
                <c:pt idx="375">
                  <c:v>5.0779074E-2</c:v>
                </c:pt>
                <c:pt idx="376">
                  <c:v>5.0689887000000003E-2</c:v>
                </c:pt>
                <c:pt idx="377">
                  <c:v>5.0595500000000002E-2</c:v>
                </c:pt>
                <c:pt idx="378">
                  <c:v>5.0495680000000001E-2</c:v>
                </c:pt>
                <c:pt idx="379">
                  <c:v>5.0390285E-2</c:v>
                </c:pt>
                <c:pt idx="380">
                  <c:v>5.0279110000000002E-2</c:v>
                </c:pt>
                <c:pt idx="381">
                  <c:v>5.0161995000000001E-2</c:v>
                </c:pt>
                <c:pt idx="382">
                  <c:v>5.0038796000000003E-2</c:v>
                </c:pt>
                <c:pt idx="383">
                  <c:v>4.9909346E-2</c:v>
                </c:pt>
                <c:pt idx="384">
                  <c:v>4.9773563E-2</c:v>
                </c:pt>
                <c:pt idx="385">
                  <c:v>4.9631275000000002E-2</c:v>
                </c:pt>
                <c:pt idx="386">
                  <c:v>4.9482382999999998E-2</c:v>
                </c:pt>
                <c:pt idx="387">
                  <c:v>4.9326845000000001E-2</c:v>
                </c:pt>
                <c:pt idx="388">
                  <c:v>4.9164514999999999E-2</c:v>
                </c:pt>
                <c:pt idx="389">
                  <c:v>4.8995387000000001E-2</c:v>
                </c:pt>
                <c:pt idx="390">
                  <c:v>4.8819438E-2</c:v>
                </c:pt>
                <c:pt idx="391">
                  <c:v>4.8636569999999997E-2</c:v>
                </c:pt>
                <c:pt idx="392">
                  <c:v>4.8446904999999998E-2</c:v>
                </c:pt>
                <c:pt idx="393">
                  <c:v>4.8250392000000003E-2</c:v>
                </c:pt>
                <c:pt idx="394">
                  <c:v>4.8047029999999998E-2</c:v>
                </c:pt>
                <c:pt idx="395">
                  <c:v>4.7837022999999999E-2</c:v>
                </c:pt>
                <c:pt idx="396">
                  <c:v>4.762036E-2</c:v>
                </c:pt>
                <c:pt idx="397">
                  <c:v>4.7397148E-2</c:v>
                </c:pt>
                <c:pt idx="398">
                  <c:v>4.7167519999999998E-2</c:v>
                </c:pt>
                <c:pt idx="399">
                  <c:v>4.6931647E-2</c:v>
                </c:pt>
                <c:pt idx="400">
                  <c:v>4.6689726000000001E-2</c:v>
                </c:pt>
                <c:pt idx="401">
                  <c:v>4.6441990000000002E-2</c:v>
                </c:pt>
                <c:pt idx="402">
                  <c:v>4.6188590000000002E-2</c:v>
                </c:pt>
                <c:pt idx="403">
                  <c:v>4.5929797000000001E-2</c:v>
                </c:pt>
                <c:pt idx="404">
                  <c:v>4.5665896999999997E-2</c:v>
                </c:pt>
                <c:pt idx="405">
                  <c:v>4.5397166000000003E-2</c:v>
                </c:pt>
                <c:pt idx="406">
                  <c:v>4.5123804000000003E-2</c:v>
                </c:pt>
                <c:pt idx="407">
                  <c:v>4.4846162000000002E-2</c:v>
                </c:pt>
                <c:pt idx="408">
                  <c:v>4.4564553E-2</c:v>
                </c:pt>
                <c:pt idx="409">
                  <c:v>4.4279244000000002E-2</c:v>
                </c:pt>
                <c:pt idx="410">
                  <c:v>4.3990533999999998E-2</c:v>
                </c:pt>
                <c:pt idx="411">
                  <c:v>4.3698777000000001E-2</c:v>
                </c:pt>
                <c:pt idx="412">
                  <c:v>4.3404280000000003E-2</c:v>
                </c:pt>
                <c:pt idx="413">
                  <c:v>4.3107252999999998E-2</c:v>
                </c:pt>
                <c:pt idx="414">
                  <c:v>4.2808086000000002E-2</c:v>
                </c:pt>
                <c:pt idx="415">
                  <c:v>4.2507112E-2</c:v>
                </c:pt>
                <c:pt idx="416">
                  <c:v>4.2204673999999998E-2</c:v>
                </c:pt>
                <c:pt idx="417">
                  <c:v>4.1901074000000003E-2</c:v>
                </c:pt>
                <c:pt idx="418">
                  <c:v>4.1596429999999997E-2</c:v>
                </c:pt>
                <c:pt idx="419">
                  <c:v>4.1291161999999999E-2</c:v>
                </c:pt>
                <c:pt idx="420">
                  <c:v>4.0985577000000002E-2</c:v>
                </c:pt>
                <c:pt idx="421">
                  <c:v>4.0679979999999998E-2</c:v>
                </c:pt>
                <c:pt idx="422">
                  <c:v>4.0374630000000002E-2</c:v>
                </c:pt>
                <c:pt idx="423">
                  <c:v>4.0069590000000002E-2</c:v>
                </c:pt>
                <c:pt idx="424">
                  <c:v>3.9765229999999999E-2</c:v>
                </c:pt>
                <c:pt idx="425">
                  <c:v>3.9461802999999997E-2</c:v>
                </c:pt>
                <c:pt idx="426">
                  <c:v>3.9159529999999998E-2</c:v>
                </c:pt>
                <c:pt idx="427">
                  <c:v>3.8858614999999999E-2</c:v>
                </c:pt>
                <c:pt idx="428">
                  <c:v>3.8559129999999997E-2</c:v>
                </c:pt>
                <c:pt idx="429">
                  <c:v>3.8261330000000003E-2</c:v>
                </c:pt>
                <c:pt idx="430">
                  <c:v>3.7965387000000003E-2</c:v>
                </c:pt>
                <c:pt idx="431">
                  <c:v>3.7671454E-2</c:v>
                </c:pt>
                <c:pt idx="432">
                  <c:v>3.7379669999999997E-2</c:v>
                </c:pt>
                <c:pt idx="433">
                  <c:v>3.7090129999999999E-2</c:v>
                </c:pt>
                <c:pt idx="434">
                  <c:v>3.6802969999999997E-2</c:v>
                </c:pt>
                <c:pt idx="435">
                  <c:v>3.6518287000000003E-2</c:v>
                </c:pt>
                <c:pt idx="436">
                  <c:v>3.6236169999999998E-2</c:v>
                </c:pt>
                <c:pt idx="437">
                  <c:v>3.5956714000000001E-2</c:v>
                </c:pt>
                <c:pt idx="438">
                  <c:v>3.5680015000000002E-2</c:v>
                </c:pt>
                <c:pt idx="439">
                  <c:v>3.5406113000000003E-2</c:v>
                </c:pt>
                <c:pt idx="440">
                  <c:v>3.5135064000000001E-2</c:v>
                </c:pt>
                <c:pt idx="441">
                  <c:v>3.4866899999999999E-2</c:v>
                </c:pt>
                <c:pt idx="442">
                  <c:v>3.4601676999999997E-2</c:v>
                </c:pt>
                <c:pt idx="443">
                  <c:v>3.4339473000000002E-2</c:v>
                </c:pt>
                <c:pt idx="444">
                  <c:v>3.4080277999999999E-2</c:v>
                </c:pt>
                <c:pt idx="445">
                  <c:v>3.3824109999999998E-2</c:v>
                </c:pt>
                <c:pt idx="446">
                  <c:v>3.3570959999999997E-2</c:v>
                </c:pt>
                <c:pt idx="447">
                  <c:v>3.3320866999999997E-2</c:v>
                </c:pt>
                <c:pt idx="448">
                  <c:v>3.3073871999999997E-2</c:v>
                </c:pt>
                <c:pt idx="449">
                  <c:v>3.2829940000000002E-2</c:v>
                </c:pt>
                <c:pt idx="450">
                  <c:v>3.2589060000000003E-2</c:v>
                </c:pt>
                <c:pt idx="451">
                  <c:v>3.2351209999999998E-2</c:v>
                </c:pt>
                <c:pt idx="452">
                  <c:v>3.2116428000000002E-2</c:v>
                </c:pt>
                <c:pt idx="453">
                  <c:v>3.188477E-2</c:v>
                </c:pt>
                <c:pt idx="454">
                  <c:v>3.1656141999999998E-2</c:v>
                </c:pt>
                <c:pt idx="455">
                  <c:v>3.1430513E-2</c:v>
                </c:pt>
                <c:pt idx="456">
                  <c:v>3.1207846000000001E-2</c:v>
                </c:pt>
                <c:pt idx="457">
                  <c:v>3.0988107000000001E-2</c:v>
                </c:pt>
                <c:pt idx="458">
                  <c:v>3.0771242000000001E-2</c:v>
                </c:pt>
                <c:pt idx="459">
                  <c:v>3.0557207999999999E-2</c:v>
                </c:pt>
                <c:pt idx="460">
                  <c:v>3.034599E-2</c:v>
                </c:pt>
                <c:pt idx="461">
                  <c:v>3.0137575999999999E-2</c:v>
                </c:pt>
                <c:pt idx="462">
                  <c:v>2.9931927000000001E-2</c:v>
                </c:pt>
                <c:pt idx="463">
                  <c:v>2.9729022000000001E-2</c:v>
                </c:pt>
                <c:pt idx="464">
                  <c:v>2.9528822999999999E-2</c:v>
                </c:pt>
                <c:pt idx="465">
                  <c:v>2.9331311999999998E-2</c:v>
                </c:pt>
                <c:pt idx="466">
                  <c:v>2.9136433999999999E-2</c:v>
                </c:pt>
                <c:pt idx="467">
                  <c:v>2.8944149999999998E-2</c:v>
                </c:pt>
                <c:pt idx="468">
                  <c:v>2.8754419999999999E-2</c:v>
                </c:pt>
                <c:pt idx="469">
                  <c:v>2.8567242999999999E-2</c:v>
                </c:pt>
                <c:pt idx="470">
                  <c:v>2.8382523E-2</c:v>
                </c:pt>
                <c:pt idx="471">
                  <c:v>2.8200303999999999E-2</c:v>
                </c:pt>
                <c:pt idx="472">
                  <c:v>2.8020447E-2</c:v>
                </c:pt>
                <c:pt idx="473">
                  <c:v>2.7843001999999999E-2</c:v>
                </c:pt>
                <c:pt idx="474">
                  <c:v>2.7667885999999999E-2</c:v>
                </c:pt>
                <c:pt idx="475">
                  <c:v>2.7495064E-2</c:v>
                </c:pt>
                <c:pt idx="476">
                  <c:v>2.7324525999999998E-2</c:v>
                </c:pt>
                <c:pt idx="477">
                  <c:v>2.7156179999999999E-2</c:v>
                </c:pt>
                <c:pt idx="478">
                  <c:v>2.6990063000000002E-2</c:v>
                </c:pt>
                <c:pt idx="479">
                  <c:v>2.6826043000000001E-2</c:v>
                </c:pt>
                <c:pt idx="480">
                  <c:v>2.6664172999999999E-2</c:v>
                </c:pt>
                <c:pt idx="481">
                  <c:v>2.6504320000000001E-2</c:v>
                </c:pt>
                <c:pt idx="482">
                  <c:v>2.6346491999999999E-2</c:v>
                </c:pt>
                <c:pt idx="483">
                  <c:v>2.6190720000000001E-2</c:v>
                </c:pt>
                <c:pt idx="484">
                  <c:v>2.6036859999999998E-2</c:v>
                </c:pt>
                <c:pt idx="485">
                  <c:v>2.5884923000000001E-2</c:v>
                </c:pt>
                <c:pt idx="486">
                  <c:v>2.5734938999999998E-2</c:v>
                </c:pt>
                <c:pt idx="487">
                  <c:v>2.5586806E-2</c:v>
                </c:pt>
                <c:pt idx="488">
                  <c:v>2.5440514000000001E-2</c:v>
                </c:pt>
                <c:pt idx="489">
                  <c:v>2.5296023000000001E-2</c:v>
                </c:pt>
                <c:pt idx="490">
                  <c:v>2.5153282999999999E-2</c:v>
                </c:pt>
                <c:pt idx="491">
                  <c:v>2.5012324999999998E-2</c:v>
                </c:pt>
                <c:pt idx="492">
                  <c:v>2.4872977000000001E-2</c:v>
                </c:pt>
                <c:pt idx="493">
                  <c:v>2.4735360000000001E-2</c:v>
                </c:pt>
                <c:pt idx="494">
                  <c:v>2.4599388E-2</c:v>
                </c:pt>
                <c:pt idx="495">
                  <c:v>2.446504E-2</c:v>
                </c:pt>
                <c:pt idx="496">
                  <c:v>2.4332271999999999E-2</c:v>
                </c:pt>
                <c:pt idx="497">
                  <c:v>2.4201065000000001E-2</c:v>
                </c:pt>
                <c:pt idx="498">
                  <c:v>2.407138E-2</c:v>
                </c:pt>
                <c:pt idx="499">
                  <c:v>2.3943173000000002E-2</c:v>
                </c:pt>
                <c:pt idx="500">
                  <c:v>2.3816427000000001E-2</c:v>
                </c:pt>
                <c:pt idx="501">
                  <c:v>2.3691120999999999E-2</c:v>
                </c:pt>
                <c:pt idx="502">
                  <c:v>2.3567214999999999E-2</c:v>
                </c:pt>
                <c:pt idx="503">
                  <c:v>2.3444682000000001E-2</c:v>
                </c:pt>
                <c:pt idx="504">
                  <c:v>2.3323514E-2</c:v>
                </c:pt>
                <c:pt idx="505">
                  <c:v>2.3203670999999999E-2</c:v>
                </c:pt>
                <c:pt idx="506">
                  <c:v>2.3085132000000001E-2</c:v>
                </c:pt>
                <c:pt idx="507">
                  <c:v>2.2967881999999998E-2</c:v>
                </c:pt>
                <c:pt idx="508">
                  <c:v>2.2851891999999999E-2</c:v>
                </c:pt>
                <c:pt idx="509">
                  <c:v>2.2737136000000002E-2</c:v>
                </c:pt>
                <c:pt idx="510">
                  <c:v>2.2623593000000001E-2</c:v>
                </c:pt>
                <c:pt idx="511">
                  <c:v>2.2511248000000001E-2</c:v>
                </c:pt>
                <c:pt idx="512">
                  <c:v>2.2400073999999999E-2</c:v>
                </c:pt>
                <c:pt idx="513">
                  <c:v>2.2290047E-2</c:v>
                </c:pt>
                <c:pt idx="514">
                  <c:v>2.218115E-2</c:v>
                </c:pt>
                <c:pt idx="515">
                  <c:v>2.2073366000000001E-2</c:v>
                </c:pt>
                <c:pt idx="516">
                  <c:v>2.1966672E-2</c:v>
                </c:pt>
                <c:pt idx="517">
                  <c:v>2.1861044999999999E-2</c:v>
                </c:pt>
                <c:pt idx="518">
                  <c:v>2.1756471999999999E-2</c:v>
                </c:pt>
                <c:pt idx="519">
                  <c:v>2.1652931E-2</c:v>
                </c:pt>
                <c:pt idx="520">
                  <c:v>2.1550406000000001E-2</c:v>
                </c:pt>
                <c:pt idx="521">
                  <c:v>2.1448873E-2</c:v>
                </c:pt>
                <c:pt idx="522">
                  <c:v>2.1348323999999998E-2</c:v>
                </c:pt>
                <c:pt idx="523">
                  <c:v>2.1248737E-2</c:v>
                </c:pt>
                <c:pt idx="524">
                  <c:v>2.1150095000000001E-2</c:v>
                </c:pt>
                <c:pt idx="525">
                  <c:v>2.1052383000000001E-2</c:v>
                </c:pt>
                <c:pt idx="526">
                  <c:v>2.0955581000000001E-2</c:v>
                </c:pt>
                <c:pt idx="527">
                  <c:v>2.0859675000000001E-2</c:v>
                </c:pt>
                <c:pt idx="528">
                  <c:v>2.0764649E-2</c:v>
                </c:pt>
                <c:pt idx="529">
                  <c:v>2.0670487000000001E-2</c:v>
                </c:pt>
                <c:pt idx="530">
                  <c:v>2.0577176999999999E-2</c:v>
                </c:pt>
                <c:pt idx="531">
                  <c:v>2.0484705999999998E-2</c:v>
                </c:pt>
                <c:pt idx="532">
                  <c:v>2.0393059000000002E-2</c:v>
                </c:pt>
                <c:pt idx="533">
                  <c:v>2.0302225E-2</c:v>
                </c:pt>
                <c:pt idx="534">
                  <c:v>2.0212183000000002E-2</c:v>
                </c:pt>
                <c:pt idx="535">
                  <c:v>2.0122926999999999E-2</c:v>
                </c:pt>
                <c:pt idx="536">
                  <c:v>2.0034442E-2</c:v>
                </c:pt>
                <c:pt idx="537">
                  <c:v>1.9946715E-2</c:v>
                </c:pt>
                <c:pt idx="538">
                  <c:v>1.9859736999999999E-2</c:v>
                </c:pt>
                <c:pt idx="539">
                  <c:v>1.9773489000000002E-2</c:v>
                </c:pt>
                <c:pt idx="540">
                  <c:v>1.9687963999999999E-2</c:v>
                </c:pt>
                <c:pt idx="541">
                  <c:v>1.9603148000000001E-2</c:v>
                </c:pt>
                <c:pt idx="542">
                  <c:v>1.9519030999999999E-2</c:v>
                </c:pt>
                <c:pt idx="543">
                  <c:v>1.9435601E-2</c:v>
                </c:pt>
                <c:pt idx="544">
                  <c:v>1.9352847999999999E-2</c:v>
                </c:pt>
                <c:pt idx="545">
                  <c:v>1.9270756999999999E-2</c:v>
                </c:pt>
                <c:pt idx="546">
                  <c:v>1.9189322000000002E-2</c:v>
                </c:pt>
                <c:pt idx="547">
                  <c:v>1.9108532000000001E-2</c:v>
                </c:pt>
                <c:pt idx="548">
                  <c:v>1.9028376999999999E-2</c:v>
                </c:pt>
                <c:pt idx="549">
                  <c:v>1.8948843999999999E-2</c:v>
                </c:pt>
                <c:pt idx="550">
                  <c:v>1.8869924999999999E-2</c:v>
                </c:pt>
                <c:pt idx="551">
                  <c:v>1.8791611999999999E-2</c:v>
                </c:pt>
                <c:pt idx="552">
                  <c:v>1.8713892999999999E-2</c:v>
                </c:pt>
                <c:pt idx="553">
                  <c:v>1.8636761000000002E-2</c:v>
                </c:pt>
                <c:pt idx="554">
                  <c:v>1.8560206999999999E-2</c:v>
                </c:pt>
                <c:pt idx="555">
                  <c:v>1.8484219999999999E-2</c:v>
                </c:pt>
                <c:pt idx="556">
                  <c:v>1.8408793999999999E-2</c:v>
                </c:pt>
                <c:pt idx="557">
                  <c:v>1.833392E-2</c:v>
                </c:pt>
                <c:pt idx="558">
                  <c:v>1.8259587000000001E-2</c:v>
                </c:pt>
                <c:pt idx="559">
                  <c:v>1.818579E-2</c:v>
                </c:pt>
                <c:pt idx="560">
                  <c:v>1.8112521999999999E-2</c:v>
                </c:pt>
                <c:pt idx="561">
                  <c:v>1.8039771999999999E-2</c:v>
                </c:pt>
                <c:pt idx="562">
                  <c:v>1.7967535E-2</c:v>
                </c:pt>
                <c:pt idx="563">
                  <c:v>1.7895800999999999E-2</c:v>
                </c:pt>
                <c:pt idx="564">
                  <c:v>1.7824564000000001E-2</c:v>
                </c:pt>
                <c:pt idx="565">
                  <c:v>1.7753814999999999E-2</c:v>
                </c:pt>
                <c:pt idx="566">
                  <c:v>1.7683549E-2</c:v>
                </c:pt>
                <c:pt idx="567">
                  <c:v>1.7613757000000001E-2</c:v>
                </c:pt>
                <c:pt idx="568">
                  <c:v>1.7544435000000001E-2</c:v>
                </c:pt>
                <c:pt idx="569">
                  <c:v>1.7475576999999999E-2</c:v>
                </c:pt>
                <c:pt idx="570">
                  <c:v>1.7407173000000001E-2</c:v>
                </c:pt>
                <c:pt idx="571">
                  <c:v>1.7339219999999999E-2</c:v>
                </c:pt>
                <c:pt idx="572">
                  <c:v>1.7271709999999999E-2</c:v>
                </c:pt>
                <c:pt idx="573">
                  <c:v>1.720464E-2</c:v>
                </c:pt>
                <c:pt idx="574">
                  <c:v>1.7138E-2</c:v>
                </c:pt>
                <c:pt idx="575">
                  <c:v>1.7071784E-2</c:v>
                </c:pt>
                <c:pt idx="576">
                  <c:v>1.7005987E-2</c:v>
                </c:pt>
                <c:pt idx="577">
                  <c:v>1.6940602999999999E-2</c:v>
                </c:pt>
                <c:pt idx="578">
                  <c:v>1.6875628E-2</c:v>
                </c:pt>
                <c:pt idx="579">
                  <c:v>1.6811053999999999E-2</c:v>
                </c:pt>
                <c:pt idx="580">
                  <c:v>1.6746872999999999E-2</c:v>
                </c:pt>
                <c:pt idx="581">
                  <c:v>1.6683090000000001E-2</c:v>
                </c:pt>
                <c:pt idx="582">
                  <c:v>1.6619693000000001E-2</c:v>
                </c:pt>
                <c:pt idx="583">
                  <c:v>1.6556675999999999E-2</c:v>
                </c:pt>
                <c:pt idx="584">
                  <c:v>1.6494037999999999E-2</c:v>
                </c:pt>
                <c:pt idx="585">
                  <c:v>1.6431769999999998E-2</c:v>
                </c:pt>
                <c:pt idx="586">
                  <c:v>1.6369867999999999E-2</c:v>
                </c:pt>
                <c:pt idx="587">
                  <c:v>1.6308328E-2</c:v>
                </c:pt>
                <c:pt idx="588">
                  <c:v>1.6247147999999999E-2</c:v>
                </c:pt>
                <c:pt idx="589">
                  <c:v>1.6186321E-2</c:v>
                </c:pt>
                <c:pt idx="590">
                  <c:v>1.6125840999999998E-2</c:v>
                </c:pt>
                <c:pt idx="591">
                  <c:v>1.6065706999999999E-2</c:v>
                </c:pt>
                <c:pt idx="592">
                  <c:v>1.6005913E-2</c:v>
                </c:pt>
                <c:pt idx="593">
                  <c:v>1.5946452999999999E-2</c:v>
                </c:pt>
                <c:pt idx="594">
                  <c:v>1.5887324000000001E-2</c:v>
                </c:pt>
              </c:numCache>
            </c:numRef>
          </c:yVal>
          <c:smooth val="1"/>
          <c:extLst>
            <c:ext xmlns:c16="http://schemas.microsoft.com/office/drawing/2014/chart" uri="{C3380CC4-5D6E-409C-BE32-E72D297353CC}">
              <c16:uniqueId val="{00000000-08DE-4295-AD6D-32A8DF8F8C69}"/>
            </c:ext>
          </c:extLst>
        </c:ser>
        <c:ser>
          <c:idx val="4"/>
          <c:order val="4"/>
          <c:spPr>
            <a:ln w="3175" cap="rnd">
              <a:solidFill>
                <a:schemeClr val="tx1"/>
              </a:solidFill>
              <a:round/>
            </a:ln>
            <a:effectLst/>
          </c:spPr>
          <c:marker>
            <c:symbol val="none"/>
          </c:marker>
          <c:xVal>
            <c:numRef>
              <c:f>'Figure 6'!$A$79:$A$691</c:f>
              <c:numCache>
                <c:formatCode>0.00</c:formatCode>
                <c:ptCount val="613"/>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pt idx="595">
                  <c:v>99.166666666667297</c:v>
                </c:pt>
                <c:pt idx="596">
                  <c:v>99.333333333333968</c:v>
                </c:pt>
                <c:pt idx="597">
                  <c:v>99.500000000000639</c:v>
                </c:pt>
                <c:pt idx="598">
                  <c:v>99.666666666667311</c:v>
                </c:pt>
                <c:pt idx="599">
                  <c:v>99.833333333333982</c:v>
                </c:pt>
                <c:pt idx="600">
                  <c:v>100.00000000000065</c:v>
                </c:pt>
                <c:pt idx="601">
                  <c:v>100.16666666666733</c:v>
                </c:pt>
                <c:pt idx="602">
                  <c:v>100.333333333334</c:v>
                </c:pt>
                <c:pt idx="603">
                  <c:v>100.50000000000067</c:v>
                </c:pt>
                <c:pt idx="604">
                  <c:v>100.66666666666734</c:v>
                </c:pt>
                <c:pt idx="605">
                  <c:v>100.83333333333401</c:v>
                </c:pt>
                <c:pt idx="606">
                  <c:v>101.00000000000068</c:v>
                </c:pt>
                <c:pt idx="607">
                  <c:v>101.16666666666735</c:v>
                </c:pt>
                <c:pt idx="608">
                  <c:v>101.33333333333402</c:v>
                </c:pt>
                <c:pt idx="609">
                  <c:v>101.5000000000007</c:v>
                </c:pt>
                <c:pt idx="610">
                  <c:v>101.66666666666737</c:v>
                </c:pt>
                <c:pt idx="611">
                  <c:v>101.83333333333404</c:v>
                </c:pt>
                <c:pt idx="612">
                  <c:v>102.00000000000071</c:v>
                </c:pt>
              </c:numCache>
            </c:numRef>
          </c:xVal>
          <c:yVal>
            <c:numRef>
              <c:f>'Figure 6'!$W$79:$W$691</c:f>
              <c:numCache>
                <c:formatCode>General</c:formatCode>
                <c:ptCount val="613"/>
                <c:pt idx="0">
                  <c:v>6.5000000000000002E-2</c:v>
                </c:pt>
                <c:pt idx="1">
                  <c:v>6.5823870000000007E-2</c:v>
                </c:pt>
                <c:pt idx="2">
                  <c:v>6.6434549999999995E-2</c:v>
                </c:pt>
                <c:pt idx="3">
                  <c:v>6.6904015999999997E-2</c:v>
                </c:pt>
                <c:pt idx="4">
                  <c:v>6.7276150000000007E-2</c:v>
                </c:pt>
                <c:pt idx="5">
                  <c:v>6.7577689999999996E-2</c:v>
                </c:pt>
                <c:pt idx="6">
                  <c:v>6.7825659999999996E-2</c:v>
                </c:pt>
                <c:pt idx="7">
                  <c:v>6.8031535000000004E-2</c:v>
                </c:pt>
                <c:pt idx="8">
                  <c:v>6.8203440000000004E-2</c:v>
                </c:pt>
                <c:pt idx="9">
                  <c:v>6.8347249999999998E-2</c:v>
                </c:pt>
                <c:pt idx="10">
                  <c:v>6.846729E-2</c:v>
                </c:pt>
                <c:pt idx="11">
                  <c:v>6.8566849999999999E-2</c:v>
                </c:pt>
                <c:pt idx="12">
                  <c:v>6.8648550000000003E-2</c:v>
                </c:pt>
                <c:pt idx="13">
                  <c:v>6.8714419999999998E-2</c:v>
                </c:pt>
                <c:pt idx="14">
                  <c:v>6.8766094999999999E-2</c:v>
                </c:pt>
                <c:pt idx="15">
                  <c:v>6.8804786000000007E-2</c:v>
                </c:pt>
                <c:pt idx="16">
                  <c:v>6.8831530000000002E-2</c:v>
                </c:pt>
                <c:pt idx="17">
                  <c:v>6.8847160000000004E-2</c:v>
                </c:pt>
                <c:pt idx="18">
                  <c:v>6.8852305000000003E-2</c:v>
                </c:pt>
                <c:pt idx="19">
                  <c:v>6.8852305000000003E-2</c:v>
                </c:pt>
                <c:pt idx="20">
                  <c:v>6.8852300000000005E-2</c:v>
                </c:pt>
                <c:pt idx="21">
                  <c:v>6.8852280000000002E-2</c:v>
                </c:pt>
                <c:pt idx="22">
                  <c:v>6.8852259999999998E-2</c:v>
                </c:pt>
                <c:pt idx="23">
                  <c:v>6.8852215999999994E-2</c:v>
                </c:pt>
                <c:pt idx="24">
                  <c:v>6.8852140000000006E-2</c:v>
                </c:pt>
                <c:pt idx="25">
                  <c:v>6.8852040000000003E-2</c:v>
                </c:pt>
                <c:pt idx="26">
                  <c:v>6.8851895999999996E-2</c:v>
                </c:pt>
                <c:pt idx="27">
                  <c:v>6.8851720000000005E-2</c:v>
                </c:pt>
                <c:pt idx="28">
                  <c:v>6.8851486000000003E-2</c:v>
                </c:pt>
                <c:pt idx="29">
                  <c:v>6.8851195000000004E-2</c:v>
                </c:pt>
                <c:pt idx="30">
                  <c:v>6.8850844999999994E-2</c:v>
                </c:pt>
                <c:pt idx="31">
                  <c:v>6.8850430000000004E-2</c:v>
                </c:pt>
                <c:pt idx="32">
                  <c:v>6.8849936E-2</c:v>
                </c:pt>
                <c:pt idx="33">
                  <c:v>6.8849359999999998E-2</c:v>
                </c:pt>
                <c:pt idx="34">
                  <c:v>6.8848709999999994E-2</c:v>
                </c:pt>
                <c:pt idx="35">
                  <c:v>6.8847954000000003E-2</c:v>
                </c:pt>
                <c:pt idx="36">
                  <c:v>6.8847099999999994E-2</c:v>
                </c:pt>
                <c:pt idx="37">
                  <c:v>6.8846130000000005E-2</c:v>
                </c:pt>
                <c:pt idx="38">
                  <c:v>6.8845056000000002E-2</c:v>
                </c:pt>
                <c:pt idx="39">
                  <c:v>6.8843864000000005E-2</c:v>
                </c:pt>
                <c:pt idx="40">
                  <c:v>6.8842545000000005E-2</c:v>
                </c:pt>
                <c:pt idx="41">
                  <c:v>6.8841100000000002E-2</c:v>
                </c:pt>
                <c:pt idx="42">
                  <c:v>6.8839510000000007E-2</c:v>
                </c:pt>
                <c:pt idx="43">
                  <c:v>6.8837783999999999E-2</c:v>
                </c:pt>
                <c:pt idx="44">
                  <c:v>6.8835913999999998E-2</c:v>
                </c:pt>
                <c:pt idx="45">
                  <c:v>6.883388E-2</c:v>
                </c:pt>
                <c:pt idx="46">
                  <c:v>6.8831699999999996E-2</c:v>
                </c:pt>
                <c:pt idx="47">
                  <c:v>6.8829340000000003E-2</c:v>
                </c:pt>
                <c:pt idx="48">
                  <c:v>6.8826819999999997E-2</c:v>
                </c:pt>
                <c:pt idx="49">
                  <c:v>6.8824120000000003E-2</c:v>
                </c:pt>
                <c:pt idx="50">
                  <c:v>6.8821240000000006E-2</c:v>
                </c:pt>
                <c:pt idx="51">
                  <c:v>6.8818169999999998E-2</c:v>
                </c:pt>
                <c:pt idx="52">
                  <c:v>6.8814899999999998E-2</c:v>
                </c:pt>
                <c:pt idx="53">
                  <c:v>6.8811449999999996E-2</c:v>
                </c:pt>
                <c:pt idx="54">
                  <c:v>6.8807779999999999E-2</c:v>
                </c:pt>
                <c:pt idx="55">
                  <c:v>6.8803909999999996E-2</c:v>
                </c:pt>
                <c:pt idx="56">
                  <c:v>6.8799819999999998E-2</c:v>
                </c:pt>
                <c:pt idx="57">
                  <c:v>6.8795519999999999E-2</c:v>
                </c:pt>
                <c:pt idx="58">
                  <c:v>6.8790994999999994E-2</c:v>
                </c:pt>
                <c:pt idx="59">
                  <c:v>6.8786230000000004E-2</c:v>
                </c:pt>
                <c:pt idx="60">
                  <c:v>6.8781239999999993E-2</c:v>
                </c:pt>
                <c:pt idx="61">
                  <c:v>6.8776019999999993E-2</c:v>
                </c:pt>
                <c:pt idx="62">
                  <c:v>6.8770540000000005E-2</c:v>
                </c:pt>
                <c:pt idx="63">
                  <c:v>6.8764829999999999E-2</c:v>
                </c:pt>
                <c:pt idx="64">
                  <c:v>6.8758849999999996E-2</c:v>
                </c:pt>
                <c:pt idx="65">
                  <c:v>6.8752629999999995E-2</c:v>
                </c:pt>
                <c:pt idx="66">
                  <c:v>6.8746135E-2</c:v>
                </c:pt>
                <c:pt idx="67">
                  <c:v>6.8739384000000001E-2</c:v>
                </c:pt>
                <c:pt idx="68">
                  <c:v>6.8732360000000006E-2</c:v>
                </c:pt>
                <c:pt idx="69">
                  <c:v>6.8725060000000004E-2</c:v>
                </c:pt>
                <c:pt idx="70">
                  <c:v>6.8717479999999997E-2</c:v>
                </c:pt>
                <c:pt idx="71">
                  <c:v>6.8709619999999999E-2</c:v>
                </c:pt>
                <c:pt idx="72">
                  <c:v>6.8701475999999997E-2</c:v>
                </c:pt>
                <c:pt idx="73">
                  <c:v>6.8693030000000002E-2</c:v>
                </c:pt>
                <c:pt idx="74">
                  <c:v>6.8684300000000004E-2</c:v>
                </c:pt>
                <c:pt idx="75">
                  <c:v>6.8675269999999997E-2</c:v>
                </c:pt>
                <c:pt idx="76">
                  <c:v>6.866593E-2</c:v>
                </c:pt>
                <c:pt idx="77">
                  <c:v>6.8656296000000006E-2</c:v>
                </c:pt>
                <c:pt idx="78">
                  <c:v>6.864634E-2</c:v>
                </c:pt>
                <c:pt idx="79">
                  <c:v>6.8636069999999993E-2</c:v>
                </c:pt>
                <c:pt idx="80">
                  <c:v>6.8625494999999995E-2</c:v>
                </c:pt>
                <c:pt idx="81">
                  <c:v>6.8614590000000003E-2</c:v>
                </c:pt>
                <c:pt idx="82">
                  <c:v>6.8603349999999994E-2</c:v>
                </c:pt>
                <c:pt idx="83">
                  <c:v>6.8591799999999994E-2</c:v>
                </c:pt>
                <c:pt idx="84">
                  <c:v>6.8579909999999994E-2</c:v>
                </c:pt>
                <c:pt idx="85">
                  <c:v>6.8567660000000002E-2</c:v>
                </c:pt>
                <c:pt idx="86">
                  <c:v>6.8555119999999997E-2</c:v>
                </c:pt>
                <c:pt idx="87">
                  <c:v>6.8542204999999995E-2</c:v>
                </c:pt>
                <c:pt idx="88">
                  <c:v>6.8528939999999997E-2</c:v>
                </c:pt>
                <c:pt idx="89">
                  <c:v>6.8515350000000003E-2</c:v>
                </c:pt>
                <c:pt idx="90">
                  <c:v>6.8501389999999995E-2</c:v>
                </c:pt>
                <c:pt idx="91">
                  <c:v>6.8487085000000003E-2</c:v>
                </c:pt>
                <c:pt idx="92">
                  <c:v>6.8472414999999995E-2</c:v>
                </c:pt>
                <c:pt idx="93">
                  <c:v>6.8457395000000004E-2</c:v>
                </c:pt>
                <c:pt idx="94">
                  <c:v>6.8441994000000006E-2</c:v>
                </c:pt>
                <c:pt idx="95">
                  <c:v>6.8426249999999994E-2</c:v>
                </c:pt>
                <c:pt idx="96">
                  <c:v>6.8410120000000005E-2</c:v>
                </c:pt>
                <c:pt idx="97">
                  <c:v>6.8393609999999994E-2</c:v>
                </c:pt>
                <c:pt idx="98">
                  <c:v>6.8376734999999994E-2</c:v>
                </c:pt>
                <c:pt idx="99">
                  <c:v>6.8359470000000006E-2</c:v>
                </c:pt>
                <c:pt idx="100">
                  <c:v>6.8341849999999996E-2</c:v>
                </c:pt>
                <c:pt idx="101">
                  <c:v>6.8323819999999993E-2</c:v>
                </c:pt>
                <c:pt idx="102">
                  <c:v>6.8305396000000004E-2</c:v>
                </c:pt>
                <c:pt idx="103">
                  <c:v>6.8286605E-2</c:v>
                </c:pt>
                <c:pt idx="104">
                  <c:v>6.8267419999999995E-2</c:v>
                </c:pt>
                <c:pt idx="105">
                  <c:v>6.8247799999999997E-2</c:v>
                </c:pt>
                <c:pt idx="106">
                  <c:v>6.8227850000000007E-2</c:v>
                </c:pt>
                <c:pt idx="107">
                  <c:v>6.8207464999999995E-2</c:v>
                </c:pt>
                <c:pt idx="108">
                  <c:v>6.8186655999999998E-2</c:v>
                </c:pt>
                <c:pt idx="109">
                  <c:v>6.8165489999999995E-2</c:v>
                </c:pt>
                <c:pt idx="110">
                  <c:v>6.8143889999999999E-2</c:v>
                </c:pt>
                <c:pt idx="111">
                  <c:v>6.8121890000000004E-2</c:v>
                </c:pt>
                <c:pt idx="112">
                  <c:v>6.8099454000000004E-2</c:v>
                </c:pt>
                <c:pt idx="113">
                  <c:v>6.8076629999999999E-2</c:v>
                </c:pt>
                <c:pt idx="114">
                  <c:v>6.80534E-2</c:v>
                </c:pt>
                <c:pt idx="115">
                  <c:v>6.8029729999999997E-2</c:v>
                </c:pt>
                <c:pt idx="116">
                  <c:v>6.8005650000000001E-2</c:v>
                </c:pt>
                <c:pt idx="117">
                  <c:v>6.7981120000000006E-2</c:v>
                </c:pt>
                <c:pt idx="118">
                  <c:v>6.7956193999999998E-2</c:v>
                </c:pt>
                <c:pt idx="119">
                  <c:v>6.7930850000000001E-2</c:v>
                </c:pt>
                <c:pt idx="120">
                  <c:v>6.7905075999999995E-2</c:v>
                </c:pt>
                <c:pt idx="121">
                  <c:v>6.7878864999999997E-2</c:v>
                </c:pt>
                <c:pt idx="122">
                  <c:v>6.7852209999999996E-2</c:v>
                </c:pt>
                <c:pt idx="123">
                  <c:v>6.7825120000000003E-2</c:v>
                </c:pt>
                <c:pt idx="124">
                  <c:v>6.7797609999999994E-2</c:v>
                </c:pt>
                <c:pt idx="125">
                  <c:v>6.7769653999999999E-2</c:v>
                </c:pt>
                <c:pt idx="126">
                  <c:v>6.7741220000000005E-2</c:v>
                </c:pt>
                <c:pt idx="127">
                  <c:v>6.7712389999999997E-2</c:v>
                </c:pt>
                <c:pt idx="128">
                  <c:v>6.7683116000000001E-2</c:v>
                </c:pt>
                <c:pt idx="129">
                  <c:v>6.7653489999999997E-2</c:v>
                </c:pt>
                <c:pt idx="130">
                  <c:v>6.7623429999999998E-2</c:v>
                </c:pt>
                <c:pt idx="131">
                  <c:v>6.7592910000000006E-2</c:v>
                </c:pt>
                <c:pt idx="132">
                  <c:v>6.7561953999999994E-2</c:v>
                </c:pt>
                <c:pt idx="133">
                  <c:v>6.7530535000000003E-2</c:v>
                </c:pt>
                <c:pt idx="134">
                  <c:v>6.7498669999999997E-2</c:v>
                </c:pt>
                <c:pt idx="135">
                  <c:v>6.7466349999999994E-2</c:v>
                </c:pt>
                <c:pt idx="136">
                  <c:v>6.7433580000000007E-2</c:v>
                </c:pt>
                <c:pt idx="137">
                  <c:v>6.7400349999999998E-2</c:v>
                </c:pt>
                <c:pt idx="138">
                  <c:v>6.7366659999999995E-2</c:v>
                </c:pt>
                <c:pt idx="139">
                  <c:v>6.7332509999999998E-2</c:v>
                </c:pt>
                <c:pt idx="140">
                  <c:v>6.7297906000000005E-2</c:v>
                </c:pt>
                <c:pt idx="141">
                  <c:v>6.7262836000000006E-2</c:v>
                </c:pt>
                <c:pt idx="142">
                  <c:v>6.7227304000000002E-2</c:v>
                </c:pt>
                <c:pt idx="143">
                  <c:v>6.7191310000000004E-2</c:v>
                </c:pt>
                <c:pt idx="144">
                  <c:v>6.7154854999999999E-2</c:v>
                </c:pt>
                <c:pt idx="145">
                  <c:v>6.7117930000000006E-2</c:v>
                </c:pt>
                <c:pt idx="146">
                  <c:v>6.7080534999999997E-2</c:v>
                </c:pt>
                <c:pt idx="147">
                  <c:v>6.7042679999999993E-2</c:v>
                </c:pt>
                <c:pt idx="148">
                  <c:v>6.7004345000000007E-2</c:v>
                </c:pt>
                <c:pt idx="149">
                  <c:v>6.6965549999999999E-2</c:v>
                </c:pt>
                <c:pt idx="150">
                  <c:v>6.6926280000000005E-2</c:v>
                </c:pt>
                <c:pt idx="151">
                  <c:v>6.6886539999999994E-2</c:v>
                </c:pt>
                <c:pt idx="152">
                  <c:v>6.6846320000000001E-2</c:v>
                </c:pt>
                <c:pt idx="153">
                  <c:v>6.6805630000000005E-2</c:v>
                </c:pt>
                <c:pt idx="154">
                  <c:v>6.6764470000000006E-2</c:v>
                </c:pt>
                <c:pt idx="155">
                  <c:v>6.6722824999999999E-2</c:v>
                </c:pt>
                <c:pt idx="156">
                  <c:v>6.6680710000000004E-2</c:v>
                </c:pt>
                <c:pt idx="157">
                  <c:v>6.663811E-2</c:v>
                </c:pt>
                <c:pt idx="158">
                  <c:v>6.6595039999999994E-2</c:v>
                </c:pt>
                <c:pt idx="159">
                  <c:v>6.6551483999999994E-2</c:v>
                </c:pt>
                <c:pt idx="160">
                  <c:v>6.6507449999999996E-2</c:v>
                </c:pt>
                <c:pt idx="161">
                  <c:v>6.6462939999999998E-2</c:v>
                </c:pt>
                <c:pt idx="162">
                  <c:v>6.6417950000000003E-2</c:v>
                </c:pt>
                <c:pt idx="163">
                  <c:v>6.6372470000000003E-2</c:v>
                </c:pt>
                <c:pt idx="164">
                  <c:v>6.6326510000000005E-2</c:v>
                </c:pt>
                <c:pt idx="165">
                  <c:v>6.6280069999999996E-2</c:v>
                </c:pt>
                <c:pt idx="166">
                  <c:v>6.6233135999999998E-2</c:v>
                </c:pt>
                <c:pt idx="167">
                  <c:v>6.6185729999999998E-2</c:v>
                </c:pt>
                <c:pt idx="168">
                  <c:v>6.6137829999999995E-2</c:v>
                </c:pt>
                <c:pt idx="169">
                  <c:v>6.6089443999999997E-2</c:v>
                </c:pt>
                <c:pt idx="170">
                  <c:v>6.6040576000000004E-2</c:v>
                </c:pt>
                <c:pt idx="171">
                  <c:v>6.5991215000000006E-2</c:v>
                </c:pt>
                <c:pt idx="172">
                  <c:v>6.5941369999999999E-2</c:v>
                </c:pt>
                <c:pt idx="173">
                  <c:v>6.5891035000000001E-2</c:v>
                </c:pt>
                <c:pt idx="174">
                  <c:v>6.5840209999999996E-2</c:v>
                </c:pt>
                <c:pt idx="175">
                  <c:v>6.5788895E-2</c:v>
                </c:pt>
                <c:pt idx="176">
                  <c:v>6.5737080000000003E-2</c:v>
                </c:pt>
                <c:pt idx="177">
                  <c:v>6.5684779999999998E-2</c:v>
                </c:pt>
                <c:pt idx="178">
                  <c:v>6.5631986000000003E-2</c:v>
                </c:pt>
                <c:pt idx="179">
                  <c:v>6.5578689999999995E-2</c:v>
                </c:pt>
                <c:pt idx="180">
                  <c:v>6.5524905999999994E-2</c:v>
                </c:pt>
                <c:pt idx="181">
                  <c:v>6.5470630000000002E-2</c:v>
                </c:pt>
                <c:pt idx="182">
                  <c:v>6.5415844000000001E-2</c:v>
                </c:pt>
                <c:pt idx="183">
                  <c:v>6.5360559999999998E-2</c:v>
                </c:pt>
                <c:pt idx="184">
                  <c:v>6.5304780000000007E-2</c:v>
                </c:pt>
                <c:pt idx="185">
                  <c:v>6.5248500000000001E-2</c:v>
                </c:pt>
                <c:pt idx="186">
                  <c:v>6.5191700000000005E-2</c:v>
                </c:pt>
                <c:pt idx="187">
                  <c:v>6.5134406000000006E-2</c:v>
                </c:pt>
                <c:pt idx="188">
                  <c:v>6.5076609999999993E-2</c:v>
                </c:pt>
                <c:pt idx="189">
                  <c:v>6.5018296000000003E-2</c:v>
                </c:pt>
                <c:pt idx="190">
                  <c:v>6.4959470000000005E-2</c:v>
                </c:pt>
                <c:pt idx="191">
                  <c:v>6.4900120000000006E-2</c:v>
                </c:pt>
                <c:pt idx="192">
                  <c:v>6.4840264999999994E-2</c:v>
                </c:pt>
                <c:pt idx="193">
                  <c:v>6.4779890000000007E-2</c:v>
                </c:pt>
                <c:pt idx="194">
                  <c:v>6.4718990000000004E-2</c:v>
                </c:pt>
                <c:pt idx="195">
                  <c:v>6.4657560000000003E-2</c:v>
                </c:pt>
                <c:pt idx="196">
                  <c:v>6.4595609999999998E-2</c:v>
                </c:pt>
                <c:pt idx="197">
                  <c:v>6.4533119999999999E-2</c:v>
                </c:pt>
                <c:pt idx="198">
                  <c:v>6.4470100000000002E-2</c:v>
                </c:pt>
                <c:pt idx="199">
                  <c:v>6.4406530000000003E-2</c:v>
                </c:pt>
                <c:pt idx="200">
                  <c:v>6.4342423999999995E-2</c:v>
                </c:pt>
                <c:pt idx="201">
                  <c:v>6.4277775999999995E-2</c:v>
                </c:pt>
                <c:pt idx="202">
                  <c:v>6.4212549999999993E-2</c:v>
                </c:pt>
                <c:pt idx="203">
                  <c:v>6.414678E-2</c:v>
                </c:pt>
                <c:pt idx="204">
                  <c:v>6.4080440000000002E-2</c:v>
                </c:pt>
                <c:pt idx="205">
                  <c:v>6.4013526000000001E-2</c:v>
                </c:pt>
                <c:pt idx="206">
                  <c:v>6.3946046000000006E-2</c:v>
                </c:pt>
                <c:pt idx="207">
                  <c:v>6.3877980000000001E-2</c:v>
                </c:pt>
                <c:pt idx="208">
                  <c:v>6.3809329999999997E-2</c:v>
                </c:pt>
                <c:pt idx="209">
                  <c:v>6.3740080000000005E-2</c:v>
                </c:pt>
                <c:pt idx="210">
                  <c:v>6.367022E-2</c:v>
                </c:pt>
                <c:pt idx="211">
                  <c:v>6.3599740000000002E-2</c:v>
                </c:pt>
                <c:pt idx="212">
                  <c:v>6.3528639999999997E-2</c:v>
                </c:pt>
                <c:pt idx="213">
                  <c:v>6.3456910000000005E-2</c:v>
                </c:pt>
                <c:pt idx="214">
                  <c:v>6.3384529999999994E-2</c:v>
                </c:pt>
                <c:pt idx="215">
                  <c:v>6.3311510000000001E-2</c:v>
                </c:pt>
                <c:pt idx="216">
                  <c:v>6.323782E-2</c:v>
                </c:pt>
                <c:pt idx="217">
                  <c:v>6.3163469999999999E-2</c:v>
                </c:pt>
                <c:pt idx="218">
                  <c:v>6.3088400000000003E-2</c:v>
                </c:pt>
                <c:pt idx="219">
                  <c:v>6.3012645000000006E-2</c:v>
                </c:pt>
                <c:pt idx="220">
                  <c:v>6.2936164000000003E-2</c:v>
                </c:pt>
                <c:pt idx="221">
                  <c:v>6.2858953999999995E-2</c:v>
                </c:pt>
                <c:pt idx="222">
                  <c:v>6.2781000000000003E-2</c:v>
                </c:pt>
                <c:pt idx="223">
                  <c:v>6.2702289999999994E-2</c:v>
                </c:pt>
                <c:pt idx="224">
                  <c:v>6.2622810000000001E-2</c:v>
                </c:pt>
                <c:pt idx="225">
                  <c:v>6.2542529999999999E-2</c:v>
                </c:pt>
                <c:pt idx="226">
                  <c:v>6.2461429999999998E-2</c:v>
                </c:pt>
                <c:pt idx="227">
                  <c:v>6.2379494000000001E-2</c:v>
                </c:pt>
                <c:pt idx="228">
                  <c:v>6.2296703000000002E-2</c:v>
                </c:pt>
                <c:pt idx="229">
                  <c:v>6.2213045000000002E-2</c:v>
                </c:pt>
                <c:pt idx="230">
                  <c:v>6.2128490000000001E-2</c:v>
                </c:pt>
                <c:pt idx="231">
                  <c:v>6.2043026000000001E-2</c:v>
                </c:pt>
                <c:pt idx="232">
                  <c:v>6.1956625000000001E-2</c:v>
                </c:pt>
                <c:pt idx="233">
                  <c:v>6.1869264E-2</c:v>
                </c:pt>
                <c:pt idx="234">
                  <c:v>6.1780907000000003E-2</c:v>
                </c:pt>
                <c:pt idx="235">
                  <c:v>6.1691533999999999E-2</c:v>
                </c:pt>
                <c:pt idx="236">
                  <c:v>6.1601116999999997E-2</c:v>
                </c:pt>
                <c:pt idx="237">
                  <c:v>6.1509630000000003E-2</c:v>
                </c:pt>
                <c:pt idx="238">
                  <c:v>6.1417050000000001E-2</c:v>
                </c:pt>
                <c:pt idx="239">
                  <c:v>6.1323349999999999E-2</c:v>
                </c:pt>
                <c:pt idx="240">
                  <c:v>6.1228489999999997E-2</c:v>
                </c:pt>
                <c:pt idx="241">
                  <c:v>6.1132449999999998E-2</c:v>
                </c:pt>
                <c:pt idx="242">
                  <c:v>6.1035182E-2</c:v>
                </c:pt>
                <c:pt idx="243">
                  <c:v>6.0936659999999997E-2</c:v>
                </c:pt>
                <c:pt idx="244">
                  <c:v>6.0836847999999999E-2</c:v>
                </c:pt>
                <c:pt idx="245">
                  <c:v>6.0735714000000003E-2</c:v>
                </c:pt>
                <c:pt idx="246">
                  <c:v>6.0633226999999998E-2</c:v>
                </c:pt>
                <c:pt idx="247">
                  <c:v>6.0529347999999997E-2</c:v>
                </c:pt>
                <c:pt idx="248">
                  <c:v>6.0424037E-2</c:v>
                </c:pt>
                <c:pt idx="249">
                  <c:v>6.0317263000000003E-2</c:v>
                </c:pt>
                <c:pt idx="250">
                  <c:v>6.0208984E-2</c:v>
                </c:pt>
                <c:pt idx="251">
                  <c:v>6.0099161999999998E-2</c:v>
                </c:pt>
                <c:pt idx="252">
                  <c:v>5.9987757000000003E-2</c:v>
                </c:pt>
                <c:pt idx="253">
                  <c:v>5.9874749999999997E-2</c:v>
                </c:pt>
                <c:pt idx="254">
                  <c:v>5.9760090000000002E-2</c:v>
                </c:pt>
                <c:pt idx="255">
                  <c:v>5.9643723000000003E-2</c:v>
                </c:pt>
                <c:pt idx="256">
                  <c:v>5.9525620000000001E-2</c:v>
                </c:pt>
                <c:pt idx="257">
                  <c:v>5.9405729999999997E-2</c:v>
                </c:pt>
                <c:pt idx="258">
                  <c:v>5.9284013000000003E-2</c:v>
                </c:pt>
                <c:pt idx="259">
                  <c:v>5.9160419999999998E-2</c:v>
                </c:pt>
                <c:pt idx="260">
                  <c:v>5.9034910000000003E-2</c:v>
                </c:pt>
                <c:pt idx="261">
                  <c:v>5.8907437999999999E-2</c:v>
                </c:pt>
                <c:pt idx="262">
                  <c:v>5.8777954E-2</c:v>
                </c:pt>
                <c:pt idx="263">
                  <c:v>5.8646493000000001E-2</c:v>
                </c:pt>
                <c:pt idx="264">
                  <c:v>5.8512966999999999E-2</c:v>
                </c:pt>
                <c:pt idx="265">
                  <c:v>5.8377332999999997E-2</c:v>
                </c:pt>
                <c:pt idx="266">
                  <c:v>5.8239550000000001E-2</c:v>
                </c:pt>
                <c:pt idx="267">
                  <c:v>5.8099570000000003E-2</c:v>
                </c:pt>
                <c:pt idx="268">
                  <c:v>5.7957355000000002E-2</c:v>
                </c:pt>
                <c:pt idx="269">
                  <c:v>5.7812862E-2</c:v>
                </c:pt>
                <c:pt idx="270">
                  <c:v>5.7666044999999999E-2</c:v>
                </c:pt>
                <c:pt idx="271">
                  <c:v>5.7516972999999999E-2</c:v>
                </c:pt>
                <c:pt idx="272">
                  <c:v>5.7365574000000003E-2</c:v>
                </c:pt>
                <c:pt idx="273">
                  <c:v>5.7211794000000003E-2</c:v>
                </c:pt>
                <c:pt idx="274">
                  <c:v>5.7055599999999998E-2</c:v>
                </c:pt>
                <c:pt idx="275">
                  <c:v>5.6896966E-2</c:v>
                </c:pt>
                <c:pt idx="276">
                  <c:v>5.6735859999999999E-2</c:v>
                </c:pt>
                <c:pt idx="277">
                  <c:v>5.6572244000000001E-2</c:v>
                </c:pt>
                <c:pt idx="278">
                  <c:v>5.6406100000000001E-2</c:v>
                </c:pt>
                <c:pt idx="279">
                  <c:v>5.6237509999999998E-2</c:v>
                </c:pt>
                <c:pt idx="280">
                  <c:v>5.6066449999999997E-2</c:v>
                </c:pt>
                <c:pt idx="281">
                  <c:v>5.5892860000000003E-2</c:v>
                </c:pt>
                <c:pt idx="282">
                  <c:v>5.5716729999999999E-2</c:v>
                </c:pt>
                <c:pt idx="283">
                  <c:v>5.5538055000000003E-2</c:v>
                </c:pt>
                <c:pt idx="284">
                  <c:v>5.5356822999999999E-2</c:v>
                </c:pt>
                <c:pt idx="285">
                  <c:v>5.5173029999999998E-2</c:v>
                </c:pt>
                <c:pt idx="286">
                  <c:v>5.4986670000000001E-2</c:v>
                </c:pt>
                <c:pt idx="287">
                  <c:v>5.479784E-2</c:v>
                </c:pt>
                <c:pt idx="288">
                  <c:v>5.460657E-2</c:v>
                </c:pt>
                <c:pt idx="289">
                  <c:v>5.4412820000000001E-2</c:v>
                </c:pt>
                <c:pt idx="290">
                  <c:v>5.4216609999999998E-2</c:v>
                </c:pt>
                <c:pt idx="291">
                  <c:v>5.4017954E-2</c:v>
                </c:pt>
                <c:pt idx="292">
                  <c:v>5.3816885000000002E-2</c:v>
                </c:pt>
                <c:pt idx="293">
                  <c:v>5.3613424E-2</c:v>
                </c:pt>
                <c:pt idx="294">
                  <c:v>5.3407601999999998E-2</c:v>
                </c:pt>
                <c:pt idx="295">
                  <c:v>5.3199504000000002E-2</c:v>
                </c:pt>
                <c:pt idx="296">
                  <c:v>5.2989202999999999E-2</c:v>
                </c:pt>
                <c:pt idx="297">
                  <c:v>5.2776705E-2</c:v>
                </c:pt>
                <c:pt idx="298">
                  <c:v>5.2562058000000002E-2</c:v>
                </c:pt>
                <c:pt idx="299">
                  <c:v>5.2345320000000001E-2</c:v>
                </c:pt>
                <c:pt idx="300">
                  <c:v>5.2126545000000003E-2</c:v>
                </c:pt>
                <c:pt idx="301">
                  <c:v>5.1905800000000002E-2</c:v>
                </c:pt>
                <c:pt idx="302">
                  <c:v>5.1683143000000001E-2</c:v>
                </c:pt>
                <c:pt idx="303">
                  <c:v>5.1458645999999997E-2</c:v>
                </c:pt>
                <c:pt idx="304">
                  <c:v>5.1232380000000001E-2</c:v>
                </c:pt>
                <c:pt idx="305">
                  <c:v>5.1004420000000002E-2</c:v>
                </c:pt>
                <c:pt idx="306">
                  <c:v>5.0774850000000003E-2</c:v>
                </c:pt>
                <c:pt idx="307">
                  <c:v>5.0543744000000002E-2</c:v>
                </c:pt>
                <c:pt idx="308">
                  <c:v>5.0311197000000002E-2</c:v>
                </c:pt>
                <c:pt idx="309">
                  <c:v>5.0077293000000002E-2</c:v>
                </c:pt>
                <c:pt idx="310">
                  <c:v>4.9842123000000002E-2</c:v>
                </c:pt>
                <c:pt idx="311">
                  <c:v>4.9605757E-2</c:v>
                </c:pt>
                <c:pt idx="312">
                  <c:v>4.9368194999999997E-2</c:v>
                </c:pt>
                <c:pt idx="313">
                  <c:v>4.9129600000000002E-2</c:v>
                </c:pt>
                <c:pt idx="314">
                  <c:v>4.8890076999999997E-2</c:v>
                </c:pt>
                <c:pt idx="315">
                  <c:v>4.8649709999999999E-2</c:v>
                </c:pt>
                <c:pt idx="316">
                  <c:v>4.8408609999999998E-2</c:v>
                </c:pt>
                <c:pt idx="317">
                  <c:v>4.8166874999999998E-2</c:v>
                </c:pt>
                <c:pt idx="318">
                  <c:v>4.7924608E-2</c:v>
                </c:pt>
                <c:pt idx="319">
                  <c:v>4.7681886999999999E-2</c:v>
                </c:pt>
                <c:pt idx="320">
                  <c:v>4.7438620000000001E-2</c:v>
                </c:pt>
                <c:pt idx="321">
                  <c:v>4.7195042999999999E-2</c:v>
                </c:pt>
                <c:pt idx="322">
                  <c:v>4.695125E-2</c:v>
                </c:pt>
                <c:pt idx="323">
                  <c:v>4.6707331999999997E-2</c:v>
                </c:pt>
                <c:pt idx="324">
                  <c:v>4.6463392999999999E-2</c:v>
                </c:pt>
                <c:pt idx="325">
                  <c:v>4.6219528000000003E-2</c:v>
                </c:pt>
                <c:pt idx="326">
                  <c:v>4.5975837999999998E-2</c:v>
                </c:pt>
                <c:pt idx="327">
                  <c:v>4.5732410000000001E-2</c:v>
                </c:pt>
                <c:pt idx="328">
                  <c:v>4.5489087999999997E-2</c:v>
                </c:pt>
                <c:pt idx="329">
                  <c:v>4.5246123999999999E-2</c:v>
                </c:pt>
                <c:pt idx="330">
                  <c:v>4.5003599999999998E-2</c:v>
                </c:pt>
                <c:pt idx="331">
                  <c:v>4.4761594000000002E-2</c:v>
                </c:pt>
                <c:pt idx="332">
                  <c:v>4.4520183999999997E-2</c:v>
                </c:pt>
                <c:pt idx="333">
                  <c:v>4.4279456000000002E-2</c:v>
                </c:pt>
                <c:pt idx="334">
                  <c:v>4.4039483999999997E-2</c:v>
                </c:pt>
                <c:pt idx="335">
                  <c:v>4.3800350000000002E-2</c:v>
                </c:pt>
                <c:pt idx="336">
                  <c:v>4.3561929999999999E-2</c:v>
                </c:pt>
                <c:pt idx="337">
                  <c:v>4.3324407000000002E-2</c:v>
                </c:pt>
                <c:pt idx="338">
                  <c:v>4.3087840000000002E-2</c:v>
                </c:pt>
                <c:pt idx="339">
                  <c:v>4.2852293999999999E-2</c:v>
                </c:pt>
                <c:pt idx="340">
                  <c:v>4.2617820000000001E-2</c:v>
                </c:pt>
                <c:pt idx="341">
                  <c:v>4.2384480000000002E-2</c:v>
                </c:pt>
                <c:pt idx="342">
                  <c:v>4.2152315000000003E-2</c:v>
                </c:pt>
                <c:pt idx="343">
                  <c:v>4.1921384999999999E-2</c:v>
                </c:pt>
                <c:pt idx="344">
                  <c:v>4.1691657E-2</c:v>
                </c:pt>
                <c:pt idx="345">
                  <c:v>4.1463199999999999E-2</c:v>
                </c:pt>
                <c:pt idx="346">
                  <c:v>4.1236065000000002E-2</c:v>
                </c:pt>
                <c:pt idx="347">
                  <c:v>4.1010289999999998E-2</c:v>
                </c:pt>
                <c:pt idx="348">
                  <c:v>4.0785910000000002E-2</c:v>
                </c:pt>
                <c:pt idx="349">
                  <c:v>4.0562946000000002E-2</c:v>
                </c:pt>
                <c:pt idx="350">
                  <c:v>4.0341429999999998E-2</c:v>
                </c:pt>
                <c:pt idx="351">
                  <c:v>4.012139E-2</c:v>
                </c:pt>
                <c:pt idx="352">
                  <c:v>3.9902846999999998E-2</c:v>
                </c:pt>
                <c:pt idx="353">
                  <c:v>3.9685823000000002E-2</c:v>
                </c:pt>
                <c:pt idx="354">
                  <c:v>3.9470334000000003E-2</c:v>
                </c:pt>
                <c:pt idx="355">
                  <c:v>3.9256397999999998E-2</c:v>
                </c:pt>
                <c:pt idx="356">
                  <c:v>3.904403E-2</c:v>
                </c:pt>
                <c:pt idx="357">
                  <c:v>3.8833234000000001E-2</c:v>
                </c:pt>
                <c:pt idx="358">
                  <c:v>3.8624029999999997E-2</c:v>
                </c:pt>
                <c:pt idx="359">
                  <c:v>3.8416409999999998E-2</c:v>
                </c:pt>
                <c:pt idx="360">
                  <c:v>3.8210429999999997E-2</c:v>
                </c:pt>
                <c:pt idx="361">
                  <c:v>3.8006089999999999E-2</c:v>
                </c:pt>
                <c:pt idx="362">
                  <c:v>3.7803374000000001E-2</c:v>
                </c:pt>
                <c:pt idx="363">
                  <c:v>3.7602294000000001E-2</c:v>
                </c:pt>
                <c:pt idx="364">
                  <c:v>3.740284E-2</c:v>
                </c:pt>
                <c:pt idx="365">
                  <c:v>3.7205014000000002E-2</c:v>
                </c:pt>
                <c:pt idx="366">
                  <c:v>3.7008819999999998E-2</c:v>
                </c:pt>
                <c:pt idx="367">
                  <c:v>3.6814239999999998E-2</c:v>
                </c:pt>
                <c:pt idx="368">
                  <c:v>3.6621309999999997E-2</c:v>
                </c:pt>
                <c:pt idx="369">
                  <c:v>3.6430049999999999E-2</c:v>
                </c:pt>
                <c:pt idx="370">
                  <c:v>3.6240420000000002E-2</c:v>
                </c:pt>
                <c:pt idx="371">
                  <c:v>3.6052417000000003E-2</c:v>
                </c:pt>
                <c:pt idx="372">
                  <c:v>3.586603E-2</c:v>
                </c:pt>
                <c:pt idx="373">
                  <c:v>3.5681247999999999E-2</c:v>
                </c:pt>
                <c:pt idx="374">
                  <c:v>3.5498064000000003E-2</c:v>
                </c:pt>
                <c:pt idx="375">
                  <c:v>3.5316466999999997E-2</c:v>
                </c:pt>
                <c:pt idx="376">
                  <c:v>3.5136484000000003E-2</c:v>
                </c:pt>
                <c:pt idx="377">
                  <c:v>3.4958142999999997E-2</c:v>
                </c:pt>
                <c:pt idx="378">
                  <c:v>3.4781384999999998E-2</c:v>
                </c:pt>
                <c:pt idx="379">
                  <c:v>3.4606199999999997E-2</c:v>
                </c:pt>
                <c:pt idx="380">
                  <c:v>3.4432567999999997E-2</c:v>
                </c:pt>
                <c:pt idx="381">
                  <c:v>3.4260480000000003E-2</c:v>
                </c:pt>
                <c:pt idx="382">
                  <c:v>3.4089920000000003E-2</c:v>
                </c:pt>
                <c:pt idx="383">
                  <c:v>3.3920872999999997E-2</c:v>
                </c:pt>
                <c:pt idx="384">
                  <c:v>3.3753316999999998E-2</c:v>
                </c:pt>
                <c:pt idx="385">
                  <c:v>3.3587232000000002E-2</c:v>
                </c:pt>
                <c:pt idx="386">
                  <c:v>3.3422634E-2</c:v>
                </c:pt>
                <c:pt idx="387">
                  <c:v>3.3259589999999999E-2</c:v>
                </c:pt>
                <c:pt idx="388">
                  <c:v>3.3098012000000003E-2</c:v>
                </c:pt>
                <c:pt idx="389">
                  <c:v>3.2937880000000003E-2</c:v>
                </c:pt>
                <c:pt idx="390">
                  <c:v>3.2779179999999998E-2</c:v>
                </c:pt>
                <c:pt idx="391">
                  <c:v>3.2621890000000001E-2</c:v>
                </c:pt>
                <c:pt idx="392">
                  <c:v>3.2466000000000002E-2</c:v>
                </c:pt>
                <c:pt idx="393">
                  <c:v>3.2311487999999999E-2</c:v>
                </c:pt>
                <c:pt idx="394">
                  <c:v>3.2158338000000002E-2</c:v>
                </c:pt>
                <c:pt idx="395">
                  <c:v>3.2006525000000001E-2</c:v>
                </c:pt>
                <c:pt idx="396">
                  <c:v>3.185603E-2</c:v>
                </c:pt>
                <c:pt idx="397">
                  <c:v>3.1706955000000002E-2</c:v>
                </c:pt>
                <c:pt idx="398">
                  <c:v>3.1559203000000001E-2</c:v>
                </c:pt>
                <c:pt idx="399">
                  <c:v>3.1412750000000003E-2</c:v>
                </c:pt>
                <c:pt idx="400">
                  <c:v>3.1267589999999998E-2</c:v>
                </c:pt>
                <c:pt idx="401">
                  <c:v>3.1123700000000001E-2</c:v>
                </c:pt>
                <c:pt idx="402">
                  <c:v>3.0981066000000002E-2</c:v>
                </c:pt>
                <c:pt idx="403">
                  <c:v>3.0839669E-2</c:v>
                </c:pt>
                <c:pt idx="404">
                  <c:v>3.0699491999999998E-2</c:v>
                </c:pt>
                <c:pt idx="405">
                  <c:v>3.0560517999999998E-2</c:v>
                </c:pt>
                <c:pt idx="406">
                  <c:v>3.0422728999999999E-2</c:v>
                </c:pt>
                <c:pt idx="407">
                  <c:v>3.0286166999999999E-2</c:v>
                </c:pt>
                <c:pt idx="408">
                  <c:v>3.0150791999999999E-2</c:v>
                </c:pt>
                <c:pt idx="409">
                  <c:v>3.0016579000000002E-2</c:v>
                </c:pt>
                <c:pt idx="410">
                  <c:v>2.9883511000000001E-2</c:v>
                </c:pt>
                <c:pt idx="411">
                  <c:v>2.9751574999999999E-2</c:v>
                </c:pt>
                <c:pt idx="412">
                  <c:v>2.9620753999999999E-2</c:v>
                </c:pt>
                <c:pt idx="413">
                  <c:v>2.9491034999999999E-2</c:v>
                </c:pt>
                <c:pt idx="414">
                  <c:v>2.9362405000000001E-2</c:v>
                </c:pt>
                <c:pt idx="415">
                  <c:v>2.9234844999999999E-2</c:v>
                </c:pt>
                <c:pt idx="416">
                  <c:v>2.9108341999999999E-2</c:v>
                </c:pt>
                <c:pt idx="417">
                  <c:v>2.8982899999999999E-2</c:v>
                </c:pt>
                <c:pt idx="418">
                  <c:v>2.885851E-2</c:v>
                </c:pt>
                <c:pt idx="419">
                  <c:v>2.8735147999999999E-2</c:v>
                </c:pt>
                <c:pt idx="420">
                  <c:v>2.8612795999999999E-2</c:v>
                </c:pt>
                <c:pt idx="421">
                  <c:v>2.8491445000000001E-2</c:v>
                </c:pt>
                <c:pt idx="422">
                  <c:v>2.837108E-2</c:v>
                </c:pt>
                <c:pt idx="423">
                  <c:v>2.8251693000000001E-2</c:v>
                </c:pt>
                <c:pt idx="424">
                  <c:v>2.8133264000000002E-2</c:v>
                </c:pt>
                <c:pt idx="425">
                  <c:v>2.8015785000000001E-2</c:v>
                </c:pt>
                <c:pt idx="426">
                  <c:v>2.7899241000000002E-2</c:v>
                </c:pt>
                <c:pt idx="427">
                  <c:v>2.7783627000000002E-2</c:v>
                </c:pt>
                <c:pt idx="428">
                  <c:v>2.7668936000000002E-2</c:v>
                </c:pt>
                <c:pt idx="429">
                  <c:v>2.7555149000000001E-2</c:v>
                </c:pt>
                <c:pt idx="430">
                  <c:v>2.7442253999999999E-2</c:v>
                </c:pt>
                <c:pt idx="431">
                  <c:v>2.7330242000000001E-2</c:v>
                </c:pt>
                <c:pt idx="432">
                  <c:v>2.7219096000000002E-2</c:v>
                </c:pt>
                <c:pt idx="433">
                  <c:v>2.7108810000000001E-2</c:v>
                </c:pt>
                <c:pt idx="434">
                  <c:v>2.6999371000000001E-2</c:v>
                </c:pt>
                <c:pt idx="435">
                  <c:v>2.6890770000000001E-2</c:v>
                </c:pt>
                <c:pt idx="436">
                  <c:v>2.6782990999999999E-2</c:v>
                </c:pt>
                <c:pt idx="437">
                  <c:v>2.6676027000000001E-2</c:v>
                </c:pt>
                <c:pt idx="438">
                  <c:v>2.6569868E-2</c:v>
                </c:pt>
                <c:pt idx="439">
                  <c:v>2.6464507000000002E-2</c:v>
                </c:pt>
                <c:pt idx="440">
                  <c:v>2.635993E-2</c:v>
                </c:pt>
                <c:pt idx="441">
                  <c:v>2.6256130999999999E-2</c:v>
                </c:pt>
                <c:pt idx="442">
                  <c:v>2.6153092999999999E-2</c:v>
                </c:pt>
                <c:pt idx="443">
                  <c:v>2.6050812999999999E-2</c:v>
                </c:pt>
                <c:pt idx="444">
                  <c:v>2.5949277E-2</c:v>
                </c:pt>
                <c:pt idx="445">
                  <c:v>2.5848475999999999E-2</c:v>
                </c:pt>
                <c:pt idx="446">
                  <c:v>2.5748402E-2</c:v>
                </c:pt>
                <c:pt idx="447">
                  <c:v>2.5649044999999999E-2</c:v>
                </c:pt>
                <c:pt idx="448">
                  <c:v>2.5550393000000001E-2</c:v>
                </c:pt>
                <c:pt idx="449">
                  <c:v>2.5452441999999999E-2</c:v>
                </c:pt>
                <c:pt idx="450">
                  <c:v>2.5355183E-2</c:v>
                </c:pt>
                <c:pt idx="451">
                  <c:v>2.5258604E-2</c:v>
                </c:pt>
                <c:pt idx="452">
                  <c:v>2.5162699E-2</c:v>
                </c:pt>
                <c:pt idx="453">
                  <c:v>2.5067458000000001E-2</c:v>
                </c:pt>
                <c:pt idx="454">
                  <c:v>2.4972873E-2</c:v>
                </c:pt>
                <c:pt idx="455">
                  <c:v>2.4878936000000001E-2</c:v>
                </c:pt>
                <c:pt idx="456">
                  <c:v>2.4785637999999999E-2</c:v>
                </c:pt>
                <c:pt idx="457">
                  <c:v>2.4692973E-2</c:v>
                </c:pt>
                <c:pt idx="458">
                  <c:v>2.4600931999999999E-2</c:v>
                </c:pt>
                <c:pt idx="459">
                  <c:v>2.4509506E-2</c:v>
                </c:pt>
                <c:pt idx="460">
                  <c:v>2.4418690999999999E-2</c:v>
                </c:pt>
                <c:pt idx="461">
                  <c:v>2.4328476000000002E-2</c:v>
                </c:pt>
                <c:pt idx="462">
                  <c:v>2.4238849999999999E-2</c:v>
                </c:pt>
                <c:pt idx="463">
                  <c:v>2.4149815000000002E-2</c:v>
                </c:pt>
                <c:pt idx="464">
                  <c:v>2.4061355999999999E-2</c:v>
                </c:pt>
                <c:pt idx="465">
                  <c:v>2.3973469000000001E-2</c:v>
                </c:pt>
                <c:pt idx="466">
                  <c:v>2.3886146E-2</c:v>
                </c:pt>
                <c:pt idx="467">
                  <c:v>2.3799382000000001E-2</c:v>
                </c:pt>
                <c:pt idx="468">
                  <c:v>2.3713171000000002E-2</c:v>
                </c:pt>
                <c:pt idx="469">
                  <c:v>2.3627505E-2</c:v>
                </c:pt>
                <c:pt idx="470">
                  <c:v>2.3542376E-2</c:v>
                </c:pt>
                <c:pt idx="471">
                  <c:v>2.3457780000000001E-2</c:v>
                </c:pt>
                <c:pt idx="472">
                  <c:v>2.3373641000000001E-2</c:v>
                </c:pt>
                <c:pt idx="473">
                  <c:v>2.3290104999999998E-2</c:v>
                </c:pt>
                <c:pt idx="474">
                  <c:v>2.3207077999999999E-2</c:v>
                </c:pt>
                <c:pt idx="475">
                  <c:v>2.3124551E-2</c:v>
                </c:pt>
                <c:pt idx="476">
                  <c:v>2.3042521999999999E-2</c:v>
                </c:pt>
                <c:pt idx="477">
                  <c:v>2.2960985E-2</c:v>
                </c:pt>
                <c:pt idx="478">
                  <c:v>2.2879934000000001E-2</c:v>
                </c:pt>
                <c:pt idx="479">
                  <c:v>2.2799364999999999E-2</c:v>
                </c:pt>
                <c:pt idx="480">
                  <c:v>2.2719273000000002E-2</c:v>
                </c:pt>
                <c:pt idx="481">
                  <c:v>2.2639652999999999E-2</c:v>
                </c:pt>
                <c:pt idx="482">
                  <c:v>2.2560497999999998E-2</c:v>
                </c:pt>
                <c:pt idx="483">
                  <c:v>2.2481806999999999E-2</c:v>
                </c:pt>
                <c:pt idx="484">
                  <c:v>2.2403566E-2</c:v>
                </c:pt>
                <c:pt idx="485">
                  <c:v>2.2325777000000002E-2</c:v>
                </c:pt>
                <c:pt idx="486">
                  <c:v>2.2248434000000001E-2</c:v>
                </c:pt>
                <c:pt idx="487">
                  <c:v>2.2171533E-2</c:v>
                </c:pt>
                <c:pt idx="488">
                  <c:v>2.2095066E-2</c:v>
                </c:pt>
                <c:pt idx="489">
                  <c:v>2.2019029999999998E-2</c:v>
                </c:pt>
                <c:pt idx="490">
                  <c:v>2.1943420000000002E-2</c:v>
                </c:pt>
                <c:pt idx="491">
                  <c:v>2.1868233000000001E-2</c:v>
                </c:pt>
                <c:pt idx="492">
                  <c:v>2.1793459000000001E-2</c:v>
                </c:pt>
                <c:pt idx="493">
                  <c:v>2.1719096E-2</c:v>
                </c:pt>
                <c:pt idx="494">
                  <c:v>2.1645138000000001E-2</c:v>
                </c:pt>
                <c:pt idx="495">
                  <c:v>2.1571581999999999E-2</c:v>
                </c:pt>
                <c:pt idx="496">
                  <c:v>2.1498421E-2</c:v>
                </c:pt>
                <c:pt idx="497">
                  <c:v>2.1425650000000001E-2</c:v>
                </c:pt>
                <c:pt idx="498">
                  <c:v>2.1353265E-2</c:v>
                </c:pt>
                <c:pt idx="499">
                  <c:v>2.1281260999999999E-2</c:v>
                </c:pt>
                <c:pt idx="500">
                  <c:v>2.1209655000000001E-2</c:v>
                </c:pt>
                <c:pt idx="501">
                  <c:v>2.1138440000000001E-2</c:v>
                </c:pt>
                <c:pt idx="502">
                  <c:v>2.1067599999999999E-2</c:v>
                </c:pt>
                <c:pt idx="503">
                  <c:v>2.0997129999999999E-2</c:v>
                </c:pt>
                <c:pt idx="504">
                  <c:v>2.0927021000000001E-2</c:v>
                </c:pt>
                <c:pt idx="505">
                  <c:v>2.0857272999999999E-2</c:v>
                </c:pt>
                <c:pt idx="506">
                  <c:v>2.0787877999999999E-2</c:v>
                </c:pt>
                <c:pt idx="507">
                  <c:v>2.0718832999999999E-2</c:v>
                </c:pt>
                <c:pt idx="508">
                  <c:v>2.0650133000000001E-2</c:v>
                </c:pt>
                <c:pt idx="509">
                  <c:v>2.0581774000000001E-2</c:v>
                </c:pt>
                <c:pt idx="510">
                  <c:v>2.0513752E-2</c:v>
                </c:pt>
                <c:pt idx="511">
                  <c:v>2.0446059999999999E-2</c:v>
                </c:pt>
                <c:pt idx="512">
                  <c:v>2.0378696000000002E-2</c:v>
                </c:pt>
                <c:pt idx="513">
                  <c:v>2.0311653999999998E-2</c:v>
                </c:pt>
                <c:pt idx="514">
                  <c:v>2.0244927999999999E-2</c:v>
                </c:pt>
                <c:pt idx="515">
                  <c:v>2.0178515000000001E-2</c:v>
                </c:pt>
                <c:pt idx="516">
                  <c:v>2.0112429000000001E-2</c:v>
                </c:pt>
                <c:pt idx="517">
                  <c:v>2.0046705000000001E-2</c:v>
                </c:pt>
                <c:pt idx="518">
                  <c:v>1.9981295E-2</c:v>
                </c:pt>
                <c:pt idx="519">
                  <c:v>1.9916191999999999E-2</c:v>
                </c:pt>
                <c:pt idx="520">
                  <c:v>1.9851394000000001E-2</c:v>
                </c:pt>
                <c:pt idx="521">
                  <c:v>1.9786896000000002E-2</c:v>
                </c:pt>
                <c:pt idx="522">
                  <c:v>1.9722696000000001E-2</c:v>
                </c:pt>
                <c:pt idx="523">
                  <c:v>1.9658788999999999E-2</c:v>
                </c:pt>
                <c:pt idx="524">
                  <c:v>1.9595172000000001E-2</c:v>
                </c:pt>
                <c:pt idx="525">
                  <c:v>1.9531838999999999E-2</c:v>
                </c:pt>
                <c:pt idx="526">
                  <c:v>1.9468788000000001E-2</c:v>
                </c:pt>
                <c:pt idx="527">
                  <c:v>1.9406014999999999E-2</c:v>
                </c:pt>
                <c:pt idx="528">
                  <c:v>1.9343516000000002E-2</c:v>
                </c:pt>
                <c:pt idx="529">
                  <c:v>1.9281284999999999E-2</c:v>
                </c:pt>
                <c:pt idx="530">
                  <c:v>1.9219322E-2</c:v>
                </c:pt>
                <c:pt idx="531">
                  <c:v>1.915762E-2</c:v>
                </c:pt>
                <c:pt idx="532">
                  <c:v>1.9096176999999999E-2</c:v>
                </c:pt>
                <c:pt idx="533">
                  <c:v>1.9035053999999999E-2</c:v>
                </c:pt>
                <c:pt idx="534">
                  <c:v>1.8974205000000001E-2</c:v>
                </c:pt>
                <c:pt idx="535">
                  <c:v>1.8913617000000001E-2</c:v>
                </c:pt>
                <c:pt idx="536">
                  <c:v>1.8853286E-2</c:v>
                </c:pt>
                <c:pt idx="537">
                  <c:v>1.8793210000000001E-2</c:v>
                </c:pt>
                <c:pt idx="538">
                  <c:v>1.8733386000000001E-2</c:v>
                </c:pt>
                <c:pt idx="539">
                  <c:v>1.8673810999999998E-2</c:v>
                </c:pt>
                <c:pt idx="540">
                  <c:v>1.8614482000000002E-2</c:v>
                </c:pt>
                <c:pt idx="541">
                  <c:v>1.8555394999999999E-2</c:v>
                </c:pt>
                <c:pt idx="542">
                  <c:v>1.8496546999999999E-2</c:v>
                </c:pt>
                <c:pt idx="543">
                  <c:v>1.8437934999999999E-2</c:v>
                </c:pt>
                <c:pt idx="544">
                  <c:v>1.8379558000000001E-2</c:v>
                </c:pt>
                <c:pt idx="545">
                  <c:v>1.8321411999999999E-2</c:v>
                </c:pt>
                <c:pt idx="546">
                  <c:v>1.826349E-2</c:v>
                </c:pt>
                <c:pt idx="547">
                  <c:v>1.8205795E-2</c:v>
                </c:pt>
                <c:pt idx="548">
                  <c:v>1.8148319999999999E-2</c:v>
                </c:pt>
                <c:pt idx="549">
                  <c:v>1.8091096000000001E-2</c:v>
                </c:pt>
                <c:pt idx="550">
                  <c:v>1.8034127E-2</c:v>
                </c:pt>
                <c:pt idx="551">
                  <c:v>1.7977381000000001E-2</c:v>
                </c:pt>
                <c:pt idx="552">
                  <c:v>1.7920856999999998E-2</c:v>
                </c:pt>
                <c:pt idx="553">
                  <c:v>1.7864552999999998E-2</c:v>
                </c:pt>
                <c:pt idx="554">
                  <c:v>1.7808463E-2</c:v>
                </c:pt>
                <c:pt idx="555">
                  <c:v>1.7752589999999999E-2</c:v>
                </c:pt>
                <c:pt idx="556">
                  <c:v>1.7696926000000002E-2</c:v>
                </c:pt>
                <c:pt idx="557">
                  <c:v>1.7641471999999998E-2</c:v>
                </c:pt>
                <c:pt idx="558">
                  <c:v>1.7586224000000001E-2</c:v>
                </c:pt>
                <c:pt idx="559">
                  <c:v>1.7531179000000001E-2</c:v>
                </c:pt>
                <c:pt idx="560">
                  <c:v>1.7476337000000002E-2</c:v>
                </c:pt>
                <c:pt idx="561">
                  <c:v>1.7421694000000001E-2</c:v>
                </c:pt>
                <c:pt idx="562">
                  <c:v>1.7367250000000001E-2</c:v>
                </c:pt>
                <c:pt idx="563">
                  <c:v>1.7312996000000001E-2</c:v>
                </c:pt>
                <c:pt idx="564">
                  <c:v>1.7258936999999999E-2</c:v>
                </c:pt>
                <c:pt idx="565">
                  <c:v>1.7205067000000001E-2</c:v>
                </c:pt>
                <c:pt idx="566">
                  <c:v>1.7151403999999999E-2</c:v>
                </c:pt>
                <c:pt idx="567">
                  <c:v>1.7097963000000001E-2</c:v>
                </c:pt>
                <c:pt idx="568">
                  <c:v>1.7044712E-2</c:v>
                </c:pt>
                <c:pt idx="569">
                  <c:v>1.6991652999999999E-2</c:v>
                </c:pt>
                <c:pt idx="570">
                  <c:v>1.6938780000000001E-2</c:v>
                </c:pt>
                <c:pt idx="571">
                  <c:v>1.6886093000000001E-2</c:v>
                </c:pt>
                <c:pt idx="572">
                  <c:v>1.6833589999999999E-2</c:v>
                </c:pt>
                <c:pt idx="573">
                  <c:v>1.6781269000000001E-2</c:v>
                </c:pt>
                <c:pt idx="574">
                  <c:v>1.6729127999999999E-2</c:v>
                </c:pt>
                <c:pt idx="575">
                  <c:v>1.6677164000000001E-2</c:v>
                </c:pt>
                <c:pt idx="576">
                  <c:v>1.6625376000000001E-2</c:v>
                </c:pt>
                <c:pt idx="577">
                  <c:v>1.6573762999999998E-2</c:v>
                </c:pt>
                <c:pt idx="578">
                  <c:v>1.6522321999999999E-2</c:v>
                </c:pt>
                <c:pt idx="579">
                  <c:v>1.6471050000000001E-2</c:v>
                </c:pt>
                <c:pt idx="580">
                  <c:v>1.6419949E-2</c:v>
                </c:pt>
                <c:pt idx="581">
                  <c:v>1.6369010999999999E-2</c:v>
                </c:pt>
                <c:pt idx="582">
                  <c:v>1.6318240000000001E-2</c:v>
                </c:pt>
                <c:pt idx="583">
                  <c:v>1.626764E-2</c:v>
                </c:pt>
                <c:pt idx="584">
                  <c:v>1.6217235E-2</c:v>
                </c:pt>
                <c:pt idx="585">
                  <c:v>1.6166995999999999E-2</c:v>
                </c:pt>
                <c:pt idx="586">
                  <c:v>1.611692E-2</c:v>
                </c:pt>
                <c:pt idx="587">
                  <c:v>1.6067008000000001E-2</c:v>
                </c:pt>
                <c:pt idx="588">
                  <c:v>1.6017256000000001E-2</c:v>
                </c:pt>
                <c:pt idx="589">
                  <c:v>1.5967663E-2</c:v>
                </c:pt>
                <c:pt idx="590">
                  <c:v>1.5918228999999999E-2</c:v>
                </c:pt>
                <c:pt idx="591">
                  <c:v>1.5868951999999999E-2</c:v>
                </c:pt>
                <c:pt idx="592">
                  <c:v>1.5819829000000001E-2</c:v>
                </c:pt>
                <c:pt idx="593">
                  <c:v>1.5770860000000001E-2</c:v>
                </c:pt>
                <c:pt idx="594">
                  <c:v>1.5722041999999999E-2</c:v>
                </c:pt>
                <c:pt idx="595">
                  <c:v>1.5673375E-2</c:v>
                </c:pt>
                <c:pt idx="596">
                  <c:v>1.5624857000000001E-2</c:v>
                </c:pt>
                <c:pt idx="597">
                  <c:v>1.5576484999999999E-2</c:v>
                </c:pt>
                <c:pt idx="598">
                  <c:v>1.552826E-2</c:v>
                </c:pt>
                <c:pt idx="599">
                  <c:v>1.5480177499999999E-2</c:v>
                </c:pt>
                <c:pt idx="600">
                  <c:v>1.5432242000000001E-2</c:v>
                </c:pt>
                <c:pt idx="601">
                  <c:v>1.53844645E-2</c:v>
                </c:pt>
                <c:pt idx="602">
                  <c:v>1.5336832E-2</c:v>
                </c:pt>
                <c:pt idx="603">
                  <c:v>1.5289343E-2</c:v>
                </c:pt>
                <c:pt idx="604">
                  <c:v>1.5241995E-2</c:v>
                </c:pt>
                <c:pt idx="605">
                  <c:v>1.5194789E-2</c:v>
                </c:pt>
                <c:pt idx="606">
                  <c:v>1.5147720999999999E-2</c:v>
                </c:pt>
                <c:pt idx="607">
                  <c:v>1.5100793E-2</c:v>
                </c:pt>
                <c:pt idx="608">
                  <c:v>1.5054001500000001E-2</c:v>
                </c:pt>
                <c:pt idx="609">
                  <c:v>1.5007346E-2</c:v>
                </c:pt>
                <c:pt idx="610">
                  <c:v>1.4960825000000001E-2</c:v>
                </c:pt>
                <c:pt idx="611">
                  <c:v>1.4914438E-2</c:v>
                </c:pt>
                <c:pt idx="612">
                  <c:v>1.4868184E-2</c:v>
                </c:pt>
              </c:numCache>
            </c:numRef>
          </c:yVal>
          <c:smooth val="1"/>
          <c:extLst>
            <c:ext xmlns:c16="http://schemas.microsoft.com/office/drawing/2014/chart" uri="{C3380CC4-5D6E-409C-BE32-E72D297353CC}">
              <c16:uniqueId val="{00000001-08DE-4295-AD6D-32A8DF8F8C69}"/>
            </c:ext>
          </c:extLst>
        </c:ser>
        <c:ser>
          <c:idx val="5"/>
          <c:order val="5"/>
          <c:spPr>
            <a:ln w="3175" cap="rnd">
              <a:solidFill>
                <a:schemeClr val="tx1"/>
              </a:solidFill>
              <a:round/>
            </a:ln>
            <a:effectLst/>
          </c:spPr>
          <c:marker>
            <c:symbol val="none"/>
          </c:marker>
          <c:xVal>
            <c:numRef>
              <c:f>'Figure 6'!$A$79:$A$691</c:f>
              <c:numCache>
                <c:formatCode>0.00</c:formatCode>
                <c:ptCount val="613"/>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pt idx="595">
                  <c:v>99.166666666667297</c:v>
                </c:pt>
                <c:pt idx="596">
                  <c:v>99.333333333333968</c:v>
                </c:pt>
                <c:pt idx="597">
                  <c:v>99.500000000000639</c:v>
                </c:pt>
                <c:pt idx="598">
                  <c:v>99.666666666667311</c:v>
                </c:pt>
                <c:pt idx="599">
                  <c:v>99.833333333333982</c:v>
                </c:pt>
                <c:pt idx="600">
                  <c:v>100.00000000000065</c:v>
                </c:pt>
                <c:pt idx="601">
                  <c:v>100.16666666666733</c:v>
                </c:pt>
                <c:pt idx="602">
                  <c:v>100.333333333334</c:v>
                </c:pt>
                <c:pt idx="603">
                  <c:v>100.50000000000067</c:v>
                </c:pt>
                <c:pt idx="604">
                  <c:v>100.66666666666734</c:v>
                </c:pt>
                <c:pt idx="605">
                  <c:v>100.83333333333401</c:v>
                </c:pt>
                <c:pt idx="606">
                  <c:v>101.00000000000068</c:v>
                </c:pt>
                <c:pt idx="607">
                  <c:v>101.16666666666735</c:v>
                </c:pt>
                <c:pt idx="608">
                  <c:v>101.33333333333402</c:v>
                </c:pt>
                <c:pt idx="609">
                  <c:v>101.5000000000007</c:v>
                </c:pt>
                <c:pt idx="610">
                  <c:v>101.66666666666737</c:v>
                </c:pt>
                <c:pt idx="611">
                  <c:v>101.83333333333404</c:v>
                </c:pt>
                <c:pt idx="612">
                  <c:v>102.00000000000071</c:v>
                </c:pt>
              </c:numCache>
            </c:numRef>
          </c:xVal>
          <c:yVal>
            <c:numRef>
              <c:f>'Figure 6'!$Y$79:$Y$691</c:f>
              <c:numCache>
                <c:formatCode>General</c:formatCode>
                <c:ptCount val="613"/>
                <c:pt idx="0">
                  <c:v>7.9000000000000001E-2</c:v>
                </c:pt>
                <c:pt idx="1">
                  <c:v>7.9000000000000001E-2</c:v>
                </c:pt>
                <c:pt idx="2">
                  <c:v>7.9000000000000001E-2</c:v>
                </c:pt>
                <c:pt idx="3">
                  <c:v>7.9000000000000001E-2</c:v>
                </c:pt>
                <c:pt idx="4">
                  <c:v>7.9000000000000001E-2</c:v>
                </c:pt>
                <c:pt idx="5">
                  <c:v>7.9000000000000001E-2</c:v>
                </c:pt>
                <c:pt idx="6">
                  <c:v>7.9000000000000001E-2</c:v>
                </c:pt>
                <c:pt idx="7">
                  <c:v>7.9000000000000001E-2</c:v>
                </c:pt>
                <c:pt idx="8">
                  <c:v>7.9000000000000001E-2</c:v>
                </c:pt>
                <c:pt idx="9">
                  <c:v>7.9000000000000001E-2</c:v>
                </c:pt>
                <c:pt idx="10">
                  <c:v>7.9000000000000001E-2</c:v>
                </c:pt>
                <c:pt idx="11">
                  <c:v>7.9000000000000001E-2</c:v>
                </c:pt>
                <c:pt idx="12">
                  <c:v>7.9000000000000001E-2</c:v>
                </c:pt>
                <c:pt idx="13">
                  <c:v>7.9000000000000001E-2</c:v>
                </c:pt>
                <c:pt idx="14">
                  <c:v>7.9000000000000001E-2</c:v>
                </c:pt>
                <c:pt idx="15">
                  <c:v>7.9000000000000001E-2</c:v>
                </c:pt>
                <c:pt idx="16">
                  <c:v>7.9000000000000001E-2</c:v>
                </c:pt>
                <c:pt idx="17">
                  <c:v>7.9000000000000001E-2</c:v>
                </c:pt>
                <c:pt idx="18">
                  <c:v>7.9000000000000001E-2</c:v>
                </c:pt>
                <c:pt idx="19">
                  <c:v>7.9000000000000001E-2</c:v>
                </c:pt>
                <c:pt idx="20">
                  <c:v>7.9000000000000001E-2</c:v>
                </c:pt>
                <c:pt idx="21">
                  <c:v>7.9000000000000001E-2</c:v>
                </c:pt>
                <c:pt idx="22">
                  <c:v>7.9000000000000001E-2</c:v>
                </c:pt>
                <c:pt idx="23">
                  <c:v>7.9000000000000001E-2</c:v>
                </c:pt>
                <c:pt idx="24">
                  <c:v>7.9000000000000001E-2</c:v>
                </c:pt>
                <c:pt idx="25">
                  <c:v>7.9000000000000001E-2</c:v>
                </c:pt>
                <c:pt idx="26">
                  <c:v>7.9000000000000001E-2</c:v>
                </c:pt>
                <c:pt idx="27">
                  <c:v>7.9000000000000001E-2</c:v>
                </c:pt>
                <c:pt idx="28">
                  <c:v>7.9000000000000001E-2</c:v>
                </c:pt>
                <c:pt idx="29">
                  <c:v>7.9000000000000001E-2</c:v>
                </c:pt>
                <c:pt idx="30">
                  <c:v>7.9000000000000001E-2</c:v>
                </c:pt>
                <c:pt idx="31">
                  <c:v>7.9000000000000001E-2</c:v>
                </c:pt>
                <c:pt idx="32">
                  <c:v>7.9000000000000001E-2</c:v>
                </c:pt>
                <c:pt idx="33">
                  <c:v>7.9000000000000001E-2</c:v>
                </c:pt>
                <c:pt idx="34">
                  <c:v>7.9000000000000001E-2</c:v>
                </c:pt>
                <c:pt idx="35">
                  <c:v>7.9000000000000001E-2</c:v>
                </c:pt>
                <c:pt idx="36">
                  <c:v>7.9000000000000001E-2</c:v>
                </c:pt>
                <c:pt idx="37">
                  <c:v>7.9000000000000001E-2</c:v>
                </c:pt>
                <c:pt idx="38">
                  <c:v>7.9000000000000001E-2</c:v>
                </c:pt>
                <c:pt idx="39">
                  <c:v>7.9000000000000001E-2</c:v>
                </c:pt>
                <c:pt idx="40">
                  <c:v>7.9000000000000001E-2</c:v>
                </c:pt>
                <c:pt idx="41">
                  <c:v>7.9000000000000001E-2</c:v>
                </c:pt>
                <c:pt idx="42">
                  <c:v>7.9000000000000001E-2</c:v>
                </c:pt>
                <c:pt idx="43">
                  <c:v>7.9000000000000001E-2</c:v>
                </c:pt>
                <c:pt idx="44">
                  <c:v>7.9000000000000001E-2</c:v>
                </c:pt>
                <c:pt idx="45">
                  <c:v>7.9000000000000001E-2</c:v>
                </c:pt>
                <c:pt idx="46">
                  <c:v>7.9000000000000001E-2</c:v>
                </c:pt>
                <c:pt idx="47">
                  <c:v>7.9000000000000001E-2</c:v>
                </c:pt>
                <c:pt idx="48">
                  <c:v>7.9000000000000001E-2</c:v>
                </c:pt>
                <c:pt idx="49">
                  <c:v>7.9000000000000001E-2</c:v>
                </c:pt>
                <c:pt idx="50">
                  <c:v>7.9000000000000001E-2</c:v>
                </c:pt>
                <c:pt idx="51">
                  <c:v>7.9000000000000001E-2</c:v>
                </c:pt>
                <c:pt idx="52">
                  <c:v>7.9000000000000001E-2</c:v>
                </c:pt>
                <c:pt idx="53">
                  <c:v>7.9000000000000001E-2</c:v>
                </c:pt>
                <c:pt idx="54">
                  <c:v>7.9000000000000001E-2</c:v>
                </c:pt>
                <c:pt idx="55">
                  <c:v>7.9000000000000001E-2</c:v>
                </c:pt>
                <c:pt idx="56">
                  <c:v>7.9000000000000001E-2</c:v>
                </c:pt>
                <c:pt idx="57">
                  <c:v>7.9000000000000001E-2</c:v>
                </c:pt>
                <c:pt idx="58">
                  <c:v>7.9000000000000001E-2</c:v>
                </c:pt>
                <c:pt idx="59">
                  <c:v>7.9000000000000001E-2</c:v>
                </c:pt>
                <c:pt idx="60">
                  <c:v>7.9000000000000001E-2</c:v>
                </c:pt>
                <c:pt idx="61">
                  <c:v>7.9000000000000001E-2</c:v>
                </c:pt>
                <c:pt idx="62">
                  <c:v>7.9000000000000001E-2</c:v>
                </c:pt>
                <c:pt idx="63">
                  <c:v>7.9000000000000001E-2</c:v>
                </c:pt>
                <c:pt idx="64">
                  <c:v>7.9000000000000001E-2</c:v>
                </c:pt>
                <c:pt idx="65">
                  <c:v>7.9000000000000001E-2</c:v>
                </c:pt>
                <c:pt idx="66">
                  <c:v>7.9000000000000001E-2</c:v>
                </c:pt>
                <c:pt idx="67">
                  <c:v>7.9000000000000001E-2</c:v>
                </c:pt>
                <c:pt idx="68">
                  <c:v>7.9000000000000001E-2</c:v>
                </c:pt>
                <c:pt idx="69">
                  <c:v>7.9000000000000001E-2</c:v>
                </c:pt>
                <c:pt idx="70">
                  <c:v>7.9000000000000001E-2</c:v>
                </c:pt>
                <c:pt idx="71">
                  <c:v>7.9000000000000001E-2</c:v>
                </c:pt>
                <c:pt idx="72">
                  <c:v>7.9000000000000001E-2</c:v>
                </c:pt>
                <c:pt idx="73">
                  <c:v>7.9000000000000001E-2</c:v>
                </c:pt>
                <c:pt idx="74">
                  <c:v>7.9000000000000001E-2</c:v>
                </c:pt>
                <c:pt idx="75">
                  <c:v>7.9000000000000001E-2</c:v>
                </c:pt>
                <c:pt idx="76">
                  <c:v>7.9000000000000001E-2</c:v>
                </c:pt>
                <c:pt idx="77">
                  <c:v>7.9000000000000001E-2</c:v>
                </c:pt>
                <c:pt idx="78">
                  <c:v>7.9000000000000001E-2</c:v>
                </c:pt>
                <c:pt idx="79">
                  <c:v>7.9000000000000001E-2</c:v>
                </c:pt>
                <c:pt idx="80">
                  <c:v>7.9000000000000001E-2</c:v>
                </c:pt>
                <c:pt idx="81">
                  <c:v>7.9000000000000001E-2</c:v>
                </c:pt>
                <c:pt idx="82">
                  <c:v>7.9000000000000001E-2</c:v>
                </c:pt>
                <c:pt idx="83">
                  <c:v>7.9000000000000001E-2</c:v>
                </c:pt>
                <c:pt idx="84">
                  <c:v>7.9000000000000001E-2</c:v>
                </c:pt>
                <c:pt idx="85">
                  <c:v>7.9000000000000001E-2</c:v>
                </c:pt>
                <c:pt idx="86">
                  <c:v>7.9000000000000001E-2</c:v>
                </c:pt>
                <c:pt idx="87">
                  <c:v>7.9000000000000001E-2</c:v>
                </c:pt>
                <c:pt idx="88">
                  <c:v>7.9000000000000001E-2</c:v>
                </c:pt>
                <c:pt idx="89">
                  <c:v>7.9000000000000001E-2</c:v>
                </c:pt>
                <c:pt idx="90">
                  <c:v>7.9000000000000001E-2</c:v>
                </c:pt>
                <c:pt idx="91">
                  <c:v>7.9000000000000001E-2</c:v>
                </c:pt>
                <c:pt idx="92">
                  <c:v>7.9000000000000001E-2</c:v>
                </c:pt>
                <c:pt idx="93">
                  <c:v>7.9000000000000001E-2</c:v>
                </c:pt>
                <c:pt idx="94">
                  <c:v>7.9000000000000001E-2</c:v>
                </c:pt>
                <c:pt idx="95">
                  <c:v>7.9000000000000001E-2</c:v>
                </c:pt>
                <c:pt idx="96">
                  <c:v>7.9000000000000001E-2</c:v>
                </c:pt>
                <c:pt idx="97">
                  <c:v>7.9000000000000001E-2</c:v>
                </c:pt>
                <c:pt idx="98">
                  <c:v>7.9000000000000001E-2</c:v>
                </c:pt>
                <c:pt idx="99">
                  <c:v>7.9000000000000001E-2</c:v>
                </c:pt>
                <c:pt idx="100">
                  <c:v>7.9000000000000001E-2</c:v>
                </c:pt>
                <c:pt idx="101">
                  <c:v>7.9000000000000001E-2</c:v>
                </c:pt>
                <c:pt idx="102">
                  <c:v>7.9000000000000001E-2</c:v>
                </c:pt>
                <c:pt idx="103">
                  <c:v>7.9000000000000001E-2</c:v>
                </c:pt>
                <c:pt idx="104">
                  <c:v>7.9000000000000001E-2</c:v>
                </c:pt>
                <c:pt idx="105">
                  <c:v>7.9000000000000001E-2</c:v>
                </c:pt>
                <c:pt idx="106">
                  <c:v>7.9000000000000001E-2</c:v>
                </c:pt>
                <c:pt idx="107">
                  <c:v>7.9000000000000001E-2</c:v>
                </c:pt>
                <c:pt idx="108">
                  <c:v>7.9000000000000001E-2</c:v>
                </c:pt>
                <c:pt idx="109">
                  <c:v>7.9000000000000001E-2</c:v>
                </c:pt>
                <c:pt idx="110">
                  <c:v>7.9000000000000001E-2</c:v>
                </c:pt>
                <c:pt idx="111">
                  <c:v>7.9000000000000001E-2</c:v>
                </c:pt>
                <c:pt idx="112">
                  <c:v>7.9000000000000001E-2</c:v>
                </c:pt>
                <c:pt idx="113">
                  <c:v>7.9000000000000001E-2</c:v>
                </c:pt>
                <c:pt idx="114">
                  <c:v>7.9000000000000001E-2</c:v>
                </c:pt>
                <c:pt idx="115">
                  <c:v>7.9000000000000001E-2</c:v>
                </c:pt>
                <c:pt idx="116">
                  <c:v>7.9000000000000001E-2</c:v>
                </c:pt>
                <c:pt idx="117">
                  <c:v>7.9000000000000001E-2</c:v>
                </c:pt>
                <c:pt idx="118">
                  <c:v>7.9000000000000001E-2</c:v>
                </c:pt>
                <c:pt idx="119">
                  <c:v>7.9000000000000001E-2</c:v>
                </c:pt>
                <c:pt idx="120">
                  <c:v>7.9000000000000001E-2</c:v>
                </c:pt>
                <c:pt idx="121">
                  <c:v>7.9000000000000001E-2</c:v>
                </c:pt>
                <c:pt idx="122">
                  <c:v>7.9000000000000001E-2</c:v>
                </c:pt>
                <c:pt idx="123">
                  <c:v>7.9000000000000001E-2</c:v>
                </c:pt>
                <c:pt idx="124">
                  <c:v>7.9000000000000001E-2</c:v>
                </c:pt>
                <c:pt idx="125">
                  <c:v>7.9000000000000001E-2</c:v>
                </c:pt>
                <c:pt idx="126">
                  <c:v>7.9000000000000001E-2</c:v>
                </c:pt>
                <c:pt idx="127">
                  <c:v>7.9000000000000001E-2</c:v>
                </c:pt>
                <c:pt idx="128">
                  <c:v>7.9000000000000001E-2</c:v>
                </c:pt>
                <c:pt idx="129">
                  <c:v>7.9000000000000001E-2</c:v>
                </c:pt>
                <c:pt idx="130">
                  <c:v>7.9000000000000001E-2</c:v>
                </c:pt>
                <c:pt idx="131">
                  <c:v>7.9000000000000001E-2</c:v>
                </c:pt>
                <c:pt idx="132">
                  <c:v>7.9000000000000001E-2</c:v>
                </c:pt>
                <c:pt idx="133">
                  <c:v>7.9000000000000001E-2</c:v>
                </c:pt>
                <c:pt idx="134">
                  <c:v>7.9000000000000001E-2</c:v>
                </c:pt>
                <c:pt idx="135">
                  <c:v>7.9000000000000001E-2</c:v>
                </c:pt>
                <c:pt idx="136">
                  <c:v>7.9000000000000001E-2</c:v>
                </c:pt>
                <c:pt idx="137">
                  <c:v>7.9000000000000001E-2</c:v>
                </c:pt>
                <c:pt idx="138">
                  <c:v>7.9000000000000001E-2</c:v>
                </c:pt>
                <c:pt idx="139">
                  <c:v>7.9000000000000001E-2</c:v>
                </c:pt>
                <c:pt idx="140">
                  <c:v>7.9000000000000001E-2</c:v>
                </c:pt>
                <c:pt idx="141">
                  <c:v>7.9000000000000001E-2</c:v>
                </c:pt>
                <c:pt idx="142">
                  <c:v>7.9000000000000001E-2</c:v>
                </c:pt>
                <c:pt idx="143">
                  <c:v>7.9000000000000001E-2</c:v>
                </c:pt>
                <c:pt idx="144">
                  <c:v>7.9000000000000001E-2</c:v>
                </c:pt>
                <c:pt idx="145">
                  <c:v>7.9000000000000001E-2</c:v>
                </c:pt>
                <c:pt idx="146">
                  <c:v>7.9000000000000001E-2</c:v>
                </c:pt>
                <c:pt idx="147">
                  <c:v>7.8999996000000003E-2</c:v>
                </c:pt>
                <c:pt idx="148">
                  <c:v>7.8999996000000003E-2</c:v>
                </c:pt>
                <c:pt idx="149">
                  <c:v>7.8999996000000003E-2</c:v>
                </c:pt>
                <c:pt idx="150">
                  <c:v>7.8999996000000003E-2</c:v>
                </c:pt>
                <c:pt idx="151">
                  <c:v>7.8999996000000003E-2</c:v>
                </c:pt>
                <c:pt idx="152">
                  <c:v>7.8999996000000003E-2</c:v>
                </c:pt>
                <c:pt idx="153">
                  <c:v>7.8999996000000003E-2</c:v>
                </c:pt>
                <c:pt idx="154">
                  <c:v>7.8999996000000003E-2</c:v>
                </c:pt>
                <c:pt idx="155">
                  <c:v>7.8999996000000003E-2</c:v>
                </c:pt>
                <c:pt idx="156">
                  <c:v>7.8999996000000003E-2</c:v>
                </c:pt>
                <c:pt idx="157">
                  <c:v>7.8999996000000003E-2</c:v>
                </c:pt>
                <c:pt idx="158">
                  <c:v>7.8999996000000003E-2</c:v>
                </c:pt>
                <c:pt idx="159">
                  <c:v>7.8999996000000003E-2</c:v>
                </c:pt>
                <c:pt idx="160">
                  <c:v>7.8999996000000003E-2</c:v>
                </c:pt>
                <c:pt idx="161">
                  <c:v>7.8999996000000003E-2</c:v>
                </c:pt>
                <c:pt idx="162">
                  <c:v>7.8999996000000003E-2</c:v>
                </c:pt>
                <c:pt idx="163">
                  <c:v>7.8999996000000003E-2</c:v>
                </c:pt>
                <c:pt idx="164">
                  <c:v>7.8999990000000006E-2</c:v>
                </c:pt>
                <c:pt idx="165">
                  <c:v>7.8999990000000006E-2</c:v>
                </c:pt>
                <c:pt idx="166">
                  <c:v>7.8999990000000006E-2</c:v>
                </c:pt>
                <c:pt idx="167">
                  <c:v>7.8999979999999997E-2</c:v>
                </c:pt>
                <c:pt idx="168">
                  <c:v>7.8999979999999997E-2</c:v>
                </c:pt>
                <c:pt idx="169">
                  <c:v>7.8999974000000001E-2</c:v>
                </c:pt>
                <c:pt idx="170">
                  <c:v>7.8999970000000003E-2</c:v>
                </c:pt>
                <c:pt idx="171">
                  <c:v>7.8999959999999994E-2</c:v>
                </c:pt>
                <c:pt idx="172">
                  <c:v>7.8999949999999999E-2</c:v>
                </c:pt>
                <c:pt idx="173">
                  <c:v>7.8999940000000005E-2</c:v>
                </c:pt>
                <c:pt idx="174">
                  <c:v>7.8999920000000001E-2</c:v>
                </c:pt>
                <c:pt idx="175">
                  <c:v>7.8999910000000007E-2</c:v>
                </c:pt>
                <c:pt idx="176">
                  <c:v>7.8999884000000006E-2</c:v>
                </c:pt>
                <c:pt idx="177">
                  <c:v>7.8999854999999994E-2</c:v>
                </c:pt>
                <c:pt idx="178">
                  <c:v>7.8999824999999996E-2</c:v>
                </c:pt>
                <c:pt idx="179">
                  <c:v>7.899979E-2</c:v>
                </c:pt>
                <c:pt idx="180">
                  <c:v>7.8999739999999999E-2</c:v>
                </c:pt>
                <c:pt idx="181">
                  <c:v>7.8999689999999997E-2</c:v>
                </c:pt>
                <c:pt idx="182">
                  <c:v>7.8999620000000007E-2</c:v>
                </c:pt>
                <c:pt idx="183">
                  <c:v>7.8999539999999993E-2</c:v>
                </c:pt>
                <c:pt idx="184">
                  <c:v>7.8999445000000001E-2</c:v>
                </c:pt>
                <c:pt idx="185">
                  <c:v>7.8999330000000006E-2</c:v>
                </c:pt>
                <c:pt idx="186">
                  <c:v>7.8999200000000006E-2</c:v>
                </c:pt>
                <c:pt idx="187">
                  <c:v>7.8999040000000006E-2</c:v>
                </c:pt>
                <c:pt idx="188">
                  <c:v>7.8998856000000006E-2</c:v>
                </c:pt>
                <c:pt idx="189">
                  <c:v>7.899863E-2</c:v>
                </c:pt>
                <c:pt idx="190">
                  <c:v>7.8998365000000001E-2</c:v>
                </c:pt>
                <c:pt idx="191">
                  <c:v>7.899805E-2</c:v>
                </c:pt>
                <c:pt idx="192">
                  <c:v>7.8997680000000001E-2</c:v>
                </c:pt>
                <c:pt idx="193">
                  <c:v>7.8997239999999996E-2</c:v>
                </c:pt>
                <c:pt idx="194">
                  <c:v>7.8996739999999996E-2</c:v>
                </c:pt>
                <c:pt idx="195">
                  <c:v>7.8996150000000001E-2</c:v>
                </c:pt>
                <c:pt idx="196">
                  <c:v>7.8995469999999998E-2</c:v>
                </c:pt>
                <c:pt idx="197">
                  <c:v>7.8994679999999998E-2</c:v>
                </c:pt>
                <c:pt idx="198">
                  <c:v>7.8993750000000001E-2</c:v>
                </c:pt>
                <c:pt idx="199">
                  <c:v>7.8992690000000004E-2</c:v>
                </c:pt>
                <c:pt idx="200">
                  <c:v>7.8991459999999999E-2</c:v>
                </c:pt>
                <c:pt idx="201">
                  <c:v>7.8990035E-2</c:v>
                </c:pt>
                <c:pt idx="202">
                  <c:v>7.8988396000000002E-2</c:v>
                </c:pt>
                <c:pt idx="203">
                  <c:v>7.8986509999999996E-2</c:v>
                </c:pt>
                <c:pt idx="204">
                  <c:v>7.8984360000000003E-2</c:v>
                </c:pt>
                <c:pt idx="205">
                  <c:v>7.8981884000000002E-2</c:v>
                </c:pt>
                <c:pt idx="206">
                  <c:v>7.8979049999999995E-2</c:v>
                </c:pt>
                <c:pt idx="207">
                  <c:v>7.8975820000000002E-2</c:v>
                </c:pt>
                <c:pt idx="208">
                  <c:v>7.8972130000000001E-2</c:v>
                </c:pt>
                <c:pt idx="209">
                  <c:v>7.8967930000000006E-2</c:v>
                </c:pt>
                <c:pt idx="210">
                  <c:v>7.8963140000000001E-2</c:v>
                </c:pt>
                <c:pt idx="211">
                  <c:v>7.8957700000000006E-2</c:v>
                </c:pt>
                <c:pt idx="212">
                  <c:v>7.8951519999999997E-2</c:v>
                </c:pt>
                <c:pt idx="213">
                  <c:v>7.8944503999999999E-2</c:v>
                </c:pt>
                <c:pt idx="214">
                  <c:v>7.8936584000000004E-2</c:v>
                </c:pt>
                <c:pt idx="215">
                  <c:v>7.8927650000000002E-2</c:v>
                </c:pt>
                <c:pt idx="216">
                  <c:v>7.8917559999999998E-2</c:v>
                </c:pt>
                <c:pt idx="217">
                  <c:v>7.8906160000000003E-2</c:v>
                </c:pt>
                <c:pt idx="218">
                  <c:v>7.8893326E-2</c:v>
                </c:pt>
                <c:pt idx="219">
                  <c:v>7.8878924000000003E-2</c:v>
                </c:pt>
                <c:pt idx="220">
                  <c:v>7.8862749999999995E-2</c:v>
                </c:pt>
                <c:pt idx="221">
                  <c:v>7.8844609999999996E-2</c:v>
                </c:pt>
                <c:pt idx="222">
                  <c:v>7.8824185000000005E-2</c:v>
                </c:pt>
                <c:pt idx="223">
                  <c:v>7.8801460000000004E-2</c:v>
                </c:pt>
                <c:pt idx="224">
                  <c:v>7.8776105999999999E-2</c:v>
                </c:pt>
                <c:pt idx="225">
                  <c:v>7.8747849999999994E-2</c:v>
                </c:pt>
                <c:pt idx="226">
                  <c:v>7.8716369999999994E-2</c:v>
                </c:pt>
                <c:pt idx="227">
                  <c:v>7.8681186E-2</c:v>
                </c:pt>
                <c:pt idx="228">
                  <c:v>7.864227E-2</c:v>
                </c:pt>
                <c:pt idx="229">
                  <c:v>7.8599139999999998E-2</c:v>
                </c:pt>
                <c:pt idx="230">
                  <c:v>7.8551350000000006E-2</c:v>
                </c:pt>
                <c:pt idx="231">
                  <c:v>7.8498520000000002E-2</c:v>
                </c:pt>
                <c:pt idx="232">
                  <c:v>7.8440270000000006E-2</c:v>
                </c:pt>
                <c:pt idx="233">
                  <c:v>7.8376039999999994E-2</c:v>
                </c:pt>
                <c:pt idx="234">
                  <c:v>7.8305260000000002E-2</c:v>
                </c:pt>
                <c:pt idx="235">
                  <c:v>7.8227450000000004E-2</c:v>
                </c:pt>
                <c:pt idx="236">
                  <c:v>7.8142110000000001E-2</c:v>
                </c:pt>
                <c:pt idx="237">
                  <c:v>7.8048709999999993E-2</c:v>
                </c:pt>
                <c:pt idx="238">
                  <c:v>7.7946650000000006E-2</c:v>
                </c:pt>
                <c:pt idx="239">
                  <c:v>7.783524E-2</c:v>
                </c:pt>
                <c:pt idx="240">
                  <c:v>7.7713850000000001E-2</c:v>
                </c:pt>
                <c:pt idx="241">
                  <c:v>7.7581819999999996E-2</c:v>
                </c:pt>
                <c:pt idx="242">
                  <c:v>7.7438495999999996E-2</c:v>
                </c:pt>
                <c:pt idx="243">
                  <c:v>7.7283225999999997E-2</c:v>
                </c:pt>
                <c:pt idx="244">
                  <c:v>7.7115340000000004E-2</c:v>
                </c:pt>
                <c:pt idx="245">
                  <c:v>7.693419E-2</c:v>
                </c:pt>
                <c:pt idx="246">
                  <c:v>7.6739139999999997E-2</c:v>
                </c:pt>
                <c:pt idx="247">
                  <c:v>7.6529570000000005E-2</c:v>
                </c:pt>
                <c:pt idx="248">
                  <c:v>7.6304905000000006E-2</c:v>
                </c:pt>
                <c:pt idx="249">
                  <c:v>7.6064610000000005E-2</c:v>
                </c:pt>
                <c:pt idx="250">
                  <c:v>7.5808189999999998E-2</c:v>
                </c:pt>
                <c:pt idx="251">
                  <c:v>7.5535304999999997E-2</c:v>
                </c:pt>
                <c:pt idx="252">
                  <c:v>7.5245625999999996E-2</c:v>
                </c:pt>
                <c:pt idx="253">
                  <c:v>7.4938690000000002E-2</c:v>
                </c:pt>
                <c:pt idx="254">
                  <c:v>7.4614479999999997E-2</c:v>
                </c:pt>
                <c:pt idx="255">
                  <c:v>7.4272915999999994E-2</c:v>
                </c:pt>
                <c:pt idx="256">
                  <c:v>7.3913603999999994E-2</c:v>
                </c:pt>
                <c:pt idx="257">
                  <c:v>7.3536799999999999E-2</c:v>
                </c:pt>
                <c:pt idx="258">
                  <c:v>7.3142680000000002E-2</c:v>
                </c:pt>
                <c:pt idx="259">
                  <c:v>7.2731376E-2</c:v>
                </c:pt>
                <c:pt idx="260">
                  <c:v>7.2303519999999996E-2</c:v>
                </c:pt>
                <c:pt idx="261">
                  <c:v>7.1859290000000006E-2</c:v>
                </c:pt>
                <c:pt idx="262">
                  <c:v>7.1399660000000004E-2</c:v>
                </c:pt>
                <c:pt idx="263">
                  <c:v>7.0925160000000001E-2</c:v>
                </c:pt>
                <c:pt idx="264">
                  <c:v>7.0436369999999998E-2</c:v>
                </c:pt>
                <c:pt idx="265">
                  <c:v>6.993423E-2</c:v>
                </c:pt>
                <c:pt idx="266">
                  <c:v>6.9419739999999994E-2</c:v>
                </c:pt>
                <c:pt idx="267">
                  <c:v>6.8893579999999996E-2</c:v>
                </c:pt>
                <c:pt idx="268">
                  <c:v>6.8356894000000001E-2</c:v>
                </c:pt>
                <c:pt idx="269">
                  <c:v>6.7810750000000003E-2</c:v>
                </c:pt>
                <c:pt idx="270">
                  <c:v>6.7255980000000007E-2</c:v>
                </c:pt>
                <c:pt idx="271">
                  <c:v>6.6693716E-2</c:v>
                </c:pt>
                <c:pt idx="272">
                  <c:v>6.6125169999999997E-2</c:v>
                </c:pt>
                <c:pt idx="273">
                  <c:v>6.5551479999999995E-2</c:v>
                </c:pt>
                <c:pt idx="274">
                  <c:v>6.4973760000000005E-2</c:v>
                </c:pt>
                <c:pt idx="275">
                  <c:v>6.4393010000000001E-2</c:v>
                </c:pt>
                <c:pt idx="276">
                  <c:v>6.3810240000000004E-2</c:v>
                </c:pt>
                <c:pt idx="277">
                  <c:v>6.3226420000000005E-2</c:v>
                </c:pt>
                <c:pt idx="278">
                  <c:v>6.264248E-2</c:v>
                </c:pt>
                <c:pt idx="279">
                  <c:v>6.2059290000000003E-2</c:v>
                </c:pt>
                <c:pt idx="280">
                  <c:v>6.1477717000000001E-2</c:v>
                </c:pt>
                <c:pt idx="281">
                  <c:v>6.0898475000000001E-2</c:v>
                </c:pt>
                <c:pt idx="282">
                  <c:v>6.0322373999999998E-2</c:v>
                </c:pt>
                <c:pt idx="283">
                  <c:v>5.9750043000000003E-2</c:v>
                </c:pt>
                <c:pt idx="284">
                  <c:v>5.9182079999999998E-2</c:v>
                </c:pt>
                <c:pt idx="285">
                  <c:v>5.8619051999999998E-2</c:v>
                </c:pt>
                <c:pt idx="286">
                  <c:v>5.8061450000000001E-2</c:v>
                </c:pt>
                <c:pt idx="287">
                  <c:v>5.7509712999999997E-2</c:v>
                </c:pt>
                <c:pt idx="288">
                  <c:v>5.6964234000000002E-2</c:v>
                </c:pt>
                <c:pt idx="289">
                  <c:v>5.6425366999999997E-2</c:v>
                </c:pt>
                <c:pt idx="290">
                  <c:v>5.5893409999999998E-2</c:v>
                </c:pt>
                <c:pt idx="291">
                  <c:v>5.5368617000000002E-2</c:v>
                </c:pt>
                <c:pt idx="292">
                  <c:v>5.4851179999999999E-2</c:v>
                </c:pt>
                <c:pt idx="293">
                  <c:v>5.4341312000000003E-2</c:v>
                </c:pt>
                <c:pt idx="294">
                  <c:v>5.3839136000000003E-2</c:v>
                </c:pt>
                <c:pt idx="295">
                  <c:v>5.3344759999999998E-2</c:v>
                </c:pt>
                <c:pt idx="296">
                  <c:v>5.2858280000000001E-2</c:v>
                </c:pt>
                <c:pt idx="297">
                  <c:v>5.2379727000000001E-2</c:v>
                </c:pt>
                <c:pt idx="298">
                  <c:v>5.1909152E-2</c:v>
                </c:pt>
                <c:pt idx="299">
                  <c:v>5.1446552999999999E-2</c:v>
                </c:pt>
                <c:pt idx="300">
                  <c:v>5.0991920000000003E-2</c:v>
                </c:pt>
                <c:pt idx="301">
                  <c:v>5.0545211999999999E-2</c:v>
                </c:pt>
                <c:pt idx="302">
                  <c:v>5.0106369999999997E-2</c:v>
                </c:pt>
                <c:pt idx="303">
                  <c:v>4.9675326999999998E-2</c:v>
                </c:pt>
                <c:pt idx="304">
                  <c:v>4.9251999999999997E-2</c:v>
                </c:pt>
                <c:pt idx="305">
                  <c:v>4.8836299999999999E-2</c:v>
                </c:pt>
                <c:pt idx="306">
                  <c:v>4.8428132999999998E-2</c:v>
                </c:pt>
                <c:pt idx="307">
                  <c:v>4.8027392000000002E-2</c:v>
                </c:pt>
                <c:pt idx="308">
                  <c:v>4.7633971999999997E-2</c:v>
                </c:pt>
                <c:pt idx="309">
                  <c:v>4.7247753000000003E-2</c:v>
                </c:pt>
                <c:pt idx="310">
                  <c:v>4.6868609999999998E-2</c:v>
                </c:pt>
                <c:pt idx="311">
                  <c:v>4.6496414E-2</c:v>
                </c:pt>
                <c:pt idx="312">
                  <c:v>4.6131039999999998E-2</c:v>
                </c:pt>
                <c:pt idx="313">
                  <c:v>4.5772350000000003E-2</c:v>
                </c:pt>
                <c:pt idx="314">
                  <c:v>4.5420215E-2</c:v>
                </c:pt>
                <c:pt idx="315">
                  <c:v>4.5074504000000001E-2</c:v>
                </c:pt>
                <c:pt idx="316">
                  <c:v>4.4735074E-2</c:v>
                </c:pt>
                <c:pt idx="317">
                  <c:v>4.4401789999999997E-2</c:v>
                </c:pt>
                <c:pt idx="318">
                  <c:v>4.4074528000000002E-2</c:v>
                </c:pt>
                <c:pt idx="319">
                  <c:v>4.3753143000000001E-2</c:v>
                </c:pt>
                <c:pt idx="320">
                  <c:v>4.3437509999999999E-2</c:v>
                </c:pt>
                <c:pt idx="321">
                  <c:v>4.3127489999999997E-2</c:v>
                </c:pt>
                <c:pt idx="322">
                  <c:v>4.2822952999999997E-2</c:v>
                </c:pt>
                <c:pt idx="323">
                  <c:v>4.2523770000000002E-2</c:v>
                </c:pt>
                <c:pt idx="324">
                  <c:v>4.2229816000000003E-2</c:v>
                </c:pt>
                <c:pt idx="325">
                  <c:v>4.1940964999999997E-2</c:v>
                </c:pt>
                <c:pt idx="326">
                  <c:v>4.1657093999999999E-2</c:v>
                </c:pt>
                <c:pt idx="327">
                  <c:v>4.1378085000000002E-2</c:v>
                </c:pt>
                <c:pt idx="328">
                  <c:v>4.1103814000000002E-2</c:v>
                </c:pt>
                <c:pt idx="329">
                  <c:v>4.0834170000000003E-2</c:v>
                </c:pt>
                <c:pt idx="330">
                  <c:v>4.0569040000000001E-2</c:v>
                </c:pt>
                <c:pt idx="331">
                  <c:v>4.0308314999999997E-2</c:v>
                </c:pt>
                <c:pt idx="332">
                  <c:v>4.005189E-2</c:v>
                </c:pt>
                <c:pt idx="333">
                  <c:v>3.9799646000000001E-2</c:v>
                </c:pt>
                <c:pt idx="334">
                  <c:v>3.9551493E-2</c:v>
                </c:pt>
                <c:pt idx="335">
                  <c:v>3.9307330000000001E-2</c:v>
                </c:pt>
                <c:pt idx="336">
                  <c:v>3.9067051999999998E-2</c:v>
                </c:pt>
                <c:pt idx="337">
                  <c:v>3.8830570000000002E-2</c:v>
                </c:pt>
                <c:pt idx="338">
                  <c:v>3.8597791999999999E-2</c:v>
                </c:pt>
                <c:pt idx="339">
                  <c:v>3.8368623999999997E-2</c:v>
                </c:pt>
                <c:pt idx="340">
                  <c:v>3.8142975000000003E-2</c:v>
                </c:pt>
                <c:pt idx="341">
                  <c:v>3.7920766000000002E-2</c:v>
                </c:pt>
                <c:pt idx="342">
                  <c:v>3.7701909999999998E-2</c:v>
                </c:pt>
                <c:pt idx="343">
                  <c:v>3.7486322000000002E-2</c:v>
                </c:pt>
                <c:pt idx="344">
                  <c:v>3.7273924999999999E-2</c:v>
                </c:pt>
                <c:pt idx="345">
                  <c:v>3.7064645E-2</c:v>
                </c:pt>
                <c:pt idx="346">
                  <c:v>3.6858406000000003E-2</c:v>
                </c:pt>
                <c:pt idx="347">
                  <c:v>3.6655130000000001E-2</c:v>
                </c:pt>
                <c:pt idx="348">
                  <c:v>3.6454752E-2</c:v>
                </c:pt>
                <c:pt idx="349">
                  <c:v>3.6257200000000003E-2</c:v>
                </c:pt>
                <c:pt idx="350">
                  <c:v>3.6062410000000003E-2</c:v>
                </c:pt>
                <c:pt idx="351">
                  <c:v>3.5870314E-2</c:v>
                </c:pt>
                <c:pt idx="352">
                  <c:v>3.568085E-2</c:v>
                </c:pt>
                <c:pt idx="353">
                  <c:v>3.5493955000000001E-2</c:v>
                </c:pt>
                <c:pt idx="354">
                  <c:v>3.5309575000000003E-2</c:v>
                </c:pt>
                <c:pt idx="355">
                  <c:v>3.5127650000000003E-2</c:v>
                </c:pt>
                <c:pt idx="356">
                  <c:v>3.4948124999999997E-2</c:v>
                </c:pt>
                <c:pt idx="357">
                  <c:v>3.4770936000000002E-2</c:v>
                </c:pt>
                <c:pt idx="358">
                  <c:v>3.4596032999999998E-2</c:v>
                </c:pt>
                <c:pt idx="359">
                  <c:v>3.4423365999999997E-2</c:v>
                </c:pt>
                <c:pt idx="360">
                  <c:v>3.4252890000000001E-2</c:v>
                </c:pt>
                <c:pt idx="361">
                  <c:v>3.4084549999999998E-2</c:v>
                </c:pt>
                <c:pt idx="362">
                  <c:v>3.3918306000000002E-2</c:v>
                </c:pt>
                <c:pt idx="363">
                  <c:v>3.3754106999999998E-2</c:v>
                </c:pt>
                <c:pt idx="364">
                  <c:v>3.3591910000000003E-2</c:v>
                </c:pt>
                <c:pt idx="365">
                  <c:v>3.3431667999999998E-2</c:v>
                </c:pt>
                <c:pt idx="366">
                  <c:v>3.3273339999999998E-2</c:v>
                </c:pt>
                <c:pt idx="367">
                  <c:v>3.3116880000000001E-2</c:v>
                </c:pt>
                <c:pt idx="368">
                  <c:v>3.2962255000000003E-2</c:v>
                </c:pt>
                <c:pt idx="369">
                  <c:v>3.2809425000000003E-2</c:v>
                </c:pt>
                <c:pt idx="370">
                  <c:v>3.2658350000000003E-2</c:v>
                </c:pt>
                <c:pt idx="371">
                  <c:v>3.2508990000000001E-2</c:v>
                </c:pt>
                <c:pt idx="372">
                  <c:v>3.2361314000000002E-2</c:v>
                </c:pt>
                <c:pt idx="373">
                  <c:v>3.2215286000000003E-2</c:v>
                </c:pt>
                <c:pt idx="374">
                  <c:v>3.2070874999999999E-2</c:v>
                </c:pt>
                <c:pt idx="375">
                  <c:v>3.1928044000000003E-2</c:v>
                </c:pt>
                <c:pt idx="376">
                  <c:v>3.1786759999999997E-2</c:v>
                </c:pt>
                <c:pt idx="377">
                  <c:v>3.164699E-2</c:v>
                </c:pt>
                <c:pt idx="378">
                  <c:v>3.1508706999999997E-2</c:v>
                </c:pt>
                <c:pt idx="379">
                  <c:v>3.1371876999999999E-2</c:v>
                </c:pt>
                <c:pt idx="380">
                  <c:v>3.1236469999999999E-2</c:v>
                </c:pt>
                <c:pt idx="381">
                  <c:v>3.1102457999999999E-2</c:v>
                </c:pt>
                <c:pt idx="382">
                  <c:v>3.0969819999999999E-2</c:v>
                </c:pt>
                <c:pt idx="383">
                  <c:v>3.0838531999999998E-2</c:v>
                </c:pt>
                <c:pt idx="384">
                  <c:v>3.0708559E-2</c:v>
                </c:pt>
                <c:pt idx="385">
                  <c:v>3.0579878000000001E-2</c:v>
                </c:pt>
                <c:pt idx="386">
                  <c:v>3.0452463999999999E-2</c:v>
                </c:pt>
                <c:pt idx="387">
                  <c:v>3.0326292000000001E-2</c:v>
                </c:pt>
                <c:pt idx="388">
                  <c:v>3.0201335999999999E-2</c:v>
                </c:pt>
                <c:pt idx="389">
                  <c:v>3.0077574999999999E-2</c:v>
                </c:pt>
                <c:pt idx="390">
                  <c:v>2.9954980999999999E-2</c:v>
                </c:pt>
                <c:pt idx="391">
                  <c:v>2.9833548000000001E-2</c:v>
                </c:pt>
                <c:pt idx="392">
                  <c:v>2.9713247000000002E-2</c:v>
                </c:pt>
                <c:pt idx="393">
                  <c:v>2.9594054000000002E-2</c:v>
                </c:pt>
                <c:pt idx="394">
                  <c:v>2.9475952E-2</c:v>
                </c:pt>
                <c:pt idx="395">
                  <c:v>2.9358918000000001E-2</c:v>
                </c:pt>
                <c:pt idx="396">
                  <c:v>2.9242932999999999E-2</c:v>
                </c:pt>
                <c:pt idx="397">
                  <c:v>2.9127980000000001E-2</c:v>
                </c:pt>
                <c:pt idx="398">
                  <c:v>2.9014037999999999E-2</c:v>
                </c:pt>
                <c:pt idx="399">
                  <c:v>2.8901095000000002E-2</c:v>
                </c:pt>
                <c:pt idx="400">
                  <c:v>2.8789136999999999E-2</c:v>
                </c:pt>
                <c:pt idx="401">
                  <c:v>2.8678140000000001E-2</c:v>
                </c:pt>
                <c:pt idx="402">
                  <c:v>2.8568090000000001E-2</c:v>
                </c:pt>
                <c:pt idx="403">
                  <c:v>2.845897E-2</c:v>
                </c:pt>
                <c:pt idx="404">
                  <c:v>2.8350763000000001E-2</c:v>
                </c:pt>
                <c:pt idx="405">
                  <c:v>2.8243451999999999E-2</c:v>
                </c:pt>
                <c:pt idx="406">
                  <c:v>2.8137024E-2</c:v>
                </c:pt>
                <c:pt idx="407">
                  <c:v>2.8031464999999998E-2</c:v>
                </c:pt>
                <c:pt idx="408">
                  <c:v>2.7926756E-2</c:v>
                </c:pt>
                <c:pt idx="409">
                  <c:v>2.7822883999999999E-2</c:v>
                </c:pt>
                <c:pt idx="410">
                  <c:v>2.7719832999999999E-2</c:v>
                </c:pt>
                <c:pt idx="411">
                  <c:v>2.7617598E-2</c:v>
                </c:pt>
                <c:pt idx="412">
                  <c:v>2.7516173000000001E-2</c:v>
                </c:pt>
                <c:pt idx="413">
                  <c:v>2.7415536000000001E-2</c:v>
                </c:pt>
                <c:pt idx="414">
                  <c:v>2.7315671999999999E-2</c:v>
                </c:pt>
                <c:pt idx="415">
                  <c:v>2.7216569999999999E-2</c:v>
                </c:pt>
                <c:pt idx="416">
                  <c:v>2.7118217E-2</c:v>
                </c:pt>
                <c:pt idx="417">
                  <c:v>2.7020599999999999E-2</c:v>
                </c:pt>
                <c:pt idx="418">
                  <c:v>2.6923709000000001E-2</c:v>
                </c:pt>
                <c:pt idx="419">
                  <c:v>2.6827529999999999E-2</c:v>
                </c:pt>
                <c:pt idx="420">
                  <c:v>2.6732051999999999E-2</c:v>
                </c:pt>
                <c:pt idx="421">
                  <c:v>2.6637261999999998E-2</c:v>
                </c:pt>
                <c:pt idx="422">
                  <c:v>2.6543150000000001E-2</c:v>
                </c:pt>
                <c:pt idx="423">
                  <c:v>2.6449710000000001E-2</c:v>
                </c:pt>
                <c:pt idx="424">
                  <c:v>2.6356949000000001E-2</c:v>
                </c:pt>
                <c:pt idx="425">
                  <c:v>2.6264836999999999E-2</c:v>
                </c:pt>
                <c:pt idx="426">
                  <c:v>2.6173370000000001E-2</c:v>
                </c:pt>
                <c:pt idx="427">
                  <c:v>2.6082534000000001E-2</c:v>
                </c:pt>
                <c:pt idx="428">
                  <c:v>2.5992323000000001E-2</c:v>
                </c:pt>
                <c:pt idx="429">
                  <c:v>2.5902722E-2</c:v>
                </c:pt>
                <c:pt idx="430">
                  <c:v>2.5813727000000002E-2</c:v>
                </c:pt>
                <c:pt idx="431">
                  <c:v>2.5725326999999999E-2</c:v>
                </c:pt>
                <c:pt idx="432">
                  <c:v>2.5637511000000002E-2</c:v>
                </c:pt>
                <c:pt idx="433">
                  <c:v>2.5550271999999999E-2</c:v>
                </c:pt>
                <c:pt idx="434">
                  <c:v>2.5463601999999998E-2</c:v>
                </c:pt>
                <c:pt idx="435">
                  <c:v>2.5377493000000001E-2</c:v>
                </c:pt>
                <c:pt idx="436">
                  <c:v>2.5291952999999999E-2</c:v>
                </c:pt>
                <c:pt idx="437">
                  <c:v>2.5206959000000001E-2</c:v>
                </c:pt>
                <c:pt idx="438">
                  <c:v>2.5122506999999999E-2</c:v>
                </c:pt>
                <c:pt idx="439">
                  <c:v>2.5038584999999999E-2</c:v>
                </c:pt>
                <c:pt idx="440">
                  <c:v>2.4955189999999999E-2</c:v>
                </c:pt>
                <c:pt idx="441">
                  <c:v>2.4872314E-2</c:v>
                </c:pt>
                <c:pt idx="442">
                  <c:v>2.4789946E-2</c:v>
                </c:pt>
                <c:pt idx="443">
                  <c:v>2.4708085000000001E-2</c:v>
                </c:pt>
                <c:pt idx="444">
                  <c:v>2.4626716999999999E-2</c:v>
                </c:pt>
                <c:pt idx="445">
                  <c:v>2.4545839999999999E-2</c:v>
                </c:pt>
                <c:pt idx="446">
                  <c:v>2.4465447000000001E-2</c:v>
                </c:pt>
                <c:pt idx="447">
                  <c:v>2.4385532000000001E-2</c:v>
                </c:pt>
                <c:pt idx="448">
                  <c:v>2.4306095999999999E-2</c:v>
                </c:pt>
                <c:pt idx="449">
                  <c:v>2.4227126000000002E-2</c:v>
                </c:pt>
                <c:pt idx="450">
                  <c:v>2.4148614999999998E-2</c:v>
                </c:pt>
                <c:pt idx="451">
                  <c:v>2.4070560000000001E-2</c:v>
                </c:pt>
                <c:pt idx="452">
                  <c:v>2.3992952000000001E-2</c:v>
                </c:pt>
                <c:pt idx="453">
                  <c:v>2.3915788E-2</c:v>
                </c:pt>
                <c:pt idx="454">
                  <c:v>2.3839062000000001E-2</c:v>
                </c:pt>
                <c:pt idx="455">
                  <c:v>2.3762768E-2</c:v>
                </c:pt>
                <c:pt idx="456">
                  <c:v>2.3686899000000001E-2</c:v>
                </c:pt>
                <c:pt idx="457">
                  <c:v>2.3611452000000002E-2</c:v>
                </c:pt>
                <c:pt idx="458">
                  <c:v>2.3536420999999998E-2</c:v>
                </c:pt>
                <c:pt idx="459">
                  <c:v>2.3461794000000001E-2</c:v>
                </c:pt>
                <c:pt idx="460">
                  <c:v>2.3387587000000001E-2</c:v>
                </c:pt>
                <c:pt idx="461">
                  <c:v>2.3313779999999999E-2</c:v>
                </c:pt>
                <c:pt idx="462">
                  <c:v>2.3240369E-2</c:v>
                </c:pt>
                <c:pt idx="463">
                  <c:v>2.316735E-2</c:v>
                </c:pt>
                <c:pt idx="464">
                  <c:v>2.3094717000000001E-2</c:v>
                </c:pt>
                <c:pt idx="465">
                  <c:v>2.302247E-2</c:v>
                </c:pt>
                <c:pt idx="466">
                  <c:v>2.2950597E-2</c:v>
                </c:pt>
                <c:pt idx="467">
                  <c:v>2.2879099999999999E-2</c:v>
                </c:pt>
                <c:pt idx="468">
                  <c:v>2.2807972999999999E-2</c:v>
                </c:pt>
                <c:pt idx="469">
                  <c:v>2.2737209000000001E-2</c:v>
                </c:pt>
                <c:pt idx="470">
                  <c:v>2.2666806000000001E-2</c:v>
                </c:pt>
                <c:pt idx="471">
                  <c:v>2.2596762999999999E-2</c:v>
                </c:pt>
                <c:pt idx="472">
                  <c:v>2.2527083999999999E-2</c:v>
                </c:pt>
                <c:pt idx="473">
                  <c:v>2.2457752000000001E-2</c:v>
                </c:pt>
                <c:pt idx="474">
                  <c:v>2.2388769999999999E-2</c:v>
                </c:pt>
                <c:pt idx="475">
                  <c:v>2.2320126999999999E-2</c:v>
                </c:pt>
                <c:pt idx="476">
                  <c:v>2.2251824E-2</c:v>
                </c:pt>
                <c:pt idx="477">
                  <c:v>2.2183853999999999E-2</c:v>
                </c:pt>
                <c:pt idx="478">
                  <c:v>2.2116216000000001E-2</c:v>
                </c:pt>
                <c:pt idx="479">
                  <c:v>2.2048904000000001E-2</c:v>
                </c:pt>
                <c:pt idx="480">
                  <c:v>2.1981914000000002E-2</c:v>
                </c:pt>
                <c:pt idx="481">
                  <c:v>2.1915244E-2</c:v>
                </c:pt>
                <c:pt idx="482">
                  <c:v>2.1848889E-2</c:v>
                </c:pt>
                <c:pt idx="483">
                  <c:v>2.1782844999999999E-2</c:v>
                </c:pt>
                <c:pt idx="484">
                  <c:v>2.1717108999999998E-2</c:v>
                </c:pt>
                <c:pt idx="485">
                  <c:v>2.1651678000000001E-2</c:v>
                </c:pt>
                <c:pt idx="486">
                  <c:v>2.1586549E-2</c:v>
                </c:pt>
                <c:pt idx="487">
                  <c:v>2.1521715E-2</c:v>
                </c:pt>
                <c:pt idx="488">
                  <c:v>2.1457177000000001E-2</c:v>
                </c:pt>
                <c:pt idx="489">
                  <c:v>2.1392927999999999E-2</c:v>
                </c:pt>
                <c:pt idx="490">
                  <c:v>2.1328967000000001E-2</c:v>
                </c:pt>
                <c:pt idx="491">
                  <c:v>2.1265300000000001E-2</c:v>
                </c:pt>
                <c:pt idx="492">
                  <c:v>2.1201923000000001E-2</c:v>
                </c:pt>
                <c:pt idx="493">
                  <c:v>2.1138825999999999E-2</c:v>
                </c:pt>
                <c:pt idx="494">
                  <c:v>2.1076009E-2</c:v>
                </c:pt>
                <c:pt idx="495">
                  <c:v>2.1013463E-2</c:v>
                </c:pt>
                <c:pt idx="496">
                  <c:v>2.0951191000000001E-2</c:v>
                </c:pt>
                <c:pt idx="497">
                  <c:v>2.0889187E-2</c:v>
                </c:pt>
                <c:pt idx="498">
                  <c:v>2.0827452E-2</c:v>
                </c:pt>
                <c:pt idx="499">
                  <c:v>2.0765977000000001E-2</c:v>
                </c:pt>
                <c:pt idx="500">
                  <c:v>2.0704765E-2</c:v>
                </c:pt>
                <c:pt idx="501">
                  <c:v>2.0643812000000001E-2</c:v>
                </c:pt>
                <c:pt idx="502">
                  <c:v>2.0583112000000001E-2</c:v>
                </c:pt>
                <c:pt idx="503">
                  <c:v>2.0522667000000001E-2</c:v>
                </c:pt>
                <c:pt idx="504">
                  <c:v>2.0462471999999999E-2</c:v>
                </c:pt>
                <c:pt idx="505">
                  <c:v>2.0402526000000001E-2</c:v>
                </c:pt>
                <c:pt idx="506">
                  <c:v>2.0342827000000001E-2</c:v>
                </c:pt>
                <c:pt idx="507">
                  <c:v>2.0283369999999998E-2</c:v>
                </c:pt>
                <c:pt idx="508">
                  <c:v>2.0224154000000001E-2</c:v>
                </c:pt>
                <c:pt idx="509">
                  <c:v>2.0165176999999999E-2</c:v>
                </c:pt>
                <c:pt idx="510">
                  <c:v>2.0106437000000001E-2</c:v>
                </c:pt>
                <c:pt idx="511">
                  <c:v>2.0047934999999999E-2</c:v>
                </c:pt>
                <c:pt idx="512">
                  <c:v>1.9989666999999999E-2</c:v>
                </c:pt>
                <c:pt idx="513">
                  <c:v>1.9931629999999999E-2</c:v>
                </c:pt>
                <c:pt idx="514">
                  <c:v>1.987382E-2</c:v>
                </c:pt>
                <c:pt idx="515">
                  <c:v>1.9816239999999999E-2</c:v>
                </c:pt>
                <c:pt idx="516">
                  <c:v>1.9758884000000001E-2</c:v>
                </c:pt>
                <c:pt idx="517">
                  <c:v>1.9701750000000001E-2</c:v>
                </c:pt>
                <c:pt idx="518">
                  <c:v>1.9644838000000001E-2</c:v>
                </c:pt>
                <c:pt idx="519">
                  <c:v>1.9588142999999999E-2</c:v>
                </c:pt>
                <c:pt idx="520">
                  <c:v>1.9531665E-2</c:v>
                </c:pt>
                <c:pt idx="521">
                  <c:v>1.9475401999999999E-2</c:v>
                </c:pt>
                <c:pt idx="522">
                  <c:v>1.9419352000000001E-2</c:v>
                </c:pt>
                <c:pt idx="523">
                  <c:v>1.9363512999999999E-2</c:v>
                </c:pt>
                <c:pt idx="524">
                  <c:v>1.9307881999999998E-2</c:v>
                </c:pt>
                <c:pt idx="525">
                  <c:v>1.9252457000000001E-2</c:v>
                </c:pt>
                <c:pt idx="526">
                  <c:v>1.9197248E-2</c:v>
                </c:pt>
                <c:pt idx="527">
                  <c:v>1.9142242E-2</c:v>
                </c:pt>
                <c:pt idx="528">
                  <c:v>1.9087440000000001E-2</c:v>
                </c:pt>
                <c:pt idx="529">
                  <c:v>1.9032838E-2</c:v>
                </c:pt>
                <c:pt idx="530">
                  <c:v>1.8978433999999999E-2</c:v>
                </c:pt>
                <c:pt idx="531">
                  <c:v>1.8924226999999998E-2</c:v>
                </c:pt>
                <c:pt idx="532">
                  <c:v>1.8870214E-2</c:v>
                </c:pt>
                <c:pt idx="533">
                  <c:v>1.8816395E-2</c:v>
                </c:pt>
                <c:pt idx="534">
                  <c:v>1.8762765000000001E-2</c:v>
                </c:pt>
                <c:pt idx="535">
                  <c:v>1.8709323999999999E-2</c:v>
                </c:pt>
                <c:pt idx="536">
                  <c:v>1.8656071E-2</c:v>
                </c:pt>
                <c:pt idx="537">
                  <c:v>1.8603003E-2</c:v>
                </c:pt>
                <c:pt idx="538">
                  <c:v>1.8550118000000001E-2</c:v>
                </c:pt>
                <c:pt idx="539">
                  <c:v>1.8497413000000001E-2</c:v>
                </c:pt>
                <c:pt idx="540">
                  <c:v>1.8444895999999999E-2</c:v>
                </c:pt>
                <c:pt idx="541">
                  <c:v>1.839257E-2</c:v>
                </c:pt>
                <c:pt idx="542">
                  <c:v>1.8340424000000001E-2</c:v>
                </c:pt>
                <c:pt idx="543">
                  <c:v>1.8288456000000002E-2</c:v>
                </c:pt>
                <c:pt idx="544">
                  <c:v>1.8236663E-2</c:v>
                </c:pt>
                <c:pt idx="545">
                  <c:v>1.8185046E-2</c:v>
                </c:pt>
                <c:pt idx="546">
                  <c:v>1.81336E-2</c:v>
                </c:pt>
                <c:pt idx="547">
                  <c:v>1.8082325999999999E-2</c:v>
                </c:pt>
                <c:pt idx="548">
                  <c:v>1.8031220000000001E-2</c:v>
                </c:pt>
                <c:pt idx="549">
                  <c:v>1.7980283E-2</c:v>
                </c:pt>
                <c:pt idx="550">
                  <c:v>1.7929513000000001E-2</c:v>
                </c:pt>
                <c:pt idx="551">
                  <c:v>1.7878905E-2</c:v>
                </c:pt>
                <c:pt idx="552">
                  <c:v>1.7828460000000001E-2</c:v>
                </c:pt>
                <c:pt idx="553">
                  <c:v>1.7778179000000002E-2</c:v>
                </c:pt>
                <c:pt idx="554">
                  <c:v>1.7728055E-2</c:v>
                </c:pt>
                <c:pt idx="555">
                  <c:v>1.7678098999999999E-2</c:v>
                </c:pt>
                <c:pt idx="556">
                  <c:v>1.7628313999999999E-2</c:v>
                </c:pt>
                <c:pt idx="557">
                  <c:v>1.7578687999999999E-2</c:v>
                </c:pt>
                <c:pt idx="558">
                  <c:v>1.7529217999999999E-2</c:v>
                </c:pt>
                <c:pt idx="559">
                  <c:v>1.7479906E-2</c:v>
                </c:pt>
                <c:pt idx="560">
                  <c:v>1.7430747E-2</c:v>
                </c:pt>
                <c:pt idx="561">
                  <c:v>1.738174E-2</c:v>
                </c:pt>
                <c:pt idx="562">
                  <c:v>1.733289E-2</c:v>
                </c:pt>
                <c:pt idx="563">
                  <c:v>1.7284185000000001E-2</c:v>
                </c:pt>
                <c:pt idx="564">
                  <c:v>1.7235631000000001E-2</c:v>
                </c:pt>
                <c:pt idx="565">
                  <c:v>1.7187225E-2</c:v>
                </c:pt>
                <c:pt idx="566">
                  <c:v>1.7138964999999999E-2</c:v>
                </c:pt>
                <c:pt idx="567">
                  <c:v>1.7090850000000001E-2</c:v>
                </c:pt>
                <c:pt idx="568">
                  <c:v>1.7042879E-2</c:v>
                </c:pt>
                <c:pt idx="569">
                  <c:v>1.6995047999999999E-2</c:v>
                </c:pt>
                <c:pt idx="570">
                  <c:v>1.6947374000000001E-2</c:v>
                </c:pt>
                <c:pt idx="571">
                  <c:v>1.6899846E-2</c:v>
                </c:pt>
                <c:pt idx="572">
                  <c:v>1.685246E-2</c:v>
                </c:pt>
                <c:pt idx="573">
                  <c:v>1.6805217000000001E-2</c:v>
                </c:pt>
                <c:pt idx="574">
                  <c:v>1.6758111999999999E-2</c:v>
                </c:pt>
                <c:pt idx="575">
                  <c:v>1.6711146E-2</c:v>
                </c:pt>
                <c:pt idx="576">
                  <c:v>1.6664317000000001E-2</c:v>
                </c:pt>
                <c:pt idx="577">
                  <c:v>1.6617624000000001E-2</c:v>
                </c:pt>
                <c:pt idx="578">
                  <c:v>1.6571066999999998E-2</c:v>
                </c:pt>
                <c:pt idx="579">
                  <c:v>1.6524645000000001E-2</c:v>
                </c:pt>
                <c:pt idx="580">
                  <c:v>1.6478352000000002E-2</c:v>
                </c:pt>
                <c:pt idx="581">
                  <c:v>1.6432194000000001E-2</c:v>
                </c:pt>
                <c:pt idx="582">
                  <c:v>1.6386164000000002E-2</c:v>
                </c:pt>
                <c:pt idx="583">
                  <c:v>1.6340265E-2</c:v>
                </c:pt>
                <c:pt idx="584">
                  <c:v>1.6294494E-2</c:v>
                </c:pt>
                <c:pt idx="585">
                  <c:v>1.624886E-2</c:v>
                </c:pt>
                <c:pt idx="586">
                  <c:v>1.6203354999999999E-2</c:v>
                </c:pt>
                <c:pt idx="587">
                  <c:v>1.6157979999999999E-2</c:v>
                </c:pt>
                <c:pt idx="588">
                  <c:v>1.6112729999999999E-2</c:v>
                </c:pt>
                <c:pt idx="589">
                  <c:v>1.6067604999999999E-2</c:v>
                </c:pt>
                <c:pt idx="590">
                  <c:v>1.6022608000000001E-2</c:v>
                </c:pt>
                <c:pt idx="591">
                  <c:v>1.5977733000000001E-2</c:v>
                </c:pt>
                <c:pt idx="592">
                  <c:v>1.5932979999999999E-2</c:v>
                </c:pt>
                <c:pt idx="593">
                  <c:v>1.5888352000000001E-2</c:v>
                </c:pt>
                <c:pt idx="594">
                  <c:v>1.5843843999999999E-2</c:v>
                </c:pt>
                <c:pt idx="595">
                  <c:v>1.5799456999999999E-2</c:v>
                </c:pt>
                <c:pt idx="596">
                  <c:v>1.5755191000000002E-2</c:v>
                </c:pt>
                <c:pt idx="597">
                  <c:v>1.5711049000000001E-2</c:v>
                </c:pt>
                <c:pt idx="598">
                  <c:v>1.5667025000000001E-2</c:v>
                </c:pt>
                <c:pt idx="599">
                  <c:v>1.5623119E-2</c:v>
                </c:pt>
                <c:pt idx="600">
                  <c:v>1.5579332E-2</c:v>
                </c:pt>
                <c:pt idx="601">
                  <c:v>1.5535660999999999E-2</c:v>
                </c:pt>
                <c:pt idx="602">
                  <c:v>1.5492107E-2</c:v>
                </c:pt>
                <c:pt idx="603">
                  <c:v>1.5448668E-2</c:v>
                </c:pt>
                <c:pt idx="604">
                  <c:v>1.5405345000000001E-2</c:v>
                </c:pt>
                <c:pt idx="605">
                  <c:v>1.5362135000000001E-2</c:v>
                </c:pt>
                <c:pt idx="606">
                  <c:v>1.5319040000000001E-2</c:v>
                </c:pt>
                <c:pt idx="607">
                  <c:v>1.5276059E-2</c:v>
                </c:pt>
                <c:pt idx="608">
                  <c:v>1.5233190000000001E-2</c:v>
                </c:pt>
                <c:pt idx="609">
                  <c:v>1.5190433E-2</c:v>
                </c:pt>
                <c:pt idx="610">
                  <c:v>1.5147787500000001E-2</c:v>
                </c:pt>
                <c:pt idx="611">
                  <c:v>1.5105252E-2</c:v>
                </c:pt>
                <c:pt idx="612">
                  <c:v>1.5062828E-2</c:v>
                </c:pt>
              </c:numCache>
            </c:numRef>
          </c:yVal>
          <c:smooth val="1"/>
          <c:extLst>
            <c:ext xmlns:c16="http://schemas.microsoft.com/office/drawing/2014/chart" uri="{C3380CC4-5D6E-409C-BE32-E72D297353CC}">
              <c16:uniqueId val="{00000002-08DE-4295-AD6D-32A8DF8F8C69}"/>
            </c:ext>
          </c:extLst>
        </c:ser>
        <c:dLbls>
          <c:showLegendKey val="0"/>
          <c:showVal val="0"/>
          <c:showCatName val="0"/>
          <c:showSerName val="0"/>
          <c:showPercent val="0"/>
          <c:showBubbleSize val="0"/>
        </c:dLbls>
        <c:axId val="1190227408"/>
        <c:axId val="1190226928"/>
      </c:scatterChart>
      <c:valAx>
        <c:axId val="1808629792"/>
        <c:scaling>
          <c:orientation val="minMax"/>
          <c:max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Concentration [g kg</a:t>
                </a:r>
                <a:r>
                  <a:rPr lang="en-GB" baseline="30000"/>
                  <a:t>-1</a:t>
                </a:r>
                <a:r>
                  <a:rPr lang="en-GB"/>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valAx>
        <c:axId val="1190226928"/>
        <c:scaling>
          <c:orientation val="minMax"/>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90227408"/>
        <c:crosses val="max"/>
        <c:crossBetween val="midCat"/>
      </c:valAx>
      <c:valAx>
        <c:axId val="1190227408"/>
        <c:scaling>
          <c:orientation val="minMax"/>
        </c:scaling>
        <c:delete val="1"/>
        <c:axPos val="b"/>
        <c:numFmt formatCode="General" sourceLinked="1"/>
        <c:majorTickMark val="out"/>
        <c:minorTickMark val="none"/>
        <c:tickLblPos val="nextTo"/>
        <c:crossAx val="1190226928"/>
        <c:crosses val="autoZero"/>
        <c:crossBetween val="midCat"/>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63042970840021406"/>
          <c:y val="0.19203529548357134"/>
          <c:w val="0.19405866950783751"/>
          <c:h val="0.26482482825599496"/>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7'!$B$58:$K$58</c:f>
              <c:numCache>
                <c:formatCode>General</c:formatCode>
                <c:ptCount val="10"/>
                <c:pt idx="0">
                  <c:v>0.33027699999999999</c:v>
                </c:pt>
                <c:pt idx="1">
                  <c:v>1.111631</c:v>
                </c:pt>
                <c:pt idx="2">
                  <c:v>4.4351630000000002</c:v>
                </c:pt>
                <c:pt idx="3">
                  <c:v>8.7882619999999996</c:v>
                </c:pt>
                <c:pt idx="4">
                  <c:v>19.577552000000001</c:v>
                </c:pt>
                <c:pt idx="5">
                  <c:v>34.110522000000003</c:v>
                </c:pt>
                <c:pt idx="6">
                  <c:v>25.326539999999998</c:v>
                </c:pt>
                <c:pt idx="7">
                  <c:v>5.5599400000000001</c:v>
                </c:pt>
                <c:pt idx="8">
                  <c:v>0.37122999999999995</c:v>
                </c:pt>
                <c:pt idx="9">
                  <c:v>0.37154100000000001</c:v>
                </c:pt>
              </c:numCache>
            </c:numRef>
          </c:yVal>
          <c:smooth val="1"/>
          <c:extLst>
            <c:ext xmlns:c16="http://schemas.microsoft.com/office/drawing/2014/chart" uri="{C3380CC4-5D6E-409C-BE32-E72D297353CC}">
              <c16:uniqueId val="{00000000-9790-4B56-AFE0-E9B9EBB3B849}"/>
            </c:ext>
          </c:extLst>
        </c:ser>
        <c:ser>
          <c:idx val="1"/>
          <c:order val="1"/>
          <c:tx>
            <c:v>Simulated</c:v>
          </c:tx>
          <c:spPr>
            <a:ln w="19050" cap="rnd">
              <a:solidFill>
                <a:schemeClr val="accent2"/>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7'!$B$60:$K$60</c:f>
              <c:numCache>
                <c:formatCode>General</c:formatCode>
                <c:ptCount val="10"/>
                <c:pt idx="0">
                  <c:v>1.6865558187928231E-2</c:v>
                </c:pt>
                <c:pt idx="1">
                  <c:v>0.13783323243572973</c:v>
                </c:pt>
                <c:pt idx="2">
                  <c:v>1.2886923841770794</c:v>
                </c:pt>
                <c:pt idx="3">
                  <c:v>9.2108008989195245</c:v>
                </c:pt>
                <c:pt idx="4">
                  <c:v>26.972250864627696</c:v>
                </c:pt>
                <c:pt idx="5">
                  <c:v>31.805544831094924</c:v>
                </c:pt>
                <c:pt idx="6">
                  <c:v>21.350841137867718</c:v>
                </c:pt>
                <c:pt idx="7">
                  <c:v>7.7250398466883334</c:v>
                </c:pt>
                <c:pt idx="8">
                  <c:v>1.3354357168955677</c:v>
                </c:pt>
                <c:pt idx="9">
                  <c:v>0.15669552910550055</c:v>
                </c:pt>
              </c:numCache>
            </c:numRef>
          </c:yVal>
          <c:smooth val="1"/>
          <c:extLst>
            <c:ext xmlns:c16="http://schemas.microsoft.com/office/drawing/2014/chart" uri="{C3380CC4-5D6E-409C-BE32-E72D297353CC}">
              <c16:uniqueId val="{00000001-9790-4B56-AFE0-E9B9EBB3B849}"/>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7'!$B$39:$K$39</c:f>
              <c:numCache>
                <c:formatCode>General</c:formatCode>
                <c:ptCount val="10"/>
                <c:pt idx="0">
                  <c:v>0.26413999999999999</c:v>
                </c:pt>
                <c:pt idx="1">
                  <c:v>0.61969200000000002</c:v>
                </c:pt>
                <c:pt idx="2">
                  <c:v>2.6512169999999999</c:v>
                </c:pt>
                <c:pt idx="3">
                  <c:v>6.8457930000000005</c:v>
                </c:pt>
                <c:pt idx="4">
                  <c:v>10.447171000000001</c:v>
                </c:pt>
                <c:pt idx="5">
                  <c:v>15.239364000000002</c:v>
                </c:pt>
                <c:pt idx="6">
                  <c:v>32.490289000000004</c:v>
                </c:pt>
                <c:pt idx="7">
                  <c:v>28.692627999999999</c:v>
                </c:pt>
                <c:pt idx="8">
                  <c:v>2.7497069999999999</c:v>
                </c:pt>
                <c:pt idx="9">
                  <c:v>0</c:v>
                </c:pt>
              </c:numCache>
            </c:numRef>
          </c:yVal>
          <c:smooth val="1"/>
          <c:extLst>
            <c:ext xmlns:c16="http://schemas.microsoft.com/office/drawing/2014/chart" uri="{C3380CC4-5D6E-409C-BE32-E72D297353CC}">
              <c16:uniqueId val="{00000000-D3D6-4AA5-88FE-6F2289E08B2F}"/>
            </c:ext>
          </c:extLst>
        </c:ser>
        <c:ser>
          <c:idx val="1"/>
          <c:order val="1"/>
          <c:tx>
            <c:v>Simulated</c:v>
          </c:tx>
          <c:spPr>
            <a:ln w="19050" cap="rnd">
              <a:solidFill>
                <a:schemeClr val="accent2"/>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7'!$B$41:$K$41</c:f>
              <c:numCache>
                <c:formatCode>General</c:formatCode>
                <c:ptCount val="10"/>
                <c:pt idx="0">
                  <c:v>2.082928327408675E-2</c:v>
                </c:pt>
                <c:pt idx="1">
                  <c:v>0.19468002156503961</c:v>
                </c:pt>
                <c:pt idx="2">
                  <c:v>1.6691030959706317</c:v>
                </c:pt>
                <c:pt idx="3">
                  <c:v>9.0922887949160529</c:v>
                </c:pt>
                <c:pt idx="4">
                  <c:v>21.288677865858116</c:v>
                </c:pt>
                <c:pt idx="5">
                  <c:v>26.399276972036485</c:v>
                </c:pt>
                <c:pt idx="6">
                  <c:v>27.547325374452679</c:v>
                </c:pt>
                <c:pt idx="7">
                  <c:v>12.154390800573212</c:v>
                </c:pt>
                <c:pt idx="8">
                  <c:v>1.5735865934566717</c:v>
                </c:pt>
                <c:pt idx="9">
                  <c:v>5.9841197897024231E-2</c:v>
                </c:pt>
              </c:numCache>
            </c:numRef>
          </c:yVal>
          <c:smooth val="1"/>
          <c:extLst>
            <c:ext xmlns:c16="http://schemas.microsoft.com/office/drawing/2014/chart" uri="{C3380CC4-5D6E-409C-BE32-E72D297353CC}">
              <c16:uniqueId val="{00000001-D3D6-4AA5-88FE-6F2289E08B2F}"/>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7'!$B$77:$K$77</c:f>
              <c:numCache>
                <c:formatCode>General</c:formatCode>
                <c:ptCount val="10"/>
                <c:pt idx="0">
                  <c:v>0</c:v>
                </c:pt>
                <c:pt idx="1">
                  <c:v>0.26992700000000003</c:v>
                </c:pt>
                <c:pt idx="2">
                  <c:v>1.5651689999999998</c:v>
                </c:pt>
                <c:pt idx="3">
                  <c:v>4.9072909999999998</c:v>
                </c:pt>
                <c:pt idx="4">
                  <c:v>9.7519039999999997</c:v>
                </c:pt>
                <c:pt idx="5">
                  <c:v>14.04354</c:v>
                </c:pt>
                <c:pt idx="6">
                  <c:v>29.725259999999999</c:v>
                </c:pt>
                <c:pt idx="7">
                  <c:v>33.842112999999998</c:v>
                </c:pt>
                <c:pt idx="8">
                  <c:v>5.8947919999999998</c:v>
                </c:pt>
                <c:pt idx="9">
                  <c:v>0</c:v>
                </c:pt>
              </c:numCache>
            </c:numRef>
          </c:yVal>
          <c:smooth val="1"/>
          <c:extLst>
            <c:ext xmlns:c16="http://schemas.microsoft.com/office/drawing/2014/chart" uri="{C3380CC4-5D6E-409C-BE32-E72D297353CC}">
              <c16:uniqueId val="{00000000-D016-4BB5-B2BF-1D5C8279D305}"/>
            </c:ext>
          </c:extLst>
        </c:ser>
        <c:ser>
          <c:idx val="1"/>
          <c:order val="1"/>
          <c:tx>
            <c:v>Simulated</c:v>
          </c:tx>
          <c:spPr>
            <a:ln w="19050" cap="rnd">
              <a:solidFill>
                <a:schemeClr val="accent2"/>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7'!$B$79:$K$79</c:f>
              <c:numCache>
                <c:formatCode>General</c:formatCode>
                <c:ptCount val="10"/>
                <c:pt idx="0">
                  <c:v>2.1544212238906582E-2</c:v>
                </c:pt>
                <c:pt idx="1">
                  <c:v>0.21973372052369061</c:v>
                </c:pt>
                <c:pt idx="2">
                  <c:v>2.4289957318564603</c:v>
                </c:pt>
                <c:pt idx="3">
                  <c:v>14.334411644251716</c:v>
                </c:pt>
                <c:pt idx="4">
                  <c:v>30.992451536369675</c:v>
                </c:pt>
                <c:pt idx="5">
                  <c:v>23.510060274771046</c:v>
                </c:pt>
                <c:pt idx="6">
                  <c:v>17.191122360556239</c:v>
                </c:pt>
                <c:pt idx="7">
                  <c:v>9.7549631847662166</c:v>
                </c:pt>
                <c:pt idx="8">
                  <c:v>1.4869273178002191</c:v>
                </c:pt>
                <c:pt idx="9">
                  <c:v>5.9790016865834725E-2</c:v>
                </c:pt>
              </c:numCache>
            </c:numRef>
          </c:yVal>
          <c:smooth val="1"/>
          <c:extLst>
            <c:ext xmlns:c16="http://schemas.microsoft.com/office/drawing/2014/chart" uri="{C3380CC4-5D6E-409C-BE32-E72D297353CC}">
              <c16:uniqueId val="{00000001-D016-4BB5-B2BF-1D5C8279D305}"/>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7'!$B$96:$K$96</c:f>
              <c:numCache>
                <c:formatCode>General</c:formatCode>
                <c:ptCount val="10"/>
                <c:pt idx="0">
                  <c:v>0.32327999999999996</c:v>
                </c:pt>
                <c:pt idx="1">
                  <c:v>1.0270320000000002</c:v>
                </c:pt>
                <c:pt idx="2">
                  <c:v>4.1974930000000006</c:v>
                </c:pt>
                <c:pt idx="3">
                  <c:v>8.9694680000000009</c:v>
                </c:pt>
                <c:pt idx="4">
                  <c:v>10.716129</c:v>
                </c:pt>
                <c:pt idx="5">
                  <c:v>14.339452</c:v>
                </c:pt>
                <c:pt idx="6">
                  <c:v>31.043176000000003</c:v>
                </c:pt>
                <c:pt idx="7">
                  <c:v>25.343638000000002</c:v>
                </c:pt>
                <c:pt idx="8">
                  <c:v>3.0014309999999997</c:v>
                </c:pt>
                <c:pt idx="9">
                  <c:v>0.64378200000000008</c:v>
                </c:pt>
              </c:numCache>
            </c:numRef>
          </c:yVal>
          <c:smooth val="1"/>
          <c:extLst>
            <c:ext xmlns:c16="http://schemas.microsoft.com/office/drawing/2014/chart" uri="{C3380CC4-5D6E-409C-BE32-E72D297353CC}">
              <c16:uniqueId val="{00000000-6EA5-4DDC-8C7E-660A0AA40F70}"/>
            </c:ext>
          </c:extLst>
        </c:ser>
        <c:ser>
          <c:idx val="1"/>
          <c:order val="1"/>
          <c:tx>
            <c:v>Simulated</c:v>
          </c:tx>
          <c:spPr>
            <a:ln w="19050" cap="rnd">
              <a:solidFill>
                <a:schemeClr val="accent2"/>
              </a:solidFill>
              <a:round/>
            </a:ln>
            <a:effectLst/>
          </c:spPr>
          <c:marker>
            <c:symbol val="none"/>
          </c:marker>
          <c:xVal>
            <c:numRef>
              <c:f>'Figure 7'!$B$38:$K$38</c:f>
              <c:numCache>
                <c:formatCode>General</c:formatCode>
                <c:ptCount val="10"/>
                <c:pt idx="0">
                  <c:v>1.2589250000000001</c:v>
                </c:pt>
                <c:pt idx="1">
                  <c:v>2.5118860000000001</c:v>
                </c:pt>
                <c:pt idx="2">
                  <c:v>5.0118720000000003</c:v>
                </c:pt>
                <c:pt idx="3">
                  <c:v>10</c:v>
                </c:pt>
                <c:pt idx="4">
                  <c:v>19.952622999999999</c:v>
                </c:pt>
                <c:pt idx="5">
                  <c:v>39.810716999999997</c:v>
                </c:pt>
                <c:pt idx="6">
                  <c:v>79.432822999999999</c:v>
                </c:pt>
                <c:pt idx="7">
                  <c:v>158.48931899999999</c:v>
                </c:pt>
                <c:pt idx="8">
                  <c:v>316.22776599999997</c:v>
                </c:pt>
                <c:pt idx="9">
                  <c:v>630.95734400000003</c:v>
                </c:pt>
              </c:numCache>
            </c:numRef>
          </c:xVal>
          <c:yVal>
            <c:numRef>
              <c:f>'Figure 7'!$B$98:$K$98</c:f>
              <c:numCache>
                <c:formatCode>General</c:formatCode>
                <c:ptCount val="10"/>
                <c:pt idx="0">
                  <c:v>1.8749359331327597E-2</c:v>
                </c:pt>
                <c:pt idx="1">
                  <c:v>0.15032767262568972</c:v>
                </c:pt>
                <c:pt idx="2">
                  <c:v>1.247335936976854</c:v>
                </c:pt>
                <c:pt idx="3">
                  <c:v>8.1320971258934414</c:v>
                </c:pt>
                <c:pt idx="4">
                  <c:v>24.396891864147253</c:v>
                </c:pt>
                <c:pt idx="5">
                  <c:v>30.60530315056722</c:v>
                </c:pt>
                <c:pt idx="6">
                  <c:v>23.561226925569795</c:v>
                </c:pt>
                <c:pt idx="7">
                  <c:v>10.250745715900692</c:v>
                </c:pt>
                <c:pt idx="8">
                  <c:v>1.5641754454976138</c:v>
                </c:pt>
                <c:pt idx="9">
                  <c:v>7.3146803490117887E-2</c:v>
                </c:pt>
              </c:numCache>
            </c:numRef>
          </c:yVal>
          <c:smooth val="1"/>
          <c:extLst>
            <c:ext xmlns:c16="http://schemas.microsoft.com/office/drawing/2014/chart" uri="{C3380CC4-5D6E-409C-BE32-E72D297353CC}">
              <c16:uniqueId val="{00000001-6EA5-4DDC-8C7E-660A0AA40F70}"/>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7'!$B$115:$L$115</c:f>
              <c:numCache>
                <c:formatCode>General</c:formatCode>
                <c:ptCount val="11"/>
                <c:pt idx="0">
                  <c:v>1.0964780000000001</c:v>
                </c:pt>
                <c:pt idx="1">
                  <c:v>1.9054610000000001</c:v>
                </c:pt>
                <c:pt idx="2">
                  <c:v>3.3113109999999999</c:v>
                </c:pt>
                <c:pt idx="3">
                  <c:v>5.7543990000000003</c:v>
                </c:pt>
                <c:pt idx="4">
                  <c:v>10</c:v>
                </c:pt>
                <c:pt idx="5">
                  <c:v>17.378008000000001</c:v>
                </c:pt>
                <c:pt idx="6">
                  <c:v>30.199517</c:v>
                </c:pt>
                <c:pt idx="7">
                  <c:v>52.480746000000003</c:v>
                </c:pt>
                <c:pt idx="8">
                  <c:v>91.201083999999994</c:v>
                </c:pt>
                <c:pt idx="9">
                  <c:v>158.48931899999999</c:v>
                </c:pt>
                <c:pt idx="10">
                  <c:v>316.22776599999997</c:v>
                </c:pt>
              </c:numCache>
            </c:numRef>
          </c:xVal>
          <c:yVal>
            <c:numRef>
              <c:f>'Figure 7'!$B$116:$L$116</c:f>
              <c:numCache>
                <c:formatCode>General</c:formatCode>
                <c:ptCount val="11"/>
                <c:pt idx="0">
                  <c:v>0.280393</c:v>
                </c:pt>
                <c:pt idx="1">
                  <c:v>0.376355</c:v>
                </c:pt>
                <c:pt idx="2">
                  <c:v>1.0473669999999999</c:v>
                </c:pt>
                <c:pt idx="3">
                  <c:v>1.310163</c:v>
                </c:pt>
                <c:pt idx="4">
                  <c:v>3.43547</c:v>
                </c:pt>
                <c:pt idx="5">
                  <c:v>11.761537000000001</c:v>
                </c:pt>
                <c:pt idx="6">
                  <c:v>26.356807999999997</c:v>
                </c:pt>
                <c:pt idx="7">
                  <c:v>33.877965999999994</c:v>
                </c:pt>
                <c:pt idx="8">
                  <c:v>19.287057999999998</c:v>
                </c:pt>
                <c:pt idx="9">
                  <c:v>2.2668830000000004</c:v>
                </c:pt>
                <c:pt idx="10">
                  <c:v>0</c:v>
                </c:pt>
              </c:numCache>
            </c:numRef>
          </c:yVal>
          <c:smooth val="1"/>
          <c:extLst>
            <c:ext xmlns:c16="http://schemas.microsoft.com/office/drawing/2014/chart" uri="{C3380CC4-5D6E-409C-BE32-E72D297353CC}">
              <c16:uniqueId val="{00000000-C7BF-4C8F-B20A-51413108A150}"/>
            </c:ext>
          </c:extLst>
        </c:ser>
        <c:ser>
          <c:idx val="1"/>
          <c:order val="1"/>
          <c:tx>
            <c:v>Simulated</c:v>
          </c:tx>
          <c:spPr>
            <a:ln w="19050" cap="rnd">
              <a:solidFill>
                <a:schemeClr val="accent2"/>
              </a:solidFill>
              <a:round/>
            </a:ln>
            <a:effectLst/>
          </c:spPr>
          <c:marker>
            <c:symbol val="none"/>
          </c:marker>
          <c:xVal>
            <c:numRef>
              <c:f>'Figure 7'!$B$115:$L$115</c:f>
              <c:numCache>
                <c:formatCode>General</c:formatCode>
                <c:ptCount val="11"/>
                <c:pt idx="0">
                  <c:v>1.0964780000000001</c:v>
                </c:pt>
                <c:pt idx="1">
                  <c:v>1.9054610000000001</c:v>
                </c:pt>
                <c:pt idx="2">
                  <c:v>3.3113109999999999</c:v>
                </c:pt>
                <c:pt idx="3">
                  <c:v>5.7543990000000003</c:v>
                </c:pt>
                <c:pt idx="4">
                  <c:v>10</c:v>
                </c:pt>
                <c:pt idx="5">
                  <c:v>17.378008000000001</c:v>
                </c:pt>
                <c:pt idx="6">
                  <c:v>30.199517</c:v>
                </c:pt>
                <c:pt idx="7">
                  <c:v>52.480746000000003</c:v>
                </c:pt>
                <c:pt idx="8">
                  <c:v>91.201083999999994</c:v>
                </c:pt>
                <c:pt idx="9">
                  <c:v>158.48931899999999</c:v>
                </c:pt>
                <c:pt idx="10">
                  <c:v>316.22776599999997</c:v>
                </c:pt>
              </c:numCache>
            </c:numRef>
          </c:xVal>
          <c:yVal>
            <c:numRef>
              <c:f>'Figure 7'!$B$118:$L$118</c:f>
              <c:numCache>
                <c:formatCode>General</c:formatCode>
                <c:ptCount val="11"/>
                <c:pt idx="0">
                  <c:v>1.8924323657019606E-3</c:v>
                </c:pt>
                <c:pt idx="1">
                  <c:v>4.8756616874796127E-2</c:v>
                </c:pt>
                <c:pt idx="2">
                  <c:v>1.8381954568329388</c:v>
                </c:pt>
                <c:pt idx="3">
                  <c:v>16.447935897009742</c:v>
                </c:pt>
                <c:pt idx="4">
                  <c:v>41.22102914146523</c:v>
                </c:pt>
                <c:pt idx="5">
                  <c:v>31.802277260619423</c:v>
                </c:pt>
                <c:pt idx="6">
                  <c:v>7.9549990155728834</c:v>
                </c:pt>
                <c:pt idx="7">
                  <c:v>0.66570396520358366</c:v>
                </c:pt>
                <c:pt idx="8">
                  <c:v>1.9021997307937088E-2</c:v>
                </c:pt>
                <c:pt idx="9">
                  <c:v>1.8821674776075959E-4</c:v>
                </c:pt>
                <c:pt idx="10">
                  <c:v>0</c:v>
                </c:pt>
              </c:numCache>
            </c:numRef>
          </c:yVal>
          <c:smooth val="1"/>
          <c:extLst>
            <c:ext xmlns:c16="http://schemas.microsoft.com/office/drawing/2014/chart" uri="{C3380CC4-5D6E-409C-BE32-E72D297353CC}">
              <c16:uniqueId val="{00000001-C7BF-4C8F-B20A-51413108A150}"/>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7'!$B$115:$L$115</c:f>
              <c:numCache>
                <c:formatCode>General</c:formatCode>
                <c:ptCount val="11"/>
                <c:pt idx="0">
                  <c:v>1.0964780000000001</c:v>
                </c:pt>
                <c:pt idx="1">
                  <c:v>1.9054610000000001</c:v>
                </c:pt>
                <c:pt idx="2">
                  <c:v>3.3113109999999999</c:v>
                </c:pt>
                <c:pt idx="3">
                  <c:v>5.7543990000000003</c:v>
                </c:pt>
                <c:pt idx="4">
                  <c:v>10</c:v>
                </c:pt>
                <c:pt idx="5">
                  <c:v>17.378008000000001</c:v>
                </c:pt>
                <c:pt idx="6">
                  <c:v>30.199517</c:v>
                </c:pt>
                <c:pt idx="7">
                  <c:v>52.480746000000003</c:v>
                </c:pt>
                <c:pt idx="8">
                  <c:v>91.201083999999994</c:v>
                </c:pt>
                <c:pt idx="9">
                  <c:v>158.48931899999999</c:v>
                </c:pt>
                <c:pt idx="10">
                  <c:v>316.22776599999997</c:v>
                </c:pt>
              </c:numCache>
            </c:numRef>
          </c:xVal>
          <c:yVal>
            <c:numRef>
              <c:f>'Figure 7'!$B$135:$L$135</c:f>
              <c:numCache>
                <c:formatCode>General</c:formatCode>
                <c:ptCount val="11"/>
                <c:pt idx="0">
                  <c:v>0</c:v>
                </c:pt>
                <c:pt idx="1">
                  <c:v>0.38555899999999999</c:v>
                </c:pt>
                <c:pt idx="2">
                  <c:v>1.2118640000000001</c:v>
                </c:pt>
                <c:pt idx="3">
                  <c:v>1.063188</c:v>
                </c:pt>
                <c:pt idx="4">
                  <c:v>3.5832030000000001</c:v>
                </c:pt>
                <c:pt idx="5">
                  <c:v>12.303729000000001</c:v>
                </c:pt>
                <c:pt idx="6">
                  <c:v>26.249477000000002</c:v>
                </c:pt>
                <c:pt idx="7">
                  <c:v>34.054720000000003</c:v>
                </c:pt>
                <c:pt idx="8">
                  <c:v>19.449632000000001</c:v>
                </c:pt>
                <c:pt idx="9">
                  <c:v>1.698628</c:v>
                </c:pt>
                <c:pt idx="10">
                  <c:v>0</c:v>
                </c:pt>
              </c:numCache>
            </c:numRef>
          </c:yVal>
          <c:smooth val="1"/>
          <c:extLst>
            <c:ext xmlns:c16="http://schemas.microsoft.com/office/drawing/2014/chart" uri="{C3380CC4-5D6E-409C-BE32-E72D297353CC}">
              <c16:uniqueId val="{00000000-9EEF-45BC-8C1C-EE721C998AE6}"/>
            </c:ext>
          </c:extLst>
        </c:ser>
        <c:ser>
          <c:idx val="1"/>
          <c:order val="1"/>
          <c:tx>
            <c:v>Simulated</c:v>
          </c:tx>
          <c:spPr>
            <a:ln w="19050" cap="rnd">
              <a:solidFill>
                <a:schemeClr val="accent2"/>
              </a:solidFill>
              <a:round/>
            </a:ln>
            <a:effectLst/>
          </c:spPr>
          <c:marker>
            <c:symbol val="none"/>
          </c:marker>
          <c:xVal>
            <c:numRef>
              <c:f>'Figure 7'!$B$115:$L$115</c:f>
              <c:numCache>
                <c:formatCode>General</c:formatCode>
                <c:ptCount val="11"/>
                <c:pt idx="0">
                  <c:v>1.0964780000000001</c:v>
                </c:pt>
                <c:pt idx="1">
                  <c:v>1.9054610000000001</c:v>
                </c:pt>
                <c:pt idx="2">
                  <c:v>3.3113109999999999</c:v>
                </c:pt>
                <c:pt idx="3">
                  <c:v>5.7543990000000003</c:v>
                </c:pt>
                <c:pt idx="4">
                  <c:v>10</c:v>
                </c:pt>
                <c:pt idx="5">
                  <c:v>17.378008000000001</c:v>
                </c:pt>
                <c:pt idx="6">
                  <c:v>30.199517</c:v>
                </c:pt>
                <c:pt idx="7">
                  <c:v>52.480746000000003</c:v>
                </c:pt>
                <c:pt idx="8">
                  <c:v>91.201083999999994</c:v>
                </c:pt>
                <c:pt idx="9">
                  <c:v>158.48931899999999</c:v>
                </c:pt>
                <c:pt idx="10">
                  <c:v>316.22776599999997</c:v>
                </c:pt>
              </c:numCache>
            </c:numRef>
          </c:xVal>
          <c:yVal>
            <c:numRef>
              <c:f>'Figure 7'!$B$137:$L$137</c:f>
              <c:numCache>
                <c:formatCode>General</c:formatCode>
                <c:ptCount val="11"/>
                <c:pt idx="0">
                  <c:v>1.3276584133247872E-3</c:v>
                </c:pt>
                <c:pt idx="1">
                  <c:v>1.1602706443953956E-2</c:v>
                </c:pt>
                <c:pt idx="2">
                  <c:v>0.37087957307083808</c:v>
                </c:pt>
                <c:pt idx="3">
                  <c:v>6.8716855946562321</c:v>
                </c:pt>
                <c:pt idx="4">
                  <c:v>32.134234729616232</c:v>
                </c:pt>
                <c:pt idx="5">
                  <c:v>41.838158030530778</c:v>
                </c:pt>
                <c:pt idx="6">
                  <c:v>16.571217302948416</c:v>
                </c:pt>
                <c:pt idx="7">
                  <c:v>2.1101129844337589</c:v>
                </c:pt>
                <c:pt idx="8">
                  <c:v>8.948747066716535E-2</c:v>
                </c:pt>
                <c:pt idx="9">
                  <c:v>1.293949219293237E-3</c:v>
                </c:pt>
                <c:pt idx="10">
                  <c:v>0</c:v>
                </c:pt>
              </c:numCache>
            </c:numRef>
          </c:yVal>
          <c:smooth val="1"/>
          <c:extLst>
            <c:ext xmlns:c16="http://schemas.microsoft.com/office/drawing/2014/chart" uri="{C3380CC4-5D6E-409C-BE32-E72D297353CC}">
              <c16:uniqueId val="{00000001-9EEF-45BC-8C1C-EE721C998AE6}"/>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36482939632549E-2"/>
          <c:y val="5.0925925925925923E-2"/>
          <c:w val="0.84558530183727032"/>
          <c:h val="0.80463764946048411"/>
        </c:manualLayout>
      </c:layout>
      <c:scatterChart>
        <c:scatterStyle val="smoothMarker"/>
        <c:varyColors val="0"/>
        <c:ser>
          <c:idx val="0"/>
          <c:order val="0"/>
          <c:tx>
            <c:v>Experimental</c:v>
          </c:tx>
          <c:spPr>
            <a:ln w="19050" cap="rnd">
              <a:solidFill>
                <a:schemeClr val="accent1"/>
              </a:solidFill>
              <a:round/>
            </a:ln>
            <a:effectLst/>
          </c:spPr>
          <c:marker>
            <c:symbol val="none"/>
          </c:marker>
          <c:xVal>
            <c:numRef>
              <c:f>'Figure 7'!$B$115:$L$115</c:f>
              <c:numCache>
                <c:formatCode>General</c:formatCode>
                <c:ptCount val="11"/>
                <c:pt idx="0">
                  <c:v>1.0964780000000001</c:v>
                </c:pt>
                <c:pt idx="1">
                  <c:v>1.9054610000000001</c:v>
                </c:pt>
                <c:pt idx="2">
                  <c:v>3.3113109999999999</c:v>
                </c:pt>
                <c:pt idx="3">
                  <c:v>5.7543990000000003</c:v>
                </c:pt>
                <c:pt idx="4">
                  <c:v>10</c:v>
                </c:pt>
                <c:pt idx="5">
                  <c:v>17.378008000000001</c:v>
                </c:pt>
                <c:pt idx="6">
                  <c:v>30.199517</c:v>
                </c:pt>
                <c:pt idx="7">
                  <c:v>52.480746000000003</c:v>
                </c:pt>
                <c:pt idx="8">
                  <c:v>91.201083999999994</c:v>
                </c:pt>
                <c:pt idx="9">
                  <c:v>158.48931899999999</c:v>
                </c:pt>
                <c:pt idx="10">
                  <c:v>316.22776599999997</c:v>
                </c:pt>
              </c:numCache>
            </c:numRef>
          </c:xVal>
          <c:yVal>
            <c:numRef>
              <c:f>'Figure 7'!$B$154:$L$154</c:f>
              <c:numCache>
                <c:formatCode>General</c:formatCode>
                <c:ptCount val="11"/>
                <c:pt idx="0">
                  <c:v>0</c:v>
                </c:pt>
                <c:pt idx="1">
                  <c:v>0.67142600000000008</c:v>
                </c:pt>
                <c:pt idx="2">
                  <c:v>1.891937</c:v>
                </c:pt>
                <c:pt idx="3">
                  <c:v>3.1986279999999998</c:v>
                </c:pt>
                <c:pt idx="4">
                  <c:v>10.126504000000001</c:v>
                </c:pt>
                <c:pt idx="5">
                  <c:v>20.231479999999998</c:v>
                </c:pt>
                <c:pt idx="6">
                  <c:v>25.054617999999998</c:v>
                </c:pt>
                <c:pt idx="7">
                  <c:v>24.273426999999998</c:v>
                </c:pt>
                <c:pt idx="8">
                  <c:v>12.954808</c:v>
                </c:pt>
                <c:pt idx="9">
                  <c:v>1.5971710000000001</c:v>
                </c:pt>
                <c:pt idx="10">
                  <c:v>0</c:v>
                </c:pt>
              </c:numCache>
            </c:numRef>
          </c:yVal>
          <c:smooth val="1"/>
          <c:extLst>
            <c:ext xmlns:c16="http://schemas.microsoft.com/office/drawing/2014/chart" uri="{C3380CC4-5D6E-409C-BE32-E72D297353CC}">
              <c16:uniqueId val="{00000000-AA68-4B13-95AE-01398060D819}"/>
            </c:ext>
          </c:extLst>
        </c:ser>
        <c:ser>
          <c:idx val="1"/>
          <c:order val="1"/>
          <c:tx>
            <c:v>Simulated</c:v>
          </c:tx>
          <c:spPr>
            <a:ln w="19050" cap="rnd">
              <a:solidFill>
                <a:schemeClr val="accent2"/>
              </a:solidFill>
              <a:round/>
            </a:ln>
            <a:effectLst/>
          </c:spPr>
          <c:marker>
            <c:symbol val="none"/>
          </c:marker>
          <c:xVal>
            <c:numRef>
              <c:f>'Figure 7'!$B$115:$L$115</c:f>
              <c:numCache>
                <c:formatCode>General</c:formatCode>
                <c:ptCount val="11"/>
                <c:pt idx="0">
                  <c:v>1.0964780000000001</c:v>
                </c:pt>
                <c:pt idx="1">
                  <c:v>1.9054610000000001</c:v>
                </c:pt>
                <c:pt idx="2">
                  <c:v>3.3113109999999999</c:v>
                </c:pt>
                <c:pt idx="3">
                  <c:v>5.7543990000000003</c:v>
                </c:pt>
                <c:pt idx="4">
                  <c:v>10</c:v>
                </c:pt>
                <c:pt idx="5">
                  <c:v>17.378008000000001</c:v>
                </c:pt>
                <c:pt idx="6">
                  <c:v>30.199517</c:v>
                </c:pt>
                <c:pt idx="7">
                  <c:v>52.480746000000003</c:v>
                </c:pt>
                <c:pt idx="8">
                  <c:v>91.201083999999994</c:v>
                </c:pt>
                <c:pt idx="9">
                  <c:v>158.48931899999999</c:v>
                </c:pt>
                <c:pt idx="10">
                  <c:v>316.22776599999997</c:v>
                </c:pt>
              </c:numCache>
            </c:numRef>
          </c:xVal>
          <c:yVal>
            <c:numRef>
              <c:f>'Figure 7'!$B$156:$L$156</c:f>
              <c:numCache>
                <c:formatCode>General</c:formatCode>
                <c:ptCount val="11"/>
                <c:pt idx="0">
                  <c:v>5.3712003406149829E-3</c:v>
                </c:pt>
                <c:pt idx="1">
                  <c:v>5.0643010301653982E-2</c:v>
                </c:pt>
                <c:pt idx="2">
                  <c:v>0.40937524948214044</c:v>
                </c:pt>
                <c:pt idx="3">
                  <c:v>3.7480475197107634</c:v>
                </c:pt>
                <c:pt idx="4">
                  <c:v>21.130314502018546</c:v>
                </c:pt>
                <c:pt idx="5">
                  <c:v>41.95811270926292</c:v>
                </c:pt>
                <c:pt idx="6">
                  <c:v>26.749859307607437</c:v>
                </c:pt>
                <c:pt idx="7">
                  <c:v>5.5546329206834084</c:v>
                </c:pt>
                <c:pt idx="8">
                  <c:v>0.38459336502582092</c:v>
                </c:pt>
                <c:pt idx="9">
                  <c:v>9.0502155666940462E-3</c:v>
                </c:pt>
                <c:pt idx="10">
                  <c:v>0</c:v>
                </c:pt>
              </c:numCache>
            </c:numRef>
          </c:yVal>
          <c:smooth val="1"/>
          <c:extLst>
            <c:ext xmlns:c16="http://schemas.microsoft.com/office/drawing/2014/chart" uri="{C3380CC4-5D6E-409C-BE32-E72D297353CC}">
              <c16:uniqueId val="{00000001-AA68-4B13-95AE-01398060D819}"/>
            </c:ext>
          </c:extLst>
        </c:ser>
        <c:dLbls>
          <c:showLegendKey val="0"/>
          <c:showVal val="0"/>
          <c:showCatName val="0"/>
          <c:showSerName val="0"/>
          <c:showPercent val="0"/>
          <c:showBubbleSize val="0"/>
        </c:dLbls>
        <c:axId val="1471791152"/>
        <c:axId val="1471794032"/>
      </c:scatterChart>
      <c:valAx>
        <c:axId val="1471791152"/>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4032"/>
        <c:crosses val="autoZero"/>
        <c:crossBetween val="midCat"/>
      </c:valAx>
      <c:valAx>
        <c:axId val="14717940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Volume fraction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71791152"/>
        <c:crosses val="autoZero"/>
        <c:crossBetween val="midCat"/>
      </c:valAx>
      <c:spPr>
        <a:noFill/>
        <a:ln>
          <a:noFill/>
        </a:ln>
        <a:effectLst/>
      </c:spPr>
    </c:plotArea>
    <c:legend>
      <c:legendPos val="r"/>
      <c:layout>
        <c:manualLayout>
          <c:xMode val="edge"/>
          <c:yMode val="edge"/>
          <c:x val="0.73749956255468063"/>
          <c:y val="6.076334208223972E-2"/>
          <c:w val="0.21805599300087489"/>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Optimal temperature profile </a:t>
            </a:r>
          </a:p>
        </c:rich>
      </c:tx>
      <c:layout>
        <c:manualLayout>
          <c:xMode val="edge"/>
          <c:yMode val="edge"/>
          <c:x val="0.27700000000000002"/>
          <c:y val="4.63025048698181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935870516185478"/>
          <c:y val="4.2529534398888118E-2"/>
          <c:w val="0.83741907261592308"/>
          <c:h val="0.82219936198037791"/>
        </c:manualLayout>
      </c:layout>
      <c:scatterChart>
        <c:scatterStyle val="lineMarker"/>
        <c:varyColors val="0"/>
        <c:ser>
          <c:idx val="0"/>
          <c:order val="0"/>
          <c:tx>
            <c:strRef>
              <c:f>'Figure 9'!$A$4</c:f>
              <c:strCache>
                <c:ptCount val="1"/>
                <c:pt idx="0">
                  <c:v>INK</c:v>
                </c:pt>
              </c:strCache>
            </c:strRef>
          </c:tx>
          <c:spPr>
            <a:ln w="19050" cap="rnd">
              <a:solidFill>
                <a:schemeClr val="accent1"/>
              </a:solidFill>
              <a:round/>
            </a:ln>
            <a:effectLst/>
          </c:spPr>
          <c:marker>
            <c:symbol val="none"/>
          </c:marker>
          <c:xVal>
            <c:numRef>
              <c:f>'Figure 9'!$B$6:$B$469</c:f>
              <c:numCache>
                <c:formatCode>General</c:formatCode>
                <c:ptCount val="46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4.6449153333333335</c:v>
                </c:pt>
                <c:pt idx="30">
                  <c:v>4.6449153333333335</c:v>
                </c:pt>
                <c:pt idx="31">
                  <c:v>4.666666666666667</c:v>
                </c:pt>
                <c:pt idx="32">
                  <c:v>4.71225</c:v>
                </c:pt>
                <c:pt idx="33">
                  <c:v>4.71225</c:v>
                </c:pt>
                <c:pt idx="34">
                  <c:v>4.7124878333333333</c:v>
                </c:pt>
                <c:pt idx="35">
                  <c:v>4.7124878333333333</c:v>
                </c:pt>
                <c:pt idx="36">
                  <c:v>4.7124888333333335</c:v>
                </c:pt>
                <c:pt idx="37">
                  <c:v>4.7124888333333335</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9.8877649999999999</c:v>
                </c:pt>
                <c:pt idx="70">
                  <c:v>9.8877649999999999</c:v>
                </c:pt>
                <c:pt idx="71">
                  <c:v>9.8877666666666659</c:v>
                </c:pt>
                <c:pt idx="72">
                  <c:v>9.8877666666666659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12.437286666666667</c:v>
                </c:pt>
                <c:pt idx="89">
                  <c:v>12.437286666666667</c:v>
                </c:pt>
                <c:pt idx="90">
                  <c:v>12.5</c:v>
                </c:pt>
                <c:pt idx="91">
                  <c:v>12.64396</c:v>
                </c:pt>
                <c:pt idx="92">
                  <c:v>12.64396</c:v>
                </c:pt>
                <c:pt idx="93">
                  <c:v>12.666666666666666</c:v>
                </c:pt>
                <c:pt idx="94">
                  <c:v>12.833333333333334</c:v>
                </c:pt>
                <c:pt idx="95">
                  <c:v>13</c:v>
                </c:pt>
                <c:pt idx="96">
                  <c:v>13.166666666666666</c:v>
                </c:pt>
                <c:pt idx="97">
                  <c:v>13.333333333333334</c:v>
                </c:pt>
                <c:pt idx="98">
                  <c:v>13.5</c:v>
                </c:pt>
                <c:pt idx="99">
                  <c:v>13.666666666666666</c:v>
                </c:pt>
                <c:pt idx="100">
                  <c:v>13.735965999999999</c:v>
                </c:pt>
                <c:pt idx="101">
                  <c:v>13.735965999999999</c:v>
                </c:pt>
                <c:pt idx="102">
                  <c:v>13.833333333333334</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28.972100000000001</c:v>
                </c:pt>
                <c:pt idx="194">
                  <c:v>28.972100000000001</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43.024300000000004</c:v>
                </c:pt>
              </c:numCache>
            </c:numRef>
          </c:xVal>
          <c:yVal>
            <c:numRef>
              <c:f>'Figure 9'!$C$6:$C$469</c:f>
              <c:numCache>
                <c:formatCode>General</c:formatCode>
                <c:ptCount val="464"/>
                <c:pt idx="0">
                  <c:v>60</c:v>
                </c:pt>
                <c:pt idx="1">
                  <c:v>60</c:v>
                </c:pt>
                <c:pt idx="2">
                  <c:v>59.848579999999998</c:v>
                </c:pt>
                <c:pt idx="3">
                  <c:v>59.697159999999997</c:v>
                </c:pt>
                <c:pt idx="4">
                  <c:v>59.545741999999997</c:v>
                </c:pt>
                <c:pt idx="5">
                  <c:v>59.39432</c:v>
                </c:pt>
                <c:pt idx="6">
                  <c:v>59.242899999999999</c:v>
                </c:pt>
                <c:pt idx="7">
                  <c:v>59.091479999999997</c:v>
                </c:pt>
                <c:pt idx="8">
                  <c:v>58.940060000000003</c:v>
                </c:pt>
                <c:pt idx="9">
                  <c:v>58.788643</c:v>
                </c:pt>
                <c:pt idx="10">
                  <c:v>58.637222000000001</c:v>
                </c:pt>
                <c:pt idx="11">
                  <c:v>58.485799999999998</c:v>
                </c:pt>
                <c:pt idx="12">
                  <c:v>58.334380000000003</c:v>
                </c:pt>
                <c:pt idx="13">
                  <c:v>58.182960000000001</c:v>
                </c:pt>
                <c:pt idx="14">
                  <c:v>58.031543999999997</c:v>
                </c:pt>
                <c:pt idx="15">
                  <c:v>57.880122999999998</c:v>
                </c:pt>
                <c:pt idx="16">
                  <c:v>57.728703000000003</c:v>
                </c:pt>
                <c:pt idx="17">
                  <c:v>57.577281999999997</c:v>
                </c:pt>
                <c:pt idx="18">
                  <c:v>57.42586</c:v>
                </c:pt>
                <c:pt idx="19">
                  <c:v>57.274445</c:v>
                </c:pt>
                <c:pt idx="20">
                  <c:v>57.123024000000001</c:v>
                </c:pt>
                <c:pt idx="21">
                  <c:v>56.971603000000002</c:v>
                </c:pt>
                <c:pt idx="22">
                  <c:v>56.820183</c:v>
                </c:pt>
                <c:pt idx="23">
                  <c:v>56.668762000000001</c:v>
                </c:pt>
                <c:pt idx="24">
                  <c:v>56.517344999999999</c:v>
                </c:pt>
                <c:pt idx="25">
                  <c:v>56.365924999999997</c:v>
                </c:pt>
                <c:pt idx="26">
                  <c:v>56.214503999999998</c:v>
                </c:pt>
                <c:pt idx="27">
                  <c:v>56.063084000000003</c:v>
                </c:pt>
                <c:pt idx="28">
                  <c:v>55.911667000000001</c:v>
                </c:pt>
                <c:pt idx="29">
                  <c:v>55.780006</c:v>
                </c:pt>
                <c:pt idx="30">
                  <c:v>55.780006</c:v>
                </c:pt>
                <c:pt idx="31">
                  <c:v>55.760246000000002</c:v>
                </c:pt>
                <c:pt idx="32">
                  <c:v>55.718834000000001</c:v>
                </c:pt>
                <c:pt idx="33">
                  <c:v>55.718834000000001</c:v>
                </c:pt>
                <c:pt idx="34">
                  <c:v>55.718615999999997</c:v>
                </c:pt>
                <c:pt idx="35">
                  <c:v>55.718615999999997</c:v>
                </c:pt>
                <c:pt idx="36">
                  <c:v>55.718615999999997</c:v>
                </c:pt>
                <c:pt idx="37">
                  <c:v>55.718615999999997</c:v>
                </c:pt>
                <c:pt idx="38">
                  <c:v>55.608826000000001</c:v>
                </c:pt>
                <c:pt idx="39">
                  <c:v>55.457405000000001</c:v>
                </c:pt>
                <c:pt idx="40">
                  <c:v>55.305984000000002</c:v>
                </c:pt>
                <c:pt idx="41">
                  <c:v>55.154567999999998</c:v>
                </c:pt>
                <c:pt idx="42">
                  <c:v>55.003146999999998</c:v>
                </c:pt>
                <c:pt idx="43">
                  <c:v>54.851726999999997</c:v>
                </c:pt>
                <c:pt idx="44">
                  <c:v>54.700305999999998</c:v>
                </c:pt>
                <c:pt idx="45">
                  <c:v>54.548884999999999</c:v>
                </c:pt>
                <c:pt idx="46">
                  <c:v>54.397469999999998</c:v>
                </c:pt>
                <c:pt idx="47">
                  <c:v>54.246048000000002</c:v>
                </c:pt>
                <c:pt idx="48">
                  <c:v>54.094627000000003</c:v>
                </c:pt>
                <c:pt idx="49">
                  <c:v>53.943207000000001</c:v>
                </c:pt>
                <c:pt idx="50">
                  <c:v>53.791786000000002</c:v>
                </c:pt>
                <c:pt idx="51">
                  <c:v>53.640369999999997</c:v>
                </c:pt>
                <c:pt idx="52">
                  <c:v>53.488950000000003</c:v>
                </c:pt>
                <c:pt idx="53">
                  <c:v>53.337530000000001</c:v>
                </c:pt>
                <c:pt idx="54">
                  <c:v>53.186107999999997</c:v>
                </c:pt>
                <c:pt idx="55">
                  <c:v>53.034686999999998</c:v>
                </c:pt>
                <c:pt idx="56">
                  <c:v>52.883270000000003</c:v>
                </c:pt>
                <c:pt idx="57">
                  <c:v>52.731850000000001</c:v>
                </c:pt>
                <c:pt idx="58">
                  <c:v>52.58043</c:v>
                </c:pt>
                <c:pt idx="59">
                  <c:v>52.429009999999998</c:v>
                </c:pt>
                <c:pt idx="60">
                  <c:v>52.277588000000002</c:v>
                </c:pt>
                <c:pt idx="61">
                  <c:v>52.126170000000002</c:v>
                </c:pt>
                <c:pt idx="62">
                  <c:v>51.97475</c:v>
                </c:pt>
                <c:pt idx="63">
                  <c:v>51.823329999999999</c:v>
                </c:pt>
                <c:pt idx="64">
                  <c:v>51.671909999999997</c:v>
                </c:pt>
                <c:pt idx="65">
                  <c:v>51.520490000000002</c:v>
                </c:pt>
                <c:pt idx="66">
                  <c:v>51.369072000000003</c:v>
                </c:pt>
                <c:pt idx="67">
                  <c:v>51.217649999999999</c:v>
                </c:pt>
                <c:pt idx="68">
                  <c:v>51.066229999999997</c:v>
                </c:pt>
                <c:pt idx="69">
                  <c:v>51.016776999999998</c:v>
                </c:pt>
                <c:pt idx="70">
                  <c:v>51.016776999999998</c:v>
                </c:pt>
                <c:pt idx="71">
                  <c:v>51.016776999999998</c:v>
                </c:pt>
                <c:pt idx="72">
                  <c:v>51.016776999999998</c:v>
                </c:pt>
                <c:pt idx="73">
                  <c:v>50.914810000000003</c:v>
                </c:pt>
                <c:pt idx="74">
                  <c:v>50.763390000000001</c:v>
                </c:pt>
                <c:pt idx="75">
                  <c:v>50.611972999999999</c:v>
                </c:pt>
                <c:pt idx="76">
                  <c:v>50.460552</c:v>
                </c:pt>
                <c:pt idx="77">
                  <c:v>50.309130000000003</c:v>
                </c:pt>
                <c:pt idx="78">
                  <c:v>50.157710000000002</c:v>
                </c:pt>
                <c:pt idx="79">
                  <c:v>50.00629</c:v>
                </c:pt>
                <c:pt idx="80">
                  <c:v>49.854874000000002</c:v>
                </c:pt>
                <c:pt idx="81">
                  <c:v>49.703453000000003</c:v>
                </c:pt>
                <c:pt idx="82">
                  <c:v>49.552031999999997</c:v>
                </c:pt>
                <c:pt idx="83">
                  <c:v>49.40061</c:v>
                </c:pt>
                <c:pt idx="84">
                  <c:v>49.249189999999999</c:v>
                </c:pt>
                <c:pt idx="85">
                  <c:v>49.097774999999999</c:v>
                </c:pt>
                <c:pt idx="86">
                  <c:v>48.946353999999999</c:v>
                </c:pt>
                <c:pt idx="87">
                  <c:v>48.794933</c:v>
                </c:pt>
                <c:pt idx="88">
                  <c:v>48.700490000000002</c:v>
                </c:pt>
                <c:pt idx="89">
                  <c:v>48.700490000000002</c:v>
                </c:pt>
                <c:pt idx="90">
                  <c:v>48.643512999999999</c:v>
                </c:pt>
                <c:pt idx="91">
                  <c:v>48.512721999999997</c:v>
                </c:pt>
                <c:pt idx="92">
                  <c:v>48.512721999999997</c:v>
                </c:pt>
                <c:pt idx="93">
                  <c:v>48.492095999999997</c:v>
                </c:pt>
                <c:pt idx="94">
                  <c:v>48.340674999999997</c:v>
                </c:pt>
                <c:pt idx="95">
                  <c:v>48.189255000000003</c:v>
                </c:pt>
                <c:pt idx="96">
                  <c:v>48.037833999999997</c:v>
                </c:pt>
                <c:pt idx="97">
                  <c:v>47.886414000000002</c:v>
                </c:pt>
                <c:pt idx="98">
                  <c:v>47.734997</c:v>
                </c:pt>
                <c:pt idx="99">
                  <c:v>47.583576000000001</c:v>
                </c:pt>
                <c:pt idx="100">
                  <c:v>47.520614999999999</c:v>
                </c:pt>
                <c:pt idx="101">
                  <c:v>47.520614999999999</c:v>
                </c:pt>
                <c:pt idx="102">
                  <c:v>47.432155999999999</c:v>
                </c:pt>
                <c:pt idx="103">
                  <c:v>47.280735</c:v>
                </c:pt>
                <c:pt idx="104">
                  <c:v>47.129314000000001</c:v>
                </c:pt>
                <c:pt idx="105">
                  <c:v>46.977898000000003</c:v>
                </c:pt>
                <c:pt idx="106">
                  <c:v>46.826476999999997</c:v>
                </c:pt>
                <c:pt idx="107">
                  <c:v>46.675055999999998</c:v>
                </c:pt>
                <c:pt idx="108">
                  <c:v>46.523636000000003</c:v>
                </c:pt>
                <c:pt idx="109">
                  <c:v>46.372214999999997</c:v>
                </c:pt>
                <c:pt idx="110">
                  <c:v>46.220799999999997</c:v>
                </c:pt>
                <c:pt idx="111">
                  <c:v>46.069378</c:v>
                </c:pt>
                <c:pt idx="112">
                  <c:v>45.917957000000001</c:v>
                </c:pt>
                <c:pt idx="113">
                  <c:v>45.766537</c:v>
                </c:pt>
                <c:pt idx="114">
                  <c:v>45.615116</c:v>
                </c:pt>
                <c:pt idx="115">
                  <c:v>45.463700000000003</c:v>
                </c:pt>
                <c:pt idx="116">
                  <c:v>45.312280000000001</c:v>
                </c:pt>
                <c:pt idx="117">
                  <c:v>45.16086</c:v>
                </c:pt>
                <c:pt idx="118">
                  <c:v>45.009438000000003</c:v>
                </c:pt>
                <c:pt idx="119">
                  <c:v>44.858016999999997</c:v>
                </c:pt>
                <c:pt idx="120">
                  <c:v>44.706600000000002</c:v>
                </c:pt>
                <c:pt idx="121">
                  <c:v>44.55518</c:v>
                </c:pt>
                <c:pt idx="122">
                  <c:v>44.403759999999998</c:v>
                </c:pt>
                <c:pt idx="123">
                  <c:v>44.252339999999997</c:v>
                </c:pt>
                <c:pt idx="124">
                  <c:v>44.100918</c:v>
                </c:pt>
                <c:pt idx="125">
                  <c:v>43.9495</c:v>
                </c:pt>
                <c:pt idx="126">
                  <c:v>43.798079999999999</c:v>
                </c:pt>
                <c:pt idx="127">
                  <c:v>43.646659999999997</c:v>
                </c:pt>
                <c:pt idx="128">
                  <c:v>43.495240000000003</c:v>
                </c:pt>
                <c:pt idx="129">
                  <c:v>43.343820000000001</c:v>
                </c:pt>
                <c:pt idx="130">
                  <c:v>43.192399999999999</c:v>
                </c:pt>
                <c:pt idx="131">
                  <c:v>43.040979999999998</c:v>
                </c:pt>
                <c:pt idx="132">
                  <c:v>42.889560000000003</c:v>
                </c:pt>
                <c:pt idx="133">
                  <c:v>42.738140000000001</c:v>
                </c:pt>
                <c:pt idx="134">
                  <c:v>42.58672</c:v>
                </c:pt>
                <c:pt idx="135">
                  <c:v>42.435302999999998</c:v>
                </c:pt>
                <c:pt idx="136">
                  <c:v>42.283881999999998</c:v>
                </c:pt>
                <c:pt idx="137">
                  <c:v>42.132460000000002</c:v>
                </c:pt>
                <c:pt idx="138">
                  <c:v>41.98104</c:v>
                </c:pt>
                <c:pt idx="139">
                  <c:v>41.829624000000003</c:v>
                </c:pt>
                <c:pt idx="140">
                  <c:v>41.678204000000001</c:v>
                </c:pt>
                <c:pt idx="141">
                  <c:v>41.526783000000002</c:v>
                </c:pt>
                <c:pt idx="142">
                  <c:v>41.375362000000003</c:v>
                </c:pt>
                <c:pt idx="143">
                  <c:v>41.223939999999999</c:v>
                </c:pt>
                <c:pt idx="144">
                  <c:v>41.072524999999999</c:v>
                </c:pt>
                <c:pt idx="145">
                  <c:v>40.921104</c:v>
                </c:pt>
                <c:pt idx="146">
                  <c:v>40.769683999999998</c:v>
                </c:pt>
                <c:pt idx="147">
                  <c:v>40.618262999999999</c:v>
                </c:pt>
                <c:pt idx="148">
                  <c:v>40.466842999999997</c:v>
                </c:pt>
                <c:pt idx="149">
                  <c:v>40.315426000000002</c:v>
                </c:pt>
                <c:pt idx="150">
                  <c:v>40.164005000000003</c:v>
                </c:pt>
                <c:pt idx="151">
                  <c:v>40.012585000000001</c:v>
                </c:pt>
                <c:pt idx="152">
                  <c:v>39.861164000000002</c:v>
                </c:pt>
                <c:pt idx="153">
                  <c:v>39.709743000000003</c:v>
                </c:pt>
                <c:pt idx="154">
                  <c:v>39.558326999999998</c:v>
                </c:pt>
                <c:pt idx="155">
                  <c:v>39.406905999999999</c:v>
                </c:pt>
                <c:pt idx="156">
                  <c:v>39.255485999999998</c:v>
                </c:pt>
                <c:pt idx="157">
                  <c:v>39.104064999999999</c:v>
                </c:pt>
                <c:pt idx="158">
                  <c:v>38.952643999999999</c:v>
                </c:pt>
                <c:pt idx="159">
                  <c:v>38.801228000000002</c:v>
                </c:pt>
                <c:pt idx="160">
                  <c:v>38.649807000000003</c:v>
                </c:pt>
                <c:pt idx="161">
                  <c:v>38.498386000000004</c:v>
                </c:pt>
                <c:pt idx="162">
                  <c:v>38.346966000000002</c:v>
                </c:pt>
                <c:pt idx="163">
                  <c:v>38.195545000000003</c:v>
                </c:pt>
                <c:pt idx="164">
                  <c:v>38.044130000000003</c:v>
                </c:pt>
                <c:pt idx="165">
                  <c:v>37.892707999999999</c:v>
                </c:pt>
                <c:pt idx="166">
                  <c:v>37.741287</c:v>
                </c:pt>
                <c:pt idx="167">
                  <c:v>37.589866999999998</c:v>
                </c:pt>
                <c:pt idx="168">
                  <c:v>37.438445999999999</c:v>
                </c:pt>
                <c:pt idx="169">
                  <c:v>37.287030000000001</c:v>
                </c:pt>
                <c:pt idx="170">
                  <c:v>37.13561</c:v>
                </c:pt>
                <c:pt idx="171">
                  <c:v>36.984188000000003</c:v>
                </c:pt>
                <c:pt idx="172">
                  <c:v>36.832766999999997</c:v>
                </c:pt>
                <c:pt idx="173">
                  <c:v>36.681347000000002</c:v>
                </c:pt>
                <c:pt idx="174">
                  <c:v>36.52993</c:v>
                </c:pt>
                <c:pt idx="175">
                  <c:v>36.378509999999999</c:v>
                </c:pt>
                <c:pt idx="176">
                  <c:v>36.227089999999997</c:v>
                </c:pt>
                <c:pt idx="177">
                  <c:v>36.075670000000002</c:v>
                </c:pt>
                <c:pt idx="178">
                  <c:v>35.924247999999999</c:v>
                </c:pt>
                <c:pt idx="179">
                  <c:v>35.772829999999999</c:v>
                </c:pt>
                <c:pt idx="180">
                  <c:v>35.621409999999997</c:v>
                </c:pt>
                <c:pt idx="181">
                  <c:v>35.469990000000003</c:v>
                </c:pt>
                <c:pt idx="182">
                  <c:v>35.318570000000001</c:v>
                </c:pt>
                <c:pt idx="183">
                  <c:v>35.167149999999999</c:v>
                </c:pt>
                <c:pt idx="184">
                  <c:v>35.015729999999998</c:v>
                </c:pt>
                <c:pt idx="185">
                  <c:v>34.864310000000003</c:v>
                </c:pt>
                <c:pt idx="186">
                  <c:v>34.712890000000002</c:v>
                </c:pt>
                <c:pt idx="187">
                  <c:v>34.56147</c:v>
                </c:pt>
                <c:pt idx="188">
                  <c:v>34.410052999999998</c:v>
                </c:pt>
                <c:pt idx="189">
                  <c:v>34.258633000000003</c:v>
                </c:pt>
                <c:pt idx="190">
                  <c:v>34.107211999999997</c:v>
                </c:pt>
                <c:pt idx="191">
                  <c:v>33.95579</c:v>
                </c:pt>
                <c:pt idx="192">
                  <c:v>33.804369999999999</c:v>
                </c:pt>
                <c:pt idx="193">
                  <c:v>33.6783</c:v>
                </c:pt>
                <c:pt idx="194">
                  <c:v>33.6783</c:v>
                </c:pt>
                <c:pt idx="195">
                  <c:v>33.650399999999998</c:v>
                </c:pt>
                <c:pt idx="196">
                  <c:v>33.483733999999998</c:v>
                </c:pt>
                <c:pt idx="197">
                  <c:v>33.317065999999997</c:v>
                </c:pt>
                <c:pt idx="198">
                  <c:v>33.150399999999998</c:v>
                </c:pt>
                <c:pt idx="199">
                  <c:v>32.983733999999998</c:v>
                </c:pt>
                <c:pt idx="200">
                  <c:v>32.817065999999997</c:v>
                </c:pt>
                <c:pt idx="201">
                  <c:v>32.650399999999998</c:v>
                </c:pt>
                <c:pt idx="202">
                  <c:v>32.483733999999998</c:v>
                </c:pt>
                <c:pt idx="203">
                  <c:v>32.317065999999997</c:v>
                </c:pt>
                <c:pt idx="204">
                  <c:v>32.150399999999998</c:v>
                </c:pt>
                <c:pt idx="205">
                  <c:v>31.983733999999998</c:v>
                </c:pt>
                <c:pt idx="206">
                  <c:v>31.817066000000001</c:v>
                </c:pt>
                <c:pt idx="207">
                  <c:v>31.650400000000001</c:v>
                </c:pt>
                <c:pt idx="208">
                  <c:v>31.483733999999998</c:v>
                </c:pt>
                <c:pt idx="209">
                  <c:v>31.317066000000001</c:v>
                </c:pt>
                <c:pt idx="210">
                  <c:v>31.150400000000001</c:v>
                </c:pt>
                <c:pt idx="211">
                  <c:v>30.983733999999998</c:v>
                </c:pt>
                <c:pt idx="212">
                  <c:v>30.817066000000001</c:v>
                </c:pt>
                <c:pt idx="213">
                  <c:v>30.650400000000001</c:v>
                </c:pt>
                <c:pt idx="214">
                  <c:v>30.483733999999998</c:v>
                </c:pt>
                <c:pt idx="215">
                  <c:v>30.317066000000001</c:v>
                </c:pt>
                <c:pt idx="216">
                  <c:v>30.150400000000001</c:v>
                </c:pt>
                <c:pt idx="217">
                  <c:v>29.983733999999998</c:v>
                </c:pt>
                <c:pt idx="218">
                  <c:v>29.817066000000001</c:v>
                </c:pt>
                <c:pt idx="219">
                  <c:v>29.650400000000001</c:v>
                </c:pt>
                <c:pt idx="220">
                  <c:v>29.483733999999998</c:v>
                </c:pt>
                <c:pt idx="221">
                  <c:v>29.317066000000001</c:v>
                </c:pt>
                <c:pt idx="222">
                  <c:v>29.150400000000001</c:v>
                </c:pt>
                <c:pt idx="223">
                  <c:v>28.983733999999998</c:v>
                </c:pt>
                <c:pt idx="224">
                  <c:v>28.817066000000001</c:v>
                </c:pt>
                <c:pt idx="225">
                  <c:v>28.650400000000001</c:v>
                </c:pt>
                <c:pt idx="226">
                  <c:v>28.483733999999998</c:v>
                </c:pt>
                <c:pt idx="227">
                  <c:v>28.317066000000001</c:v>
                </c:pt>
                <c:pt idx="228">
                  <c:v>28.150400000000001</c:v>
                </c:pt>
                <c:pt idx="229">
                  <c:v>27.983733999999998</c:v>
                </c:pt>
                <c:pt idx="230">
                  <c:v>27.817066000000001</c:v>
                </c:pt>
                <c:pt idx="231">
                  <c:v>27.650400000000001</c:v>
                </c:pt>
                <c:pt idx="232">
                  <c:v>27.483733999999998</c:v>
                </c:pt>
                <c:pt idx="233">
                  <c:v>27.317066000000001</c:v>
                </c:pt>
                <c:pt idx="234">
                  <c:v>27.150400000000001</c:v>
                </c:pt>
                <c:pt idx="235">
                  <c:v>26.983733999999998</c:v>
                </c:pt>
                <c:pt idx="236">
                  <c:v>26.817066000000001</c:v>
                </c:pt>
                <c:pt idx="237">
                  <c:v>26.650400000000001</c:v>
                </c:pt>
                <c:pt idx="238">
                  <c:v>26.483733999999998</c:v>
                </c:pt>
                <c:pt idx="239">
                  <c:v>26.317066000000001</c:v>
                </c:pt>
                <c:pt idx="240">
                  <c:v>26.150400000000001</c:v>
                </c:pt>
                <c:pt idx="241">
                  <c:v>25.983733999999998</c:v>
                </c:pt>
                <c:pt idx="242">
                  <c:v>25.817066000000001</c:v>
                </c:pt>
                <c:pt idx="243">
                  <c:v>25.650400000000001</c:v>
                </c:pt>
                <c:pt idx="244">
                  <c:v>25.483733999999998</c:v>
                </c:pt>
                <c:pt idx="245">
                  <c:v>25.317066000000001</c:v>
                </c:pt>
                <c:pt idx="246">
                  <c:v>25.150400000000001</c:v>
                </c:pt>
                <c:pt idx="247">
                  <c:v>24.983733999999998</c:v>
                </c:pt>
                <c:pt idx="248">
                  <c:v>24.817066000000001</c:v>
                </c:pt>
                <c:pt idx="249">
                  <c:v>24.650400000000001</c:v>
                </c:pt>
                <c:pt idx="250">
                  <c:v>24.483733999999998</c:v>
                </c:pt>
                <c:pt idx="251">
                  <c:v>24.317066000000001</c:v>
                </c:pt>
                <c:pt idx="252">
                  <c:v>24.150400000000001</c:v>
                </c:pt>
                <c:pt idx="253">
                  <c:v>23.983733999999998</c:v>
                </c:pt>
                <c:pt idx="254">
                  <c:v>23.817066000000001</c:v>
                </c:pt>
                <c:pt idx="255">
                  <c:v>23.650400000000001</c:v>
                </c:pt>
                <c:pt idx="256">
                  <c:v>23.483733999999998</c:v>
                </c:pt>
                <c:pt idx="257">
                  <c:v>23.317066000000001</c:v>
                </c:pt>
                <c:pt idx="258">
                  <c:v>23.150400000000001</c:v>
                </c:pt>
                <c:pt idx="259">
                  <c:v>22.983733999999998</c:v>
                </c:pt>
                <c:pt idx="260">
                  <c:v>22.817066000000001</c:v>
                </c:pt>
                <c:pt idx="261">
                  <c:v>22.650400000000001</c:v>
                </c:pt>
                <c:pt idx="262">
                  <c:v>22.483733999999998</c:v>
                </c:pt>
                <c:pt idx="263">
                  <c:v>22.317066000000001</c:v>
                </c:pt>
                <c:pt idx="264">
                  <c:v>22.150400000000001</c:v>
                </c:pt>
                <c:pt idx="265">
                  <c:v>21.983733999999998</c:v>
                </c:pt>
                <c:pt idx="266">
                  <c:v>21.817066000000001</c:v>
                </c:pt>
                <c:pt idx="267">
                  <c:v>21.650400000000001</c:v>
                </c:pt>
                <c:pt idx="268">
                  <c:v>21.483733999999998</c:v>
                </c:pt>
                <c:pt idx="269">
                  <c:v>21.317066000000001</c:v>
                </c:pt>
                <c:pt idx="270">
                  <c:v>21.150400000000001</c:v>
                </c:pt>
                <c:pt idx="271">
                  <c:v>20.983733999999998</c:v>
                </c:pt>
                <c:pt idx="272">
                  <c:v>20.817066000000001</c:v>
                </c:pt>
                <c:pt idx="273">
                  <c:v>20.650400000000001</c:v>
                </c:pt>
                <c:pt idx="274">
                  <c:v>20.483733999999998</c:v>
                </c:pt>
                <c:pt idx="275">
                  <c:v>20.317066000000001</c:v>
                </c:pt>
                <c:pt idx="276">
                  <c:v>20.150400000000001</c:v>
                </c:pt>
                <c:pt idx="277">
                  <c:v>19.983733999999998</c:v>
                </c:pt>
                <c:pt idx="278">
                  <c:v>19.817066000000001</c:v>
                </c:pt>
                <c:pt idx="279">
                  <c:v>19.650400000000001</c:v>
                </c:pt>
                <c:pt idx="280">
                  <c:v>19.626100000000001</c:v>
                </c:pt>
              </c:numCache>
            </c:numRef>
          </c:yVal>
          <c:smooth val="0"/>
          <c:extLst>
            <c:ext xmlns:c16="http://schemas.microsoft.com/office/drawing/2014/chart" uri="{C3380CC4-5D6E-409C-BE32-E72D297353CC}">
              <c16:uniqueId val="{00000000-545B-434B-9FED-841F8EF8B0F1}"/>
            </c:ext>
          </c:extLst>
        </c:ser>
        <c:ser>
          <c:idx val="1"/>
          <c:order val="1"/>
          <c:tx>
            <c:strRef>
              <c:f>'Figure 9'!$H$4</c:f>
              <c:strCache>
                <c:ptCount val="1"/>
                <c:pt idx="0">
                  <c:v>94</c:v>
                </c:pt>
              </c:strCache>
            </c:strRef>
          </c:tx>
          <c:spPr>
            <a:ln w="19050" cap="rnd">
              <a:solidFill>
                <a:schemeClr val="accent2"/>
              </a:solidFill>
              <a:round/>
            </a:ln>
            <a:effectLst/>
          </c:spPr>
          <c:marker>
            <c:symbol val="none"/>
          </c:marker>
          <c:xVal>
            <c:numRef>
              <c:f>'Figure 9'!$I$6:$I$453</c:f>
              <c:numCache>
                <c:formatCode>General</c:formatCode>
                <c:ptCount val="448"/>
                <c:pt idx="0">
                  <c:v>0</c:v>
                </c:pt>
                <c:pt idx="1">
                  <c:v>0</c:v>
                </c:pt>
                <c:pt idx="2">
                  <c:v>0.16666666666666666</c:v>
                </c:pt>
                <c:pt idx="3">
                  <c:v>0.33333333333333331</c:v>
                </c:pt>
                <c:pt idx="4">
                  <c:v>0.5</c:v>
                </c:pt>
                <c:pt idx="5">
                  <c:v>0.66666666666666663</c:v>
                </c:pt>
                <c:pt idx="6">
                  <c:v>0.83333333333333337</c:v>
                </c:pt>
                <c:pt idx="7">
                  <c:v>1</c:v>
                </c:pt>
                <c:pt idx="8">
                  <c:v>1.0153533333333333</c:v>
                </c:pt>
                <c:pt idx="9">
                  <c:v>1.0153533333333333</c:v>
                </c:pt>
                <c:pt idx="10">
                  <c:v>1.0322532666666666</c:v>
                </c:pt>
                <c:pt idx="11">
                  <c:v>1.0322532666666666</c:v>
                </c:pt>
                <c:pt idx="12">
                  <c:v>1.03233095</c:v>
                </c:pt>
                <c:pt idx="13">
                  <c:v>1.03233095</c:v>
                </c:pt>
                <c:pt idx="14">
                  <c:v>1.1666666666666667</c:v>
                </c:pt>
                <c:pt idx="15">
                  <c:v>1.3333333333333333</c:v>
                </c:pt>
                <c:pt idx="16">
                  <c:v>1.5</c:v>
                </c:pt>
                <c:pt idx="17">
                  <c:v>1.6666666666666667</c:v>
                </c:pt>
                <c:pt idx="18">
                  <c:v>1.8333333333333333</c:v>
                </c:pt>
                <c:pt idx="19">
                  <c:v>2</c:v>
                </c:pt>
                <c:pt idx="20">
                  <c:v>2.1666666666666665</c:v>
                </c:pt>
                <c:pt idx="21">
                  <c:v>2.3333333333333335</c:v>
                </c:pt>
                <c:pt idx="22">
                  <c:v>2.5</c:v>
                </c:pt>
                <c:pt idx="23">
                  <c:v>2.6666666666666665</c:v>
                </c:pt>
                <c:pt idx="24">
                  <c:v>2.8333333333333335</c:v>
                </c:pt>
                <c:pt idx="25">
                  <c:v>3</c:v>
                </c:pt>
                <c:pt idx="26">
                  <c:v>3.1666666666666665</c:v>
                </c:pt>
                <c:pt idx="27">
                  <c:v>3.3333333333333335</c:v>
                </c:pt>
                <c:pt idx="28">
                  <c:v>3.5</c:v>
                </c:pt>
                <c:pt idx="29">
                  <c:v>3.6666666666666665</c:v>
                </c:pt>
                <c:pt idx="30">
                  <c:v>3.8333333333333335</c:v>
                </c:pt>
                <c:pt idx="31">
                  <c:v>4</c:v>
                </c:pt>
                <c:pt idx="32">
                  <c:v>4.166666666666667</c:v>
                </c:pt>
                <c:pt idx="33">
                  <c:v>4.333333333333333</c:v>
                </c:pt>
                <c:pt idx="34">
                  <c:v>4.5</c:v>
                </c:pt>
                <c:pt idx="35">
                  <c:v>4.666666666666667</c:v>
                </c:pt>
                <c:pt idx="36">
                  <c:v>4.833333333333333</c:v>
                </c:pt>
                <c:pt idx="37">
                  <c:v>5</c:v>
                </c:pt>
                <c:pt idx="38">
                  <c:v>5.166666666666667</c:v>
                </c:pt>
                <c:pt idx="39">
                  <c:v>5.333333333333333</c:v>
                </c:pt>
                <c:pt idx="40">
                  <c:v>5.5</c:v>
                </c:pt>
                <c:pt idx="41">
                  <c:v>5.666666666666667</c:v>
                </c:pt>
                <c:pt idx="42">
                  <c:v>5.833333333333333</c:v>
                </c:pt>
                <c:pt idx="43">
                  <c:v>6</c:v>
                </c:pt>
                <c:pt idx="44">
                  <c:v>6.166666666666667</c:v>
                </c:pt>
                <c:pt idx="45">
                  <c:v>6.333333333333333</c:v>
                </c:pt>
                <c:pt idx="46">
                  <c:v>6.5</c:v>
                </c:pt>
                <c:pt idx="47">
                  <c:v>6.666666666666667</c:v>
                </c:pt>
                <c:pt idx="48">
                  <c:v>6.833333333333333</c:v>
                </c:pt>
                <c:pt idx="49">
                  <c:v>7</c:v>
                </c:pt>
                <c:pt idx="50">
                  <c:v>7.0501128333333334</c:v>
                </c:pt>
                <c:pt idx="51">
                  <c:v>7.0501128333333334</c:v>
                </c:pt>
                <c:pt idx="52">
                  <c:v>7.0501128333333334</c:v>
                </c:pt>
                <c:pt idx="53">
                  <c:v>7.0501128333333334</c:v>
                </c:pt>
                <c:pt idx="54">
                  <c:v>7.166666666666667</c:v>
                </c:pt>
                <c:pt idx="55">
                  <c:v>7.333333333333333</c:v>
                </c:pt>
                <c:pt idx="56">
                  <c:v>7.5</c:v>
                </c:pt>
                <c:pt idx="57">
                  <c:v>7.666666666666667</c:v>
                </c:pt>
                <c:pt idx="58">
                  <c:v>7.833333333333333</c:v>
                </c:pt>
                <c:pt idx="59">
                  <c:v>8</c:v>
                </c:pt>
                <c:pt idx="60">
                  <c:v>8.1666666666666661</c:v>
                </c:pt>
                <c:pt idx="61">
                  <c:v>8.3333333333333339</c:v>
                </c:pt>
                <c:pt idx="62">
                  <c:v>8.5</c:v>
                </c:pt>
                <c:pt idx="63">
                  <c:v>8.6666666666666661</c:v>
                </c:pt>
                <c:pt idx="64">
                  <c:v>8.8333333333333339</c:v>
                </c:pt>
                <c:pt idx="65">
                  <c:v>9</c:v>
                </c:pt>
                <c:pt idx="66">
                  <c:v>9.1666666666666661</c:v>
                </c:pt>
                <c:pt idx="67">
                  <c:v>9.3333333333333339</c:v>
                </c:pt>
                <c:pt idx="68">
                  <c:v>9.5</c:v>
                </c:pt>
                <c:pt idx="69">
                  <c:v>9.6666666666666661</c:v>
                </c:pt>
                <c:pt idx="70">
                  <c:v>9.8333333333333339</c:v>
                </c:pt>
                <c:pt idx="71">
                  <c:v>9.9449749999999995</c:v>
                </c:pt>
                <c:pt idx="72">
                  <c:v>9.9449749999999995</c:v>
                </c:pt>
                <c:pt idx="73">
                  <c:v>10</c:v>
                </c:pt>
                <c:pt idx="74">
                  <c:v>10.166666666666666</c:v>
                </c:pt>
                <c:pt idx="75">
                  <c:v>10.179003333333332</c:v>
                </c:pt>
                <c:pt idx="76">
                  <c:v>10.179003333333332</c:v>
                </c:pt>
                <c:pt idx="77">
                  <c:v>10.333333333333334</c:v>
                </c:pt>
                <c:pt idx="78">
                  <c:v>10.5</c:v>
                </c:pt>
                <c:pt idx="79">
                  <c:v>10.666666666666666</c:v>
                </c:pt>
                <c:pt idx="80">
                  <c:v>10.833333333333334</c:v>
                </c:pt>
                <c:pt idx="81">
                  <c:v>11</c:v>
                </c:pt>
                <c:pt idx="82">
                  <c:v>11.166666666666666</c:v>
                </c:pt>
                <c:pt idx="83">
                  <c:v>11.333333333333334</c:v>
                </c:pt>
                <c:pt idx="84">
                  <c:v>11.422936666666667</c:v>
                </c:pt>
                <c:pt idx="85">
                  <c:v>11.422936666666667</c:v>
                </c:pt>
                <c:pt idx="86">
                  <c:v>11.5</c:v>
                </c:pt>
                <c:pt idx="87">
                  <c:v>11.666666666666666</c:v>
                </c:pt>
                <c:pt idx="88">
                  <c:v>11.833333333333334</c:v>
                </c:pt>
                <c:pt idx="89">
                  <c:v>12</c:v>
                </c:pt>
                <c:pt idx="90">
                  <c:v>12.166666666666666</c:v>
                </c:pt>
                <c:pt idx="91">
                  <c:v>12.333333333333334</c:v>
                </c:pt>
                <c:pt idx="92">
                  <c:v>12.5</c:v>
                </c:pt>
                <c:pt idx="93">
                  <c:v>12.666666666666666</c:v>
                </c:pt>
                <c:pt idx="94">
                  <c:v>12.833333333333334</c:v>
                </c:pt>
                <c:pt idx="95">
                  <c:v>13</c:v>
                </c:pt>
                <c:pt idx="96">
                  <c:v>13.166666666666666</c:v>
                </c:pt>
                <c:pt idx="97">
                  <c:v>13.333333333333334</c:v>
                </c:pt>
                <c:pt idx="98">
                  <c:v>13.5</c:v>
                </c:pt>
                <c:pt idx="99">
                  <c:v>13.666666666666666</c:v>
                </c:pt>
                <c:pt idx="100">
                  <c:v>13.833333333333334</c:v>
                </c:pt>
                <c:pt idx="101">
                  <c:v>14</c:v>
                </c:pt>
                <c:pt idx="102">
                  <c:v>14.166666666666666</c:v>
                </c:pt>
                <c:pt idx="103">
                  <c:v>14.333333333333334</c:v>
                </c:pt>
                <c:pt idx="104">
                  <c:v>14.5</c:v>
                </c:pt>
                <c:pt idx="105">
                  <c:v>14.666666666666666</c:v>
                </c:pt>
                <c:pt idx="106">
                  <c:v>14.833333333333334</c:v>
                </c:pt>
                <c:pt idx="107">
                  <c:v>15</c:v>
                </c:pt>
                <c:pt idx="108">
                  <c:v>15.166666666666666</c:v>
                </c:pt>
                <c:pt idx="109">
                  <c:v>15.333333333333334</c:v>
                </c:pt>
                <c:pt idx="110">
                  <c:v>15.5</c:v>
                </c:pt>
                <c:pt idx="111">
                  <c:v>15.666666666666666</c:v>
                </c:pt>
                <c:pt idx="112">
                  <c:v>15.833333333333334</c:v>
                </c:pt>
                <c:pt idx="113">
                  <c:v>16</c:v>
                </c:pt>
                <c:pt idx="114">
                  <c:v>16.166666666666668</c:v>
                </c:pt>
                <c:pt idx="115">
                  <c:v>16.333333333333332</c:v>
                </c:pt>
                <c:pt idx="116">
                  <c:v>16.5</c:v>
                </c:pt>
                <c:pt idx="117">
                  <c:v>16.666666666666668</c:v>
                </c:pt>
                <c:pt idx="118">
                  <c:v>16.833333333333332</c:v>
                </c:pt>
                <c:pt idx="119">
                  <c:v>17</c:v>
                </c:pt>
                <c:pt idx="120">
                  <c:v>17.166666666666668</c:v>
                </c:pt>
                <c:pt idx="121">
                  <c:v>17.333333333333332</c:v>
                </c:pt>
                <c:pt idx="122">
                  <c:v>17.5</c:v>
                </c:pt>
                <c:pt idx="123">
                  <c:v>17.666666666666668</c:v>
                </c:pt>
                <c:pt idx="124">
                  <c:v>17.833333333333332</c:v>
                </c:pt>
                <c:pt idx="125">
                  <c:v>18</c:v>
                </c:pt>
                <c:pt idx="126">
                  <c:v>18.166666666666668</c:v>
                </c:pt>
                <c:pt idx="127">
                  <c:v>18.333333333333332</c:v>
                </c:pt>
                <c:pt idx="128">
                  <c:v>18.5</c:v>
                </c:pt>
                <c:pt idx="129">
                  <c:v>18.666666666666668</c:v>
                </c:pt>
                <c:pt idx="130">
                  <c:v>18.833333333333332</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20.666666666666668</c:v>
                </c:pt>
                <c:pt idx="142">
                  <c:v>20.833333333333332</c:v>
                </c:pt>
                <c:pt idx="143">
                  <c:v>21</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37.166666666666664</c:v>
                </c:pt>
                <c:pt idx="241">
                  <c:v>37.333333333333336</c:v>
                </c:pt>
                <c:pt idx="242">
                  <c:v>37.5</c:v>
                </c:pt>
                <c:pt idx="243">
                  <c:v>37.666666666666664</c:v>
                </c:pt>
                <c:pt idx="244">
                  <c:v>37.833333333333336</c:v>
                </c:pt>
                <c:pt idx="245">
                  <c:v>38</c:v>
                </c:pt>
                <c:pt idx="246">
                  <c:v>38.166666666666664</c:v>
                </c:pt>
                <c:pt idx="247">
                  <c:v>38.333333333333336</c:v>
                </c:pt>
                <c:pt idx="248">
                  <c:v>38.5</c:v>
                </c:pt>
                <c:pt idx="249">
                  <c:v>38.666666666666664</c:v>
                </c:pt>
                <c:pt idx="250">
                  <c:v>38.833333333333336</c:v>
                </c:pt>
                <c:pt idx="251">
                  <c:v>39</c:v>
                </c:pt>
                <c:pt idx="252">
                  <c:v>39.166666666666664</c:v>
                </c:pt>
                <c:pt idx="253">
                  <c:v>39.333333333333336</c:v>
                </c:pt>
                <c:pt idx="254">
                  <c:v>39.5</c:v>
                </c:pt>
                <c:pt idx="255">
                  <c:v>39.666666666666664</c:v>
                </c:pt>
                <c:pt idx="256">
                  <c:v>39.833333333333336</c:v>
                </c:pt>
                <c:pt idx="257">
                  <c:v>40</c:v>
                </c:pt>
                <c:pt idx="258">
                  <c:v>40.166666666666664</c:v>
                </c:pt>
                <c:pt idx="259">
                  <c:v>40.333333333333336</c:v>
                </c:pt>
                <c:pt idx="260">
                  <c:v>40.5</c:v>
                </c:pt>
                <c:pt idx="261">
                  <c:v>40.666666666666664</c:v>
                </c:pt>
                <c:pt idx="262">
                  <c:v>40.833333333333336</c:v>
                </c:pt>
                <c:pt idx="263">
                  <c:v>41</c:v>
                </c:pt>
                <c:pt idx="264">
                  <c:v>41.166666666666664</c:v>
                </c:pt>
                <c:pt idx="265">
                  <c:v>41.333333333333336</c:v>
                </c:pt>
                <c:pt idx="266">
                  <c:v>41.5</c:v>
                </c:pt>
                <c:pt idx="267">
                  <c:v>41.666666666666664</c:v>
                </c:pt>
                <c:pt idx="268">
                  <c:v>41.833333333333336</c:v>
                </c:pt>
                <c:pt idx="269">
                  <c:v>42</c:v>
                </c:pt>
                <c:pt idx="270">
                  <c:v>42.166666666666664</c:v>
                </c:pt>
                <c:pt idx="271">
                  <c:v>42.333333333333336</c:v>
                </c:pt>
                <c:pt idx="272">
                  <c:v>42.5</c:v>
                </c:pt>
                <c:pt idx="273">
                  <c:v>42.666666666666664</c:v>
                </c:pt>
                <c:pt idx="274">
                  <c:v>42.833333333333336</c:v>
                </c:pt>
                <c:pt idx="275">
                  <c:v>43</c:v>
                </c:pt>
                <c:pt idx="276">
                  <c:v>43.166666666666664</c:v>
                </c:pt>
                <c:pt idx="277">
                  <c:v>43.333333333333336</c:v>
                </c:pt>
                <c:pt idx="278">
                  <c:v>43.5</c:v>
                </c:pt>
                <c:pt idx="279">
                  <c:v>43.666666666666664</c:v>
                </c:pt>
                <c:pt idx="280">
                  <c:v>43.833333333333336</c:v>
                </c:pt>
                <c:pt idx="281">
                  <c:v>44</c:v>
                </c:pt>
                <c:pt idx="282">
                  <c:v>44.166666666666664</c:v>
                </c:pt>
                <c:pt idx="283">
                  <c:v>44.333333333333336</c:v>
                </c:pt>
                <c:pt idx="284">
                  <c:v>44.5</c:v>
                </c:pt>
                <c:pt idx="285">
                  <c:v>44.666666666666664</c:v>
                </c:pt>
                <c:pt idx="286">
                  <c:v>44.833333333333336</c:v>
                </c:pt>
                <c:pt idx="287">
                  <c:v>45</c:v>
                </c:pt>
                <c:pt idx="288">
                  <c:v>45.166666666666664</c:v>
                </c:pt>
                <c:pt idx="289">
                  <c:v>45.333333333333336</c:v>
                </c:pt>
                <c:pt idx="290">
                  <c:v>45.4499</c:v>
                </c:pt>
                <c:pt idx="291">
                  <c:v>45.4499</c:v>
                </c:pt>
                <c:pt idx="292">
                  <c:v>45.4499</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47.014331666666664</c:v>
                </c:pt>
                <c:pt idx="304">
                  <c:v>47.014331666666664</c:v>
                </c:pt>
                <c:pt idx="305">
                  <c:v>47.166666666666664</c:v>
                </c:pt>
                <c:pt idx="306">
                  <c:v>47.333333333333336</c:v>
                </c:pt>
                <c:pt idx="307">
                  <c:v>47.5</c:v>
                </c:pt>
                <c:pt idx="308">
                  <c:v>47.666666666666664</c:v>
                </c:pt>
                <c:pt idx="309">
                  <c:v>47.702950000000001</c:v>
                </c:pt>
                <c:pt idx="310">
                  <c:v>47.702950000000001</c:v>
                </c:pt>
                <c:pt idx="311">
                  <c:v>47.833333333333336</c:v>
                </c:pt>
                <c:pt idx="312">
                  <c:v>48</c:v>
                </c:pt>
                <c:pt idx="313">
                  <c:v>48.166666666666664</c:v>
                </c:pt>
                <c:pt idx="314">
                  <c:v>48.333333333333336</c:v>
                </c:pt>
                <c:pt idx="315">
                  <c:v>48.5</c:v>
                </c:pt>
                <c:pt idx="316">
                  <c:v>48.558138333333332</c:v>
                </c:pt>
              </c:numCache>
            </c:numRef>
          </c:xVal>
          <c:yVal>
            <c:numRef>
              <c:f>'Figure 9'!$J$6:$J$453</c:f>
              <c:numCache>
                <c:formatCode>General</c:formatCode>
                <c:ptCount val="448"/>
                <c:pt idx="0">
                  <c:v>56.525199999999998</c:v>
                </c:pt>
                <c:pt idx="1">
                  <c:v>56.525199999999998</c:v>
                </c:pt>
                <c:pt idx="2">
                  <c:v>56.394978000000002</c:v>
                </c:pt>
                <c:pt idx="3">
                  <c:v>56.264760000000003</c:v>
                </c:pt>
                <c:pt idx="4">
                  <c:v>56.134537000000002</c:v>
                </c:pt>
                <c:pt idx="5">
                  <c:v>56.00432</c:v>
                </c:pt>
                <c:pt idx="6">
                  <c:v>55.874096000000002</c:v>
                </c:pt>
                <c:pt idx="7">
                  <c:v>55.743876999999998</c:v>
                </c:pt>
                <c:pt idx="8">
                  <c:v>55.731879999999997</c:v>
                </c:pt>
                <c:pt idx="9">
                  <c:v>55.731879999999997</c:v>
                </c:pt>
                <c:pt idx="10">
                  <c:v>55.718677999999997</c:v>
                </c:pt>
                <c:pt idx="11">
                  <c:v>55.718677999999997</c:v>
                </c:pt>
                <c:pt idx="12">
                  <c:v>55.718615999999997</c:v>
                </c:pt>
                <c:pt idx="13">
                  <c:v>55.718615999999997</c:v>
                </c:pt>
                <c:pt idx="14">
                  <c:v>55.613655000000001</c:v>
                </c:pt>
                <c:pt idx="15">
                  <c:v>55.483432999999998</c:v>
                </c:pt>
                <c:pt idx="16">
                  <c:v>55.353214000000001</c:v>
                </c:pt>
                <c:pt idx="17">
                  <c:v>55.222991999999998</c:v>
                </c:pt>
                <c:pt idx="18">
                  <c:v>55.092773000000001</c:v>
                </c:pt>
                <c:pt idx="19">
                  <c:v>54.96255</c:v>
                </c:pt>
                <c:pt idx="20">
                  <c:v>54.832332999999998</c:v>
                </c:pt>
                <c:pt idx="21">
                  <c:v>54.702109999999998</c:v>
                </c:pt>
                <c:pt idx="22">
                  <c:v>54.571888000000001</c:v>
                </c:pt>
                <c:pt idx="23">
                  <c:v>54.441670000000002</c:v>
                </c:pt>
                <c:pt idx="24">
                  <c:v>54.311447000000001</c:v>
                </c:pt>
                <c:pt idx="25">
                  <c:v>54.181229999999999</c:v>
                </c:pt>
                <c:pt idx="26">
                  <c:v>54.051006000000001</c:v>
                </c:pt>
                <c:pt idx="27">
                  <c:v>53.920788000000002</c:v>
                </c:pt>
                <c:pt idx="28">
                  <c:v>53.790565000000001</c:v>
                </c:pt>
                <c:pt idx="29">
                  <c:v>53.660347000000002</c:v>
                </c:pt>
                <c:pt idx="30">
                  <c:v>53.530124999999998</c:v>
                </c:pt>
                <c:pt idx="31">
                  <c:v>53.399901999999997</c:v>
                </c:pt>
                <c:pt idx="32">
                  <c:v>53.269683999999998</c:v>
                </c:pt>
                <c:pt idx="33">
                  <c:v>53.13946</c:v>
                </c:pt>
                <c:pt idx="34">
                  <c:v>53.009242999999998</c:v>
                </c:pt>
                <c:pt idx="35">
                  <c:v>52.879019999999997</c:v>
                </c:pt>
                <c:pt idx="36">
                  <c:v>52.748801999999998</c:v>
                </c:pt>
                <c:pt idx="37">
                  <c:v>52.618580000000001</c:v>
                </c:pt>
                <c:pt idx="38">
                  <c:v>52.488357999999998</c:v>
                </c:pt>
                <c:pt idx="39">
                  <c:v>52.358139999999999</c:v>
                </c:pt>
                <c:pt idx="40">
                  <c:v>52.227916999999998</c:v>
                </c:pt>
                <c:pt idx="41">
                  <c:v>52.097700000000003</c:v>
                </c:pt>
                <c:pt idx="42">
                  <c:v>51.967475999999998</c:v>
                </c:pt>
                <c:pt idx="43">
                  <c:v>51.837257000000001</c:v>
                </c:pt>
                <c:pt idx="44">
                  <c:v>51.707034999999998</c:v>
                </c:pt>
                <c:pt idx="45">
                  <c:v>51.576813000000001</c:v>
                </c:pt>
                <c:pt idx="46">
                  <c:v>51.446593999999997</c:v>
                </c:pt>
                <c:pt idx="47">
                  <c:v>51.316372000000001</c:v>
                </c:pt>
                <c:pt idx="48">
                  <c:v>51.186152999999997</c:v>
                </c:pt>
                <c:pt idx="49">
                  <c:v>51.055929999999996</c:v>
                </c:pt>
                <c:pt idx="50">
                  <c:v>51.016776999999998</c:v>
                </c:pt>
                <c:pt idx="51">
                  <c:v>51.016776999999998</c:v>
                </c:pt>
                <c:pt idx="52">
                  <c:v>51.016776999999998</c:v>
                </c:pt>
                <c:pt idx="53">
                  <c:v>51.016776999999998</c:v>
                </c:pt>
                <c:pt idx="54">
                  <c:v>50.925713000000002</c:v>
                </c:pt>
                <c:pt idx="55">
                  <c:v>50.795490000000001</c:v>
                </c:pt>
                <c:pt idx="56">
                  <c:v>50.665267999999998</c:v>
                </c:pt>
                <c:pt idx="57">
                  <c:v>50.535049999999998</c:v>
                </c:pt>
                <c:pt idx="58">
                  <c:v>50.404826999999997</c:v>
                </c:pt>
                <c:pt idx="59">
                  <c:v>50.274610000000003</c:v>
                </c:pt>
                <c:pt idx="60">
                  <c:v>50.144385999999997</c:v>
                </c:pt>
                <c:pt idx="61">
                  <c:v>50.014167999999998</c:v>
                </c:pt>
                <c:pt idx="62">
                  <c:v>49.883944999999997</c:v>
                </c:pt>
                <c:pt idx="63">
                  <c:v>49.753723000000001</c:v>
                </c:pt>
                <c:pt idx="64">
                  <c:v>49.623505000000002</c:v>
                </c:pt>
                <c:pt idx="65">
                  <c:v>49.493282000000001</c:v>
                </c:pt>
                <c:pt idx="66">
                  <c:v>49.363064000000001</c:v>
                </c:pt>
                <c:pt idx="67">
                  <c:v>49.232840000000003</c:v>
                </c:pt>
                <c:pt idx="68">
                  <c:v>49.102623000000001</c:v>
                </c:pt>
                <c:pt idx="69">
                  <c:v>48.9724</c:v>
                </c:pt>
                <c:pt idx="70">
                  <c:v>48.842179999999999</c:v>
                </c:pt>
                <c:pt idx="71">
                  <c:v>48.754950000000001</c:v>
                </c:pt>
                <c:pt idx="72">
                  <c:v>48.754950000000001</c:v>
                </c:pt>
                <c:pt idx="73">
                  <c:v>48.711959999999998</c:v>
                </c:pt>
                <c:pt idx="74">
                  <c:v>48.581738000000001</c:v>
                </c:pt>
                <c:pt idx="75">
                  <c:v>48.572099999999999</c:v>
                </c:pt>
                <c:pt idx="76">
                  <c:v>48.572099999999999</c:v>
                </c:pt>
                <c:pt idx="77">
                  <c:v>48.451520000000002</c:v>
                </c:pt>
                <c:pt idx="78">
                  <c:v>48.321297000000001</c:v>
                </c:pt>
                <c:pt idx="79">
                  <c:v>48.191079999999999</c:v>
                </c:pt>
                <c:pt idx="80">
                  <c:v>48.060856000000001</c:v>
                </c:pt>
                <c:pt idx="81">
                  <c:v>47.930633999999998</c:v>
                </c:pt>
                <c:pt idx="82">
                  <c:v>47.800415000000001</c:v>
                </c:pt>
                <c:pt idx="83">
                  <c:v>47.670192999999998</c:v>
                </c:pt>
                <c:pt idx="84">
                  <c:v>47.600185000000003</c:v>
                </c:pt>
                <c:pt idx="85">
                  <c:v>47.600185000000003</c:v>
                </c:pt>
                <c:pt idx="86">
                  <c:v>47.539974000000001</c:v>
                </c:pt>
                <c:pt idx="87">
                  <c:v>47.409750000000003</c:v>
                </c:pt>
                <c:pt idx="88">
                  <c:v>47.279533000000001</c:v>
                </c:pt>
                <c:pt idx="89">
                  <c:v>47.14931</c:v>
                </c:pt>
                <c:pt idx="90">
                  <c:v>47.019092999999998</c:v>
                </c:pt>
                <c:pt idx="91">
                  <c:v>46.888869999999997</c:v>
                </c:pt>
                <c:pt idx="92">
                  <c:v>46.758648000000001</c:v>
                </c:pt>
                <c:pt idx="93">
                  <c:v>46.628430000000002</c:v>
                </c:pt>
                <c:pt idx="94">
                  <c:v>46.498207000000001</c:v>
                </c:pt>
                <c:pt idx="95">
                  <c:v>46.367989999999999</c:v>
                </c:pt>
                <c:pt idx="96">
                  <c:v>46.237766000000001</c:v>
                </c:pt>
                <c:pt idx="97">
                  <c:v>46.107548000000001</c:v>
                </c:pt>
                <c:pt idx="98">
                  <c:v>45.977325</c:v>
                </c:pt>
                <c:pt idx="99">
                  <c:v>45.847102999999997</c:v>
                </c:pt>
                <c:pt idx="100">
                  <c:v>45.716884999999998</c:v>
                </c:pt>
                <c:pt idx="101">
                  <c:v>45.586661999999997</c:v>
                </c:pt>
                <c:pt idx="102">
                  <c:v>45.456443999999998</c:v>
                </c:pt>
                <c:pt idx="103">
                  <c:v>45.326219999999999</c:v>
                </c:pt>
                <c:pt idx="104">
                  <c:v>45.196002999999997</c:v>
                </c:pt>
                <c:pt idx="105">
                  <c:v>45.065779999999997</c:v>
                </c:pt>
                <c:pt idx="106">
                  <c:v>44.935560000000002</c:v>
                </c:pt>
                <c:pt idx="107">
                  <c:v>44.805340000000001</c:v>
                </c:pt>
                <c:pt idx="108">
                  <c:v>44.675117</c:v>
                </c:pt>
                <c:pt idx="109">
                  <c:v>44.544899999999998</c:v>
                </c:pt>
                <c:pt idx="110">
                  <c:v>44.414676999999998</c:v>
                </c:pt>
                <c:pt idx="111">
                  <c:v>44.284460000000003</c:v>
                </c:pt>
                <c:pt idx="112">
                  <c:v>44.154235999999997</c:v>
                </c:pt>
                <c:pt idx="113">
                  <c:v>44.024014000000001</c:v>
                </c:pt>
                <c:pt idx="114">
                  <c:v>43.893794999999997</c:v>
                </c:pt>
                <c:pt idx="115">
                  <c:v>43.763573000000001</c:v>
                </c:pt>
                <c:pt idx="116">
                  <c:v>43.633353999999997</c:v>
                </c:pt>
                <c:pt idx="117">
                  <c:v>43.503129999999999</c:v>
                </c:pt>
                <c:pt idx="118">
                  <c:v>43.372912999999997</c:v>
                </c:pt>
                <c:pt idx="119">
                  <c:v>43.242690000000003</c:v>
                </c:pt>
                <c:pt idx="120">
                  <c:v>43.112470000000002</c:v>
                </c:pt>
                <c:pt idx="121">
                  <c:v>42.982250000000001</c:v>
                </c:pt>
                <c:pt idx="122">
                  <c:v>42.852027999999997</c:v>
                </c:pt>
                <c:pt idx="123">
                  <c:v>42.721809999999998</c:v>
                </c:pt>
                <c:pt idx="124">
                  <c:v>42.591586999999997</c:v>
                </c:pt>
                <c:pt idx="125">
                  <c:v>42.461370000000002</c:v>
                </c:pt>
                <c:pt idx="126">
                  <c:v>42.331145999999997</c:v>
                </c:pt>
                <c:pt idx="127">
                  <c:v>42.200924000000001</c:v>
                </c:pt>
                <c:pt idx="128">
                  <c:v>42.070704999999997</c:v>
                </c:pt>
                <c:pt idx="129">
                  <c:v>41.940483</c:v>
                </c:pt>
                <c:pt idx="130">
                  <c:v>41.810265000000001</c:v>
                </c:pt>
                <c:pt idx="131">
                  <c:v>41.680042</c:v>
                </c:pt>
                <c:pt idx="132">
                  <c:v>41.549824000000001</c:v>
                </c:pt>
                <c:pt idx="133">
                  <c:v>41.419600000000003</c:v>
                </c:pt>
                <c:pt idx="134">
                  <c:v>41.289380000000001</c:v>
                </c:pt>
                <c:pt idx="135">
                  <c:v>41.15916</c:v>
                </c:pt>
                <c:pt idx="136">
                  <c:v>41.028939999999999</c:v>
                </c:pt>
                <c:pt idx="137">
                  <c:v>40.898719999999997</c:v>
                </c:pt>
                <c:pt idx="138">
                  <c:v>40.768497000000004</c:v>
                </c:pt>
                <c:pt idx="139">
                  <c:v>40.638280000000002</c:v>
                </c:pt>
                <c:pt idx="140">
                  <c:v>40.508057000000001</c:v>
                </c:pt>
                <c:pt idx="141">
                  <c:v>40.377839999999999</c:v>
                </c:pt>
                <c:pt idx="142">
                  <c:v>40.247616000000001</c:v>
                </c:pt>
                <c:pt idx="143">
                  <c:v>40.117393</c:v>
                </c:pt>
                <c:pt idx="144">
                  <c:v>39.987175000000001</c:v>
                </c:pt>
                <c:pt idx="145">
                  <c:v>39.856952999999997</c:v>
                </c:pt>
                <c:pt idx="146">
                  <c:v>39.726734</c:v>
                </c:pt>
                <c:pt idx="147">
                  <c:v>39.596510000000002</c:v>
                </c:pt>
                <c:pt idx="148">
                  <c:v>39.466293</c:v>
                </c:pt>
                <c:pt idx="149">
                  <c:v>39.336069999999999</c:v>
                </c:pt>
                <c:pt idx="150">
                  <c:v>39.205849999999998</c:v>
                </c:pt>
                <c:pt idx="151">
                  <c:v>39.075629999999997</c:v>
                </c:pt>
                <c:pt idx="152">
                  <c:v>38.945408</c:v>
                </c:pt>
                <c:pt idx="153">
                  <c:v>38.815190000000001</c:v>
                </c:pt>
                <c:pt idx="154">
                  <c:v>38.684967</c:v>
                </c:pt>
                <c:pt idx="155">
                  <c:v>38.554749999999999</c:v>
                </c:pt>
                <c:pt idx="156">
                  <c:v>38.424526</c:v>
                </c:pt>
                <c:pt idx="157">
                  <c:v>38.294303999999997</c:v>
                </c:pt>
                <c:pt idx="158">
                  <c:v>38.164085</c:v>
                </c:pt>
                <c:pt idx="159">
                  <c:v>38.033862999999997</c:v>
                </c:pt>
                <c:pt idx="160">
                  <c:v>37.903644999999997</c:v>
                </c:pt>
                <c:pt idx="161">
                  <c:v>37.773421999999997</c:v>
                </c:pt>
                <c:pt idx="162">
                  <c:v>37.643203999999997</c:v>
                </c:pt>
                <c:pt idx="163">
                  <c:v>37.512979999999999</c:v>
                </c:pt>
                <c:pt idx="164">
                  <c:v>37.382759999999998</c:v>
                </c:pt>
                <c:pt idx="165">
                  <c:v>37.252540000000003</c:v>
                </c:pt>
                <c:pt idx="166">
                  <c:v>37.122320000000002</c:v>
                </c:pt>
                <c:pt idx="167">
                  <c:v>36.992100000000001</c:v>
                </c:pt>
                <c:pt idx="168">
                  <c:v>36.861877</c:v>
                </c:pt>
                <c:pt idx="169">
                  <c:v>36.731659999999998</c:v>
                </c:pt>
                <c:pt idx="170">
                  <c:v>36.601436999999997</c:v>
                </c:pt>
                <c:pt idx="171">
                  <c:v>36.471214000000003</c:v>
                </c:pt>
                <c:pt idx="172">
                  <c:v>36.340995999999997</c:v>
                </c:pt>
                <c:pt idx="173">
                  <c:v>36.210773000000003</c:v>
                </c:pt>
                <c:pt idx="174">
                  <c:v>36.080554999999997</c:v>
                </c:pt>
                <c:pt idx="175">
                  <c:v>35.950333000000001</c:v>
                </c:pt>
                <c:pt idx="176">
                  <c:v>35.820113999999997</c:v>
                </c:pt>
                <c:pt idx="177">
                  <c:v>35.689889999999998</c:v>
                </c:pt>
                <c:pt idx="178">
                  <c:v>35.559669999999997</c:v>
                </c:pt>
                <c:pt idx="179">
                  <c:v>35.429450000000003</c:v>
                </c:pt>
                <c:pt idx="180">
                  <c:v>35.299230000000001</c:v>
                </c:pt>
                <c:pt idx="181">
                  <c:v>35.16901</c:v>
                </c:pt>
                <c:pt idx="182">
                  <c:v>35.038787999999997</c:v>
                </c:pt>
                <c:pt idx="183">
                  <c:v>34.908569999999997</c:v>
                </c:pt>
                <c:pt idx="184">
                  <c:v>34.778346999999997</c:v>
                </c:pt>
                <c:pt idx="185">
                  <c:v>34.648125</c:v>
                </c:pt>
                <c:pt idx="186">
                  <c:v>34.517906000000004</c:v>
                </c:pt>
                <c:pt idx="187">
                  <c:v>34.387684</c:v>
                </c:pt>
                <c:pt idx="188">
                  <c:v>34.257465000000003</c:v>
                </c:pt>
                <c:pt idx="189">
                  <c:v>34.127243</c:v>
                </c:pt>
                <c:pt idx="190">
                  <c:v>33.997025000000001</c:v>
                </c:pt>
                <c:pt idx="191">
                  <c:v>33.866802</c:v>
                </c:pt>
                <c:pt idx="192">
                  <c:v>33.736584000000001</c:v>
                </c:pt>
                <c:pt idx="193">
                  <c:v>33.606360000000002</c:v>
                </c:pt>
                <c:pt idx="194">
                  <c:v>33.476140000000001</c:v>
                </c:pt>
                <c:pt idx="195">
                  <c:v>33.34592</c:v>
                </c:pt>
                <c:pt idx="196">
                  <c:v>33.215699999999998</c:v>
                </c:pt>
                <c:pt idx="197">
                  <c:v>33.085479999999997</c:v>
                </c:pt>
                <c:pt idx="198">
                  <c:v>32.955257000000003</c:v>
                </c:pt>
                <c:pt idx="199">
                  <c:v>32.825040000000001</c:v>
                </c:pt>
                <c:pt idx="200">
                  <c:v>32.694817</c:v>
                </c:pt>
                <c:pt idx="201">
                  <c:v>32.564594</c:v>
                </c:pt>
                <c:pt idx="202">
                  <c:v>32.434376</c:v>
                </c:pt>
                <c:pt idx="203">
                  <c:v>32.304152999999999</c:v>
                </c:pt>
                <c:pt idx="204">
                  <c:v>32.173935</c:v>
                </c:pt>
                <c:pt idx="205">
                  <c:v>32.043712999999997</c:v>
                </c:pt>
                <c:pt idx="206">
                  <c:v>31.913492000000002</c:v>
                </c:pt>
                <c:pt idx="207">
                  <c:v>31.783272</c:v>
                </c:pt>
                <c:pt idx="208">
                  <c:v>31.653051000000001</c:v>
                </c:pt>
                <c:pt idx="209">
                  <c:v>31.522831</c:v>
                </c:pt>
                <c:pt idx="210">
                  <c:v>31.392610000000001</c:v>
                </c:pt>
                <c:pt idx="211">
                  <c:v>31.262388000000001</c:v>
                </c:pt>
                <c:pt idx="212">
                  <c:v>31.132168</c:v>
                </c:pt>
                <c:pt idx="213">
                  <c:v>31.001947000000001</c:v>
                </c:pt>
                <c:pt idx="214">
                  <c:v>30.871727</c:v>
                </c:pt>
                <c:pt idx="215">
                  <c:v>30.741506999999999</c:v>
                </c:pt>
                <c:pt idx="216">
                  <c:v>30.611286</c:v>
                </c:pt>
                <c:pt idx="217">
                  <c:v>30.481065999999998</c:v>
                </c:pt>
                <c:pt idx="218">
                  <c:v>30.350843000000001</c:v>
                </c:pt>
                <c:pt idx="219">
                  <c:v>30.220623</c:v>
                </c:pt>
                <c:pt idx="220">
                  <c:v>30.090402999999998</c:v>
                </c:pt>
                <c:pt idx="221">
                  <c:v>29.960182</c:v>
                </c:pt>
                <c:pt idx="222">
                  <c:v>29.829961999999998</c:v>
                </c:pt>
                <c:pt idx="223">
                  <c:v>29.699741</c:v>
                </c:pt>
                <c:pt idx="224">
                  <c:v>29.569520000000001</c:v>
                </c:pt>
                <c:pt idx="225">
                  <c:v>29.439298999999998</c:v>
                </c:pt>
                <c:pt idx="226">
                  <c:v>29.309078</c:v>
                </c:pt>
                <c:pt idx="227">
                  <c:v>29.178858000000002</c:v>
                </c:pt>
                <c:pt idx="228">
                  <c:v>29.048636999999999</c:v>
                </c:pt>
                <c:pt idx="229">
                  <c:v>28.918417000000002</c:v>
                </c:pt>
                <c:pt idx="230">
                  <c:v>28.788197</c:v>
                </c:pt>
                <c:pt idx="231">
                  <c:v>28.657976000000001</c:v>
                </c:pt>
                <c:pt idx="232">
                  <c:v>28.527756</c:v>
                </c:pt>
                <c:pt idx="233">
                  <c:v>28.397532999999999</c:v>
                </c:pt>
                <c:pt idx="234">
                  <c:v>28.267313000000001</c:v>
                </c:pt>
                <c:pt idx="235">
                  <c:v>28.137093</c:v>
                </c:pt>
                <c:pt idx="236">
                  <c:v>28.006872000000001</c:v>
                </c:pt>
                <c:pt idx="237">
                  <c:v>27.876652</c:v>
                </c:pt>
                <c:pt idx="238">
                  <c:v>27.746431000000001</c:v>
                </c:pt>
                <c:pt idx="239">
                  <c:v>27.616209999999999</c:v>
                </c:pt>
                <c:pt idx="240">
                  <c:v>27.485989</c:v>
                </c:pt>
                <c:pt idx="241">
                  <c:v>27.355768000000001</c:v>
                </c:pt>
                <c:pt idx="242">
                  <c:v>27.225548</c:v>
                </c:pt>
                <c:pt idx="243">
                  <c:v>27.095327000000001</c:v>
                </c:pt>
                <c:pt idx="244">
                  <c:v>26.965107</c:v>
                </c:pt>
                <c:pt idx="245">
                  <c:v>26.834886999999998</c:v>
                </c:pt>
                <c:pt idx="246">
                  <c:v>26.704666</c:v>
                </c:pt>
                <c:pt idx="247">
                  <c:v>26.574444</c:v>
                </c:pt>
                <c:pt idx="248">
                  <c:v>26.444223000000001</c:v>
                </c:pt>
                <c:pt idx="249">
                  <c:v>26.314003</c:v>
                </c:pt>
                <c:pt idx="250">
                  <c:v>26.183782999999998</c:v>
                </c:pt>
                <c:pt idx="251">
                  <c:v>26.053561999999999</c:v>
                </c:pt>
                <c:pt idx="252">
                  <c:v>25.923342000000002</c:v>
                </c:pt>
                <c:pt idx="253">
                  <c:v>25.793120999999999</c:v>
                </c:pt>
                <c:pt idx="254">
                  <c:v>25.6629</c:v>
                </c:pt>
                <c:pt idx="255">
                  <c:v>25.532679000000002</c:v>
                </c:pt>
                <c:pt idx="256">
                  <c:v>25.402457999999999</c:v>
                </c:pt>
                <c:pt idx="257">
                  <c:v>25.272238000000002</c:v>
                </c:pt>
                <c:pt idx="258">
                  <c:v>25.142016999999999</c:v>
                </c:pt>
                <c:pt idx="259">
                  <c:v>25.011797000000001</c:v>
                </c:pt>
                <c:pt idx="260">
                  <c:v>24.881577</c:v>
                </c:pt>
                <c:pt idx="261">
                  <c:v>24.751356000000001</c:v>
                </c:pt>
                <c:pt idx="262">
                  <c:v>24.621134000000001</c:v>
                </c:pt>
                <c:pt idx="263">
                  <c:v>24.490912999999999</c:v>
                </c:pt>
                <c:pt idx="264">
                  <c:v>24.360693000000001</c:v>
                </c:pt>
                <c:pt idx="265">
                  <c:v>24.230473</c:v>
                </c:pt>
                <c:pt idx="266">
                  <c:v>24.100252000000001</c:v>
                </c:pt>
                <c:pt idx="267">
                  <c:v>23.970032</c:v>
                </c:pt>
                <c:pt idx="268">
                  <c:v>23.839811000000001</c:v>
                </c:pt>
                <c:pt idx="269">
                  <c:v>23.709589000000001</c:v>
                </c:pt>
                <c:pt idx="270">
                  <c:v>23.579369</c:v>
                </c:pt>
                <c:pt idx="271">
                  <c:v>23.449148000000001</c:v>
                </c:pt>
                <c:pt idx="272">
                  <c:v>23.318928</c:v>
                </c:pt>
                <c:pt idx="273">
                  <c:v>23.188707000000001</c:v>
                </c:pt>
                <c:pt idx="274">
                  <c:v>23.058487</c:v>
                </c:pt>
                <c:pt idx="275">
                  <c:v>22.928267000000002</c:v>
                </c:pt>
                <c:pt idx="276">
                  <c:v>22.798044000000001</c:v>
                </c:pt>
                <c:pt idx="277">
                  <c:v>22.667824</c:v>
                </c:pt>
                <c:pt idx="278">
                  <c:v>22.537603000000001</c:v>
                </c:pt>
                <c:pt idx="279">
                  <c:v>22.407382999999999</c:v>
                </c:pt>
                <c:pt idx="280">
                  <c:v>22.277163000000002</c:v>
                </c:pt>
                <c:pt idx="281">
                  <c:v>22.146941999999999</c:v>
                </c:pt>
                <c:pt idx="282">
                  <c:v>22.016722000000001</c:v>
                </c:pt>
                <c:pt idx="283">
                  <c:v>21.886500999999999</c:v>
                </c:pt>
                <c:pt idx="284">
                  <c:v>21.756278999999999</c:v>
                </c:pt>
                <c:pt idx="285">
                  <c:v>21.626059000000001</c:v>
                </c:pt>
                <c:pt idx="286">
                  <c:v>21.495837999999999</c:v>
                </c:pt>
                <c:pt idx="287">
                  <c:v>21.365618000000001</c:v>
                </c:pt>
                <c:pt idx="288">
                  <c:v>21.235396999999999</c:v>
                </c:pt>
                <c:pt idx="289">
                  <c:v>21.105177000000001</c:v>
                </c:pt>
                <c:pt idx="290">
                  <c:v>21.014099999999999</c:v>
                </c:pt>
                <c:pt idx="291">
                  <c:v>21.014099999999999</c:v>
                </c:pt>
                <c:pt idx="292">
                  <c:v>21.014099999999999</c:v>
                </c:pt>
                <c:pt idx="293">
                  <c:v>21.064484</c:v>
                </c:pt>
                <c:pt idx="294">
                  <c:v>21.232095999999999</c:v>
                </c:pt>
                <c:pt idx="295">
                  <c:v>21.399708</c:v>
                </c:pt>
                <c:pt idx="296">
                  <c:v>21.567319999999999</c:v>
                </c:pt>
                <c:pt idx="297">
                  <c:v>21.734929999999999</c:v>
                </c:pt>
                <c:pt idx="298">
                  <c:v>21.902542</c:v>
                </c:pt>
                <c:pt idx="299">
                  <c:v>22.070153999999999</c:v>
                </c:pt>
                <c:pt idx="300">
                  <c:v>22.237766000000001</c:v>
                </c:pt>
                <c:pt idx="301">
                  <c:v>22.405376</c:v>
                </c:pt>
                <c:pt idx="302">
                  <c:v>22.572989</c:v>
                </c:pt>
                <c:pt idx="303">
                  <c:v>22.587399999999999</c:v>
                </c:pt>
                <c:pt idx="304">
                  <c:v>22.587399999999999</c:v>
                </c:pt>
                <c:pt idx="305">
                  <c:v>22.456569999999999</c:v>
                </c:pt>
                <c:pt idx="306">
                  <c:v>22.313434999999998</c:v>
                </c:pt>
                <c:pt idx="307">
                  <c:v>22.170297999999999</c:v>
                </c:pt>
                <c:pt idx="308">
                  <c:v>22.027159999999999</c:v>
                </c:pt>
                <c:pt idx="309">
                  <c:v>21.995999999999999</c:v>
                </c:pt>
                <c:pt idx="310">
                  <c:v>21.995999999999999</c:v>
                </c:pt>
                <c:pt idx="311">
                  <c:v>21.865614000000001</c:v>
                </c:pt>
                <c:pt idx="312">
                  <c:v>21.698945999999999</c:v>
                </c:pt>
                <c:pt idx="313">
                  <c:v>21.532276</c:v>
                </c:pt>
                <c:pt idx="314">
                  <c:v>21.365608000000002</c:v>
                </c:pt>
                <c:pt idx="315">
                  <c:v>21.198937999999998</c:v>
                </c:pt>
                <c:pt idx="316">
                  <c:v>21.140799999999999</c:v>
                </c:pt>
              </c:numCache>
            </c:numRef>
          </c:yVal>
          <c:smooth val="0"/>
          <c:extLst>
            <c:ext xmlns:c16="http://schemas.microsoft.com/office/drawing/2014/chart" uri="{C3380CC4-5D6E-409C-BE32-E72D297353CC}">
              <c16:uniqueId val="{00000001-545B-434B-9FED-841F8EF8B0F1}"/>
            </c:ext>
          </c:extLst>
        </c:ser>
        <c:ser>
          <c:idx val="2"/>
          <c:order val="2"/>
          <c:tx>
            <c:strRef>
              <c:f>'Figure 9'!$O$4</c:f>
              <c:strCache>
                <c:ptCount val="1"/>
                <c:pt idx="0">
                  <c:v>85</c:v>
                </c:pt>
              </c:strCache>
            </c:strRef>
          </c:tx>
          <c:spPr>
            <a:ln w="19050" cap="rnd">
              <a:solidFill>
                <a:schemeClr val="accent3"/>
              </a:solidFill>
              <a:round/>
            </a:ln>
            <a:effectLst/>
          </c:spPr>
          <c:marker>
            <c:symbol val="none"/>
          </c:marker>
          <c:xVal>
            <c:numRef>
              <c:f>'Figure 9'!$P$6:$P$526</c:f>
              <c:numCache>
                <c:formatCode>General</c:formatCode>
                <c:ptCount val="52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6.166666666666667</c:v>
                </c:pt>
                <c:pt idx="39">
                  <c:v>6.333333333333333</c:v>
                </c:pt>
                <c:pt idx="40">
                  <c:v>6.5</c:v>
                </c:pt>
                <c:pt idx="41">
                  <c:v>6.666666666666667</c:v>
                </c:pt>
                <c:pt idx="42">
                  <c:v>6.833333333333333</c:v>
                </c:pt>
                <c:pt idx="43">
                  <c:v>6.9247950000000005</c:v>
                </c:pt>
                <c:pt idx="44">
                  <c:v>6.9247950000000005</c:v>
                </c:pt>
                <c:pt idx="45">
                  <c:v>7</c:v>
                </c:pt>
                <c:pt idx="46">
                  <c:v>7.0888274999999998</c:v>
                </c:pt>
                <c:pt idx="47">
                  <c:v>7.0888274999999998</c:v>
                </c:pt>
                <c:pt idx="48">
                  <c:v>7.0888371666666661</c:v>
                </c:pt>
                <c:pt idx="49">
                  <c:v>7.0888371666666661</c:v>
                </c:pt>
                <c:pt idx="50">
                  <c:v>7.166666666666667</c:v>
                </c:pt>
                <c:pt idx="51">
                  <c:v>7.333333333333333</c:v>
                </c:pt>
                <c:pt idx="52">
                  <c:v>7.5</c:v>
                </c:pt>
                <c:pt idx="53">
                  <c:v>7.666666666666667</c:v>
                </c:pt>
                <c:pt idx="54">
                  <c:v>7.833333333333333</c:v>
                </c:pt>
                <c:pt idx="55">
                  <c:v>8</c:v>
                </c:pt>
                <c:pt idx="56">
                  <c:v>8.1666666666666661</c:v>
                </c:pt>
                <c:pt idx="57">
                  <c:v>8.3333333333333339</c:v>
                </c:pt>
                <c:pt idx="58">
                  <c:v>8.5</c:v>
                </c:pt>
                <c:pt idx="59">
                  <c:v>8.6666666666666661</c:v>
                </c:pt>
                <c:pt idx="60">
                  <c:v>8.8333333333333339</c:v>
                </c:pt>
                <c:pt idx="61">
                  <c:v>9</c:v>
                </c:pt>
                <c:pt idx="62">
                  <c:v>9.1666666666666661</c:v>
                </c:pt>
                <c:pt idx="63">
                  <c:v>9.3333333333333339</c:v>
                </c:pt>
                <c:pt idx="64">
                  <c:v>9.5</c:v>
                </c:pt>
                <c:pt idx="65">
                  <c:v>9.6666666666666661</c:v>
                </c:pt>
                <c:pt idx="66">
                  <c:v>9.8333333333333339</c:v>
                </c:pt>
                <c:pt idx="67">
                  <c:v>10</c:v>
                </c:pt>
                <c:pt idx="68">
                  <c:v>10.166666666666666</c:v>
                </c:pt>
                <c:pt idx="69">
                  <c:v>10.333333333333334</c:v>
                </c:pt>
                <c:pt idx="70">
                  <c:v>10.5</c:v>
                </c:pt>
                <c:pt idx="71">
                  <c:v>10.666666666666666</c:v>
                </c:pt>
                <c:pt idx="72">
                  <c:v>10.833333333333334</c:v>
                </c:pt>
                <c:pt idx="73">
                  <c:v>11</c:v>
                </c:pt>
                <c:pt idx="74">
                  <c:v>11.166666666666666</c:v>
                </c:pt>
                <c:pt idx="75">
                  <c:v>11.333333333333334</c:v>
                </c:pt>
                <c:pt idx="76">
                  <c:v>11.5</c:v>
                </c:pt>
                <c:pt idx="77">
                  <c:v>11.666666666666666</c:v>
                </c:pt>
                <c:pt idx="78">
                  <c:v>11.833333333333334</c:v>
                </c:pt>
                <c:pt idx="79">
                  <c:v>12</c:v>
                </c:pt>
                <c:pt idx="80">
                  <c:v>12.166666666666666</c:v>
                </c:pt>
                <c:pt idx="81">
                  <c:v>12.333333333333334</c:v>
                </c:pt>
                <c:pt idx="82">
                  <c:v>12.5</c:v>
                </c:pt>
                <c:pt idx="83">
                  <c:v>12.666666666666666</c:v>
                </c:pt>
                <c:pt idx="84">
                  <c:v>12.833333333333334</c:v>
                </c:pt>
                <c:pt idx="85">
                  <c:v>13</c:v>
                </c:pt>
                <c:pt idx="86">
                  <c:v>13.166666666666666</c:v>
                </c:pt>
                <c:pt idx="87">
                  <c:v>13.333333333333334</c:v>
                </c:pt>
                <c:pt idx="88">
                  <c:v>13.5</c:v>
                </c:pt>
                <c:pt idx="89">
                  <c:v>13.666666666666666</c:v>
                </c:pt>
                <c:pt idx="90">
                  <c:v>13.833333333333334</c:v>
                </c:pt>
                <c:pt idx="91">
                  <c:v>14</c:v>
                </c:pt>
                <c:pt idx="92">
                  <c:v>14.166666666666666</c:v>
                </c:pt>
                <c:pt idx="93">
                  <c:v>14.333333333333334</c:v>
                </c:pt>
                <c:pt idx="94">
                  <c:v>14.5</c:v>
                </c:pt>
                <c:pt idx="95">
                  <c:v>14.666666666666666</c:v>
                </c:pt>
                <c:pt idx="96">
                  <c:v>14.833333333333334</c:v>
                </c:pt>
                <c:pt idx="97">
                  <c:v>15</c:v>
                </c:pt>
                <c:pt idx="98">
                  <c:v>15.166666666666666</c:v>
                </c:pt>
                <c:pt idx="99">
                  <c:v>15.307271666666667</c:v>
                </c:pt>
                <c:pt idx="100">
                  <c:v>15.307271666666667</c:v>
                </c:pt>
                <c:pt idx="101">
                  <c:v>15.307271666666667</c:v>
                </c:pt>
                <c:pt idx="102">
                  <c:v>15.307271666666667</c:v>
                </c:pt>
                <c:pt idx="103">
                  <c:v>15.333333333333334</c:v>
                </c:pt>
                <c:pt idx="104">
                  <c:v>15.5</c:v>
                </c:pt>
                <c:pt idx="105">
                  <c:v>15.666666666666666</c:v>
                </c:pt>
                <c:pt idx="106">
                  <c:v>15.833333333333334</c:v>
                </c:pt>
                <c:pt idx="107">
                  <c:v>16</c:v>
                </c:pt>
                <c:pt idx="108">
                  <c:v>16.166666666666668</c:v>
                </c:pt>
                <c:pt idx="109">
                  <c:v>16.333333333333332</c:v>
                </c:pt>
                <c:pt idx="110">
                  <c:v>16.5</c:v>
                </c:pt>
                <c:pt idx="111">
                  <c:v>16.666666666666668</c:v>
                </c:pt>
                <c:pt idx="112">
                  <c:v>16.833333333333332</c:v>
                </c:pt>
                <c:pt idx="113">
                  <c:v>17</c:v>
                </c:pt>
                <c:pt idx="114">
                  <c:v>17.166666666666668</c:v>
                </c:pt>
                <c:pt idx="115">
                  <c:v>17.333333333333332</c:v>
                </c:pt>
                <c:pt idx="116">
                  <c:v>17.5</c:v>
                </c:pt>
                <c:pt idx="117">
                  <c:v>17.666666666666668</c:v>
                </c:pt>
                <c:pt idx="118">
                  <c:v>17.833333333333332</c:v>
                </c:pt>
                <c:pt idx="119">
                  <c:v>18</c:v>
                </c:pt>
                <c:pt idx="120">
                  <c:v>18.166666666666668</c:v>
                </c:pt>
                <c:pt idx="121">
                  <c:v>18.333333333333332</c:v>
                </c:pt>
                <c:pt idx="122">
                  <c:v>18.5</c:v>
                </c:pt>
                <c:pt idx="123">
                  <c:v>18.666666666666668</c:v>
                </c:pt>
                <c:pt idx="124">
                  <c:v>18.833333333333332</c:v>
                </c:pt>
                <c:pt idx="125">
                  <c:v>19</c:v>
                </c:pt>
                <c:pt idx="126">
                  <c:v>19.074741666666668</c:v>
                </c:pt>
                <c:pt idx="127">
                  <c:v>19.074741666666668</c:v>
                </c:pt>
                <c:pt idx="128">
                  <c:v>19.166666666666668</c:v>
                </c:pt>
                <c:pt idx="129">
                  <c:v>19.333333333333332</c:v>
                </c:pt>
                <c:pt idx="130">
                  <c:v>19.382263333333334</c:v>
                </c:pt>
                <c:pt idx="131">
                  <c:v>19.382263333333334</c:v>
                </c:pt>
                <c:pt idx="132">
                  <c:v>19.5</c:v>
                </c:pt>
                <c:pt idx="133">
                  <c:v>19.666666666666668</c:v>
                </c:pt>
                <c:pt idx="134">
                  <c:v>19.833333333333332</c:v>
                </c:pt>
                <c:pt idx="135">
                  <c:v>20</c:v>
                </c:pt>
                <c:pt idx="136">
                  <c:v>20.166666666666668</c:v>
                </c:pt>
                <c:pt idx="137">
                  <c:v>20.333333333333332</c:v>
                </c:pt>
                <c:pt idx="138">
                  <c:v>20.5</c:v>
                </c:pt>
                <c:pt idx="139">
                  <c:v>20.666666666666668</c:v>
                </c:pt>
                <c:pt idx="140">
                  <c:v>20.833333333333332</c:v>
                </c:pt>
                <c:pt idx="141">
                  <c:v>21</c:v>
                </c:pt>
                <c:pt idx="142">
                  <c:v>21.001433333333335</c:v>
                </c:pt>
                <c:pt idx="143">
                  <c:v>21.001433333333335</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37.075299999999999</c:v>
                </c:pt>
                <c:pt idx="241">
                  <c:v>37.075299999999999</c:v>
                </c:pt>
                <c:pt idx="242">
                  <c:v>37.166666666666664</c:v>
                </c:pt>
                <c:pt idx="243">
                  <c:v>37.333333333333336</c:v>
                </c:pt>
                <c:pt idx="244">
                  <c:v>37.5</c:v>
                </c:pt>
                <c:pt idx="245">
                  <c:v>37.666666666666664</c:v>
                </c:pt>
                <c:pt idx="246">
                  <c:v>37.833333333333336</c:v>
                </c:pt>
                <c:pt idx="247">
                  <c:v>38</c:v>
                </c:pt>
                <c:pt idx="248">
                  <c:v>38.166666666666664</c:v>
                </c:pt>
                <c:pt idx="249">
                  <c:v>38.333333333333336</c:v>
                </c:pt>
                <c:pt idx="250">
                  <c:v>38.5</c:v>
                </c:pt>
                <c:pt idx="251">
                  <c:v>38.666666666666664</c:v>
                </c:pt>
                <c:pt idx="252">
                  <c:v>38.833333333333336</c:v>
                </c:pt>
                <c:pt idx="253">
                  <c:v>39</c:v>
                </c:pt>
                <c:pt idx="254">
                  <c:v>39.166666666666664</c:v>
                </c:pt>
                <c:pt idx="255">
                  <c:v>39.333333333333336</c:v>
                </c:pt>
                <c:pt idx="256">
                  <c:v>39.5</c:v>
                </c:pt>
                <c:pt idx="257">
                  <c:v>39.666666666666664</c:v>
                </c:pt>
                <c:pt idx="258">
                  <c:v>39.833333333333336</c:v>
                </c:pt>
                <c:pt idx="259">
                  <c:v>40</c:v>
                </c:pt>
                <c:pt idx="260">
                  <c:v>40.166666666666664</c:v>
                </c:pt>
                <c:pt idx="261">
                  <c:v>40.333333333333336</c:v>
                </c:pt>
                <c:pt idx="262">
                  <c:v>40.5</c:v>
                </c:pt>
                <c:pt idx="263">
                  <c:v>40.666666666666664</c:v>
                </c:pt>
                <c:pt idx="264">
                  <c:v>40.833333333333336</c:v>
                </c:pt>
                <c:pt idx="265">
                  <c:v>41</c:v>
                </c:pt>
                <c:pt idx="266">
                  <c:v>41.166666666666664</c:v>
                </c:pt>
                <c:pt idx="267">
                  <c:v>41.333333333333336</c:v>
                </c:pt>
                <c:pt idx="268">
                  <c:v>41.5</c:v>
                </c:pt>
                <c:pt idx="269">
                  <c:v>41.666666666666664</c:v>
                </c:pt>
                <c:pt idx="270">
                  <c:v>41.833333333333336</c:v>
                </c:pt>
                <c:pt idx="271">
                  <c:v>42</c:v>
                </c:pt>
                <c:pt idx="272">
                  <c:v>42.166666666666664</c:v>
                </c:pt>
                <c:pt idx="273">
                  <c:v>42.333333333333336</c:v>
                </c:pt>
                <c:pt idx="274">
                  <c:v>42.5</c:v>
                </c:pt>
                <c:pt idx="275">
                  <c:v>42.666666666666664</c:v>
                </c:pt>
                <c:pt idx="276">
                  <c:v>42.833333333333336</c:v>
                </c:pt>
                <c:pt idx="277">
                  <c:v>43</c:v>
                </c:pt>
                <c:pt idx="278">
                  <c:v>43.166666666666664</c:v>
                </c:pt>
                <c:pt idx="279">
                  <c:v>43.333333333333336</c:v>
                </c:pt>
                <c:pt idx="280">
                  <c:v>43.5</c:v>
                </c:pt>
                <c:pt idx="281">
                  <c:v>43.666666666666664</c:v>
                </c:pt>
                <c:pt idx="282">
                  <c:v>43.833333333333336</c:v>
                </c:pt>
                <c:pt idx="283">
                  <c:v>44</c:v>
                </c:pt>
                <c:pt idx="284">
                  <c:v>44.166666666666664</c:v>
                </c:pt>
                <c:pt idx="285">
                  <c:v>44.333333333333336</c:v>
                </c:pt>
                <c:pt idx="286">
                  <c:v>44.5</c:v>
                </c:pt>
                <c:pt idx="287">
                  <c:v>44.666666666666664</c:v>
                </c:pt>
                <c:pt idx="288">
                  <c:v>44.833333333333336</c:v>
                </c:pt>
                <c:pt idx="289">
                  <c:v>45</c:v>
                </c:pt>
                <c:pt idx="290">
                  <c:v>45.040478333333333</c:v>
                </c:pt>
                <c:pt idx="291">
                  <c:v>45.040478333333333</c:v>
                </c:pt>
                <c:pt idx="292">
                  <c:v>45.040499999999994</c:v>
                </c:pt>
              </c:numCache>
            </c:numRef>
          </c:xVal>
          <c:yVal>
            <c:numRef>
              <c:f>'Figure 9'!$Q$6:$Q$526</c:f>
              <c:numCache>
                <c:formatCode>General</c:formatCode>
                <c:ptCount val="521"/>
                <c:pt idx="0">
                  <c:v>59.7742</c:v>
                </c:pt>
                <c:pt idx="1">
                  <c:v>59.7742</c:v>
                </c:pt>
                <c:pt idx="2">
                  <c:v>59.678849999999997</c:v>
                </c:pt>
                <c:pt idx="3">
                  <c:v>59.583495999999997</c:v>
                </c:pt>
                <c:pt idx="4">
                  <c:v>59.488143999999998</c:v>
                </c:pt>
                <c:pt idx="5">
                  <c:v>59.392795999999997</c:v>
                </c:pt>
                <c:pt idx="6">
                  <c:v>59.297443000000001</c:v>
                </c:pt>
                <c:pt idx="7">
                  <c:v>59.202089999999998</c:v>
                </c:pt>
                <c:pt idx="8">
                  <c:v>59.106740000000002</c:v>
                </c:pt>
                <c:pt idx="9">
                  <c:v>59.011386999999999</c:v>
                </c:pt>
                <c:pt idx="10">
                  <c:v>58.916040000000002</c:v>
                </c:pt>
                <c:pt idx="11">
                  <c:v>58.820686000000002</c:v>
                </c:pt>
                <c:pt idx="12">
                  <c:v>58.725333999999997</c:v>
                </c:pt>
                <c:pt idx="13">
                  <c:v>58.629981999999998</c:v>
                </c:pt>
                <c:pt idx="14">
                  <c:v>58.53463</c:v>
                </c:pt>
                <c:pt idx="15">
                  <c:v>58.439279999999997</c:v>
                </c:pt>
                <c:pt idx="16">
                  <c:v>58.34393</c:v>
                </c:pt>
                <c:pt idx="17">
                  <c:v>58.248576999999997</c:v>
                </c:pt>
                <c:pt idx="18">
                  <c:v>58.153224999999999</c:v>
                </c:pt>
                <c:pt idx="19">
                  <c:v>58.057873000000001</c:v>
                </c:pt>
                <c:pt idx="20">
                  <c:v>57.962524000000002</c:v>
                </c:pt>
                <c:pt idx="21">
                  <c:v>57.867171999999997</c:v>
                </c:pt>
                <c:pt idx="22">
                  <c:v>57.771819999999998</c:v>
                </c:pt>
                <c:pt idx="23">
                  <c:v>57.676468</c:v>
                </c:pt>
                <c:pt idx="24">
                  <c:v>57.581116000000002</c:v>
                </c:pt>
                <c:pt idx="25">
                  <c:v>57.485764000000003</c:v>
                </c:pt>
                <c:pt idx="26">
                  <c:v>57.390414999999997</c:v>
                </c:pt>
                <c:pt idx="27">
                  <c:v>57.295062999999999</c:v>
                </c:pt>
                <c:pt idx="28">
                  <c:v>57.199710000000003</c:v>
                </c:pt>
                <c:pt idx="29">
                  <c:v>57.10436</c:v>
                </c:pt>
                <c:pt idx="30">
                  <c:v>57.009006999999997</c:v>
                </c:pt>
                <c:pt idx="31">
                  <c:v>56.91366</c:v>
                </c:pt>
                <c:pt idx="32">
                  <c:v>56.818306</c:v>
                </c:pt>
                <c:pt idx="33">
                  <c:v>56.722954000000001</c:v>
                </c:pt>
                <c:pt idx="34">
                  <c:v>56.627600000000001</c:v>
                </c:pt>
                <c:pt idx="35">
                  <c:v>56.532249999999998</c:v>
                </c:pt>
                <c:pt idx="36">
                  <c:v>56.436900000000001</c:v>
                </c:pt>
                <c:pt idx="37">
                  <c:v>56.341549999999998</c:v>
                </c:pt>
                <c:pt idx="38">
                  <c:v>56.246197000000002</c:v>
                </c:pt>
                <c:pt idx="39">
                  <c:v>56.150844999999997</c:v>
                </c:pt>
                <c:pt idx="40">
                  <c:v>56.055492000000001</c:v>
                </c:pt>
                <c:pt idx="41">
                  <c:v>55.960144</c:v>
                </c:pt>
                <c:pt idx="42">
                  <c:v>55.864789999999999</c:v>
                </c:pt>
                <c:pt idx="43">
                  <c:v>55.812466000000001</c:v>
                </c:pt>
                <c:pt idx="44">
                  <c:v>55.812466000000001</c:v>
                </c:pt>
                <c:pt idx="45">
                  <c:v>55.769440000000003</c:v>
                </c:pt>
                <c:pt idx="46">
                  <c:v>55.718620000000001</c:v>
                </c:pt>
                <c:pt idx="47">
                  <c:v>55.718620000000001</c:v>
                </c:pt>
                <c:pt idx="48">
                  <c:v>55.718615999999997</c:v>
                </c:pt>
                <c:pt idx="49">
                  <c:v>55.718615999999997</c:v>
                </c:pt>
                <c:pt idx="50">
                  <c:v>55.674087999999998</c:v>
                </c:pt>
                <c:pt idx="51">
                  <c:v>55.578735000000002</c:v>
                </c:pt>
                <c:pt idx="52">
                  <c:v>55.483387</c:v>
                </c:pt>
                <c:pt idx="53">
                  <c:v>55.388035000000002</c:v>
                </c:pt>
                <c:pt idx="54">
                  <c:v>55.292682999999997</c:v>
                </c:pt>
                <c:pt idx="55">
                  <c:v>55.197330000000001</c:v>
                </c:pt>
                <c:pt idx="56">
                  <c:v>55.101979999999998</c:v>
                </c:pt>
                <c:pt idx="57">
                  <c:v>55.006625999999997</c:v>
                </c:pt>
                <c:pt idx="58">
                  <c:v>54.911278000000003</c:v>
                </c:pt>
                <c:pt idx="59">
                  <c:v>54.815925999999997</c:v>
                </c:pt>
                <c:pt idx="60">
                  <c:v>54.720573000000002</c:v>
                </c:pt>
                <c:pt idx="61">
                  <c:v>54.625219999999999</c:v>
                </c:pt>
                <c:pt idx="62">
                  <c:v>54.529870000000003</c:v>
                </c:pt>
                <c:pt idx="63">
                  <c:v>54.434519999999999</c:v>
                </c:pt>
                <c:pt idx="64">
                  <c:v>54.339170000000003</c:v>
                </c:pt>
                <c:pt idx="65">
                  <c:v>54.243816000000002</c:v>
                </c:pt>
                <c:pt idx="66">
                  <c:v>54.148463999999997</c:v>
                </c:pt>
                <c:pt idx="67">
                  <c:v>54.053111999999999</c:v>
                </c:pt>
                <c:pt idx="68">
                  <c:v>53.957763999999997</c:v>
                </c:pt>
                <c:pt idx="69">
                  <c:v>53.862409999999997</c:v>
                </c:pt>
                <c:pt idx="70">
                  <c:v>53.767060000000001</c:v>
                </c:pt>
                <c:pt idx="71">
                  <c:v>53.671706999999998</c:v>
                </c:pt>
                <c:pt idx="72">
                  <c:v>53.576355</c:v>
                </c:pt>
                <c:pt idx="73">
                  <c:v>53.481006999999998</c:v>
                </c:pt>
                <c:pt idx="74">
                  <c:v>53.385654000000002</c:v>
                </c:pt>
                <c:pt idx="75">
                  <c:v>53.290301999999997</c:v>
                </c:pt>
                <c:pt idx="76">
                  <c:v>53.194949999999999</c:v>
                </c:pt>
                <c:pt idx="77">
                  <c:v>53.099598</c:v>
                </c:pt>
                <c:pt idx="78">
                  <c:v>53.004246000000002</c:v>
                </c:pt>
                <c:pt idx="79">
                  <c:v>52.908897000000003</c:v>
                </c:pt>
                <c:pt idx="80">
                  <c:v>52.813544999999998</c:v>
                </c:pt>
                <c:pt idx="81">
                  <c:v>52.718192999999999</c:v>
                </c:pt>
                <c:pt idx="82">
                  <c:v>52.622839999999997</c:v>
                </c:pt>
                <c:pt idx="83">
                  <c:v>52.52749</c:v>
                </c:pt>
                <c:pt idx="84">
                  <c:v>52.432139999999997</c:v>
                </c:pt>
                <c:pt idx="85">
                  <c:v>52.336790000000001</c:v>
                </c:pt>
                <c:pt idx="86">
                  <c:v>52.241436</c:v>
                </c:pt>
                <c:pt idx="87">
                  <c:v>52.146084000000002</c:v>
                </c:pt>
                <c:pt idx="88">
                  <c:v>52.050730000000001</c:v>
                </c:pt>
                <c:pt idx="89">
                  <c:v>51.955382999999998</c:v>
                </c:pt>
                <c:pt idx="90">
                  <c:v>51.860030000000002</c:v>
                </c:pt>
                <c:pt idx="91">
                  <c:v>51.764679999999998</c:v>
                </c:pt>
                <c:pt idx="92">
                  <c:v>51.669327000000003</c:v>
                </c:pt>
                <c:pt idx="93">
                  <c:v>51.573974999999997</c:v>
                </c:pt>
                <c:pt idx="94">
                  <c:v>51.478625999999998</c:v>
                </c:pt>
                <c:pt idx="95">
                  <c:v>51.383274</c:v>
                </c:pt>
                <c:pt idx="96">
                  <c:v>51.28792</c:v>
                </c:pt>
                <c:pt idx="97">
                  <c:v>51.192570000000003</c:v>
                </c:pt>
                <c:pt idx="98">
                  <c:v>51.097217999999998</c:v>
                </c:pt>
                <c:pt idx="99">
                  <c:v>51.016776999999998</c:v>
                </c:pt>
                <c:pt idx="100">
                  <c:v>51.016776999999998</c:v>
                </c:pt>
                <c:pt idx="101">
                  <c:v>51.016776999999998</c:v>
                </c:pt>
                <c:pt idx="102">
                  <c:v>51.016776999999998</c:v>
                </c:pt>
                <c:pt idx="103">
                  <c:v>51.001869999999997</c:v>
                </c:pt>
                <c:pt idx="104">
                  <c:v>50.906517000000001</c:v>
                </c:pt>
                <c:pt idx="105">
                  <c:v>50.811165000000003</c:v>
                </c:pt>
                <c:pt idx="106">
                  <c:v>50.715812999999997</c:v>
                </c:pt>
                <c:pt idx="107">
                  <c:v>50.620460000000001</c:v>
                </c:pt>
                <c:pt idx="108">
                  <c:v>50.525109999999998</c:v>
                </c:pt>
                <c:pt idx="109">
                  <c:v>50.429760000000002</c:v>
                </c:pt>
                <c:pt idx="110">
                  <c:v>50.334408000000003</c:v>
                </c:pt>
                <c:pt idx="111">
                  <c:v>50.239055999999998</c:v>
                </c:pt>
                <c:pt idx="112">
                  <c:v>50.143703000000002</c:v>
                </c:pt>
                <c:pt idx="113">
                  <c:v>50.048349999999999</c:v>
                </c:pt>
                <c:pt idx="114">
                  <c:v>49.953003000000002</c:v>
                </c:pt>
                <c:pt idx="115">
                  <c:v>49.85765</c:v>
                </c:pt>
                <c:pt idx="116">
                  <c:v>49.762300000000003</c:v>
                </c:pt>
                <c:pt idx="117">
                  <c:v>49.666946000000003</c:v>
                </c:pt>
                <c:pt idx="118">
                  <c:v>49.571593999999997</c:v>
                </c:pt>
                <c:pt idx="119">
                  <c:v>49.476246000000003</c:v>
                </c:pt>
                <c:pt idx="120">
                  <c:v>49.380893999999998</c:v>
                </c:pt>
                <c:pt idx="121">
                  <c:v>49.285539999999997</c:v>
                </c:pt>
                <c:pt idx="122">
                  <c:v>49.190190000000001</c:v>
                </c:pt>
                <c:pt idx="123">
                  <c:v>49.094836999999998</c:v>
                </c:pt>
                <c:pt idx="124">
                  <c:v>48.999490000000002</c:v>
                </c:pt>
                <c:pt idx="125">
                  <c:v>48.904136999999999</c:v>
                </c:pt>
                <c:pt idx="126">
                  <c:v>48.861373999999998</c:v>
                </c:pt>
                <c:pt idx="127">
                  <c:v>48.861373999999998</c:v>
                </c:pt>
                <c:pt idx="128">
                  <c:v>48.808784000000003</c:v>
                </c:pt>
                <c:pt idx="129">
                  <c:v>48.713431999999997</c:v>
                </c:pt>
                <c:pt idx="130">
                  <c:v>48.68544</c:v>
                </c:pt>
                <c:pt idx="131">
                  <c:v>48.68544</c:v>
                </c:pt>
                <c:pt idx="132">
                  <c:v>48.618079999999999</c:v>
                </c:pt>
                <c:pt idx="133">
                  <c:v>48.522728000000001</c:v>
                </c:pt>
                <c:pt idx="134">
                  <c:v>48.427379999999999</c:v>
                </c:pt>
                <c:pt idx="135">
                  <c:v>48.332026999999997</c:v>
                </c:pt>
                <c:pt idx="136">
                  <c:v>48.236674999999998</c:v>
                </c:pt>
                <c:pt idx="137">
                  <c:v>48.141323</c:v>
                </c:pt>
                <c:pt idx="138">
                  <c:v>48.045969999999997</c:v>
                </c:pt>
                <c:pt idx="139">
                  <c:v>47.950623</c:v>
                </c:pt>
                <c:pt idx="140">
                  <c:v>47.855269999999997</c:v>
                </c:pt>
                <c:pt idx="141">
                  <c:v>47.759920000000001</c:v>
                </c:pt>
                <c:pt idx="142">
                  <c:v>47.759098000000002</c:v>
                </c:pt>
                <c:pt idx="143">
                  <c:v>47.759098000000002</c:v>
                </c:pt>
                <c:pt idx="144">
                  <c:v>47.664566000000001</c:v>
                </c:pt>
                <c:pt idx="145">
                  <c:v>47.569214000000002</c:v>
                </c:pt>
                <c:pt idx="146">
                  <c:v>47.473866000000001</c:v>
                </c:pt>
                <c:pt idx="147">
                  <c:v>47.378512999999998</c:v>
                </c:pt>
                <c:pt idx="148">
                  <c:v>47.283160000000002</c:v>
                </c:pt>
                <c:pt idx="149">
                  <c:v>47.187809999999999</c:v>
                </c:pt>
                <c:pt idx="150">
                  <c:v>47.092457000000003</c:v>
                </c:pt>
                <c:pt idx="151">
                  <c:v>46.997109999999999</c:v>
                </c:pt>
                <c:pt idx="152">
                  <c:v>46.901755999999999</c:v>
                </c:pt>
                <c:pt idx="153">
                  <c:v>46.806404000000001</c:v>
                </c:pt>
                <c:pt idx="154">
                  <c:v>46.711052000000002</c:v>
                </c:pt>
                <c:pt idx="155">
                  <c:v>46.615699999999997</c:v>
                </c:pt>
                <c:pt idx="156">
                  <c:v>46.520350000000001</c:v>
                </c:pt>
                <c:pt idx="157">
                  <c:v>46.424999999999997</c:v>
                </c:pt>
                <c:pt idx="158">
                  <c:v>46.329647000000001</c:v>
                </c:pt>
                <c:pt idx="159">
                  <c:v>46.234295000000003</c:v>
                </c:pt>
                <c:pt idx="160">
                  <c:v>46.138942999999998</c:v>
                </c:pt>
                <c:pt idx="161">
                  <c:v>46.043590000000002</c:v>
                </c:pt>
                <c:pt idx="162">
                  <c:v>45.948242</c:v>
                </c:pt>
                <c:pt idx="163">
                  <c:v>45.852890000000002</c:v>
                </c:pt>
                <c:pt idx="164">
                  <c:v>45.757537999999997</c:v>
                </c:pt>
                <c:pt idx="165">
                  <c:v>45.662185999999998</c:v>
                </c:pt>
                <c:pt idx="166">
                  <c:v>45.566833000000003</c:v>
                </c:pt>
                <c:pt idx="167">
                  <c:v>45.471485000000001</c:v>
                </c:pt>
                <c:pt idx="168">
                  <c:v>45.376133000000003</c:v>
                </c:pt>
                <c:pt idx="169">
                  <c:v>45.28078</c:v>
                </c:pt>
                <c:pt idx="170">
                  <c:v>45.185429999999997</c:v>
                </c:pt>
                <c:pt idx="171">
                  <c:v>45.090076000000003</c:v>
                </c:pt>
                <c:pt idx="172">
                  <c:v>44.994728000000002</c:v>
                </c:pt>
                <c:pt idx="173">
                  <c:v>44.899375999999997</c:v>
                </c:pt>
                <c:pt idx="174">
                  <c:v>44.804023999999998</c:v>
                </c:pt>
                <c:pt idx="175">
                  <c:v>44.708669999999998</c:v>
                </c:pt>
                <c:pt idx="176">
                  <c:v>44.613320000000002</c:v>
                </c:pt>
                <c:pt idx="177">
                  <c:v>44.517969999999998</c:v>
                </c:pt>
                <c:pt idx="178">
                  <c:v>44.422620000000002</c:v>
                </c:pt>
                <c:pt idx="179">
                  <c:v>44.327266999999999</c:v>
                </c:pt>
                <c:pt idx="180">
                  <c:v>44.231915000000001</c:v>
                </c:pt>
                <c:pt idx="181">
                  <c:v>44.136561999999998</c:v>
                </c:pt>
                <c:pt idx="182">
                  <c:v>44.04121</c:v>
                </c:pt>
                <c:pt idx="183">
                  <c:v>43.945860000000003</c:v>
                </c:pt>
                <c:pt idx="184">
                  <c:v>43.85051</c:v>
                </c:pt>
                <c:pt idx="185">
                  <c:v>43.755156999999997</c:v>
                </c:pt>
                <c:pt idx="186">
                  <c:v>43.659804999999999</c:v>
                </c:pt>
                <c:pt idx="187">
                  <c:v>43.564453</c:v>
                </c:pt>
                <c:pt idx="188">
                  <c:v>43.469104999999999</c:v>
                </c:pt>
                <c:pt idx="189">
                  <c:v>43.373753000000001</c:v>
                </c:pt>
                <c:pt idx="190">
                  <c:v>43.278399999999998</c:v>
                </c:pt>
                <c:pt idx="191">
                  <c:v>43.183050000000001</c:v>
                </c:pt>
                <c:pt idx="192">
                  <c:v>43.087696000000001</c:v>
                </c:pt>
                <c:pt idx="193">
                  <c:v>42.992348</c:v>
                </c:pt>
                <c:pt idx="194">
                  <c:v>42.896996000000001</c:v>
                </c:pt>
                <c:pt idx="195">
                  <c:v>42.801642999999999</c:v>
                </c:pt>
                <c:pt idx="196">
                  <c:v>42.706290000000003</c:v>
                </c:pt>
                <c:pt idx="197">
                  <c:v>42.610939999999999</c:v>
                </c:pt>
                <c:pt idx="198">
                  <c:v>42.515590000000003</c:v>
                </c:pt>
                <c:pt idx="199">
                  <c:v>42.42024</c:v>
                </c:pt>
                <c:pt idx="200">
                  <c:v>42.324885999999999</c:v>
                </c:pt>
                <c:pt idx="201">
                  <c:v>42.229534000000001</c:v>
                </c:pt>
                <c:pt idx="202">
                  <c:v>42.134182000000003</c:v>
                </c:pt>
                <c:pt idx="203">
                  <c:v>42.038829999999997</c:v>
                </c:pt>
                <c:pt idx="204">
                  <c:v>41.943480000000001</c:v>
                </c:pt>
                <c:pt idx="205">
                  <c:v>41.848129999999998</c:v>
                </c:pt>
                <c:pt idx="206">
                  <c:v>41.752777000000002</c:v>
                </c:pt>
                <c:pt idx="207">
                  <c:v>41.657425000000003</c:v>
                </c:pt>
                <c:pt idx="208">
                  <c:v>41.562072999999998</c:v>
                </c:pt>
                <c:pt idx="209">
                  <c:v>41.466723999999999</c:v>
                </c:pt>
                <c:pt idx="210">
                  <c:v>41.371372000000001</c:v>
                </c:pt>
                <c:pt idx="211">
                  <c:v>41.276020000000003</c:v>
                </c:pt>
                <c:pt idx="212">
                  <c:v>41.180667999999997</c:v>
                </c:pt>
                <c:pt idx="213">
                  <c:v>41.085315999999999</c:v>
                </c:pt>
                <c:pt idx="214">
                  <c:v>40.989967</c:v>
                </c:pt>
                <c:pt idx="215">
                  <c:v>40.894615000000002</c:v>
                </c:pt>
                <c:pt idx="216">
                  <c:v>40.799263000000003</c:v>
                </c:pt>
                <c:pt idx="217">
                  <c:v>40.70391</c:v>
                </c:pt>
                <c:pt idx="218">
                  <c:v>40.608559999999997</c:v>
                </c:pt>
                <c:pt idx="219">
                  <c:v>40.513210000000001</c:v>
                </c:pt>
                <c:pt idx="220">
                  <c:v>40.417859999999997</c:v>
                </c:pt>
                <c:pt idx="221">
                  <c:v>40.322505999999997</c:v>
                </c:pt>
                <c:pt idx="222">
                  <c:v>40.227153999999999</c:v>
                </c:pt>
                <c:pt idx="223">
                  <c:v>40.131799999999998</c:v>
                </c:pt>
                <c:pt idx="224">
                  <c:v>40.036453000000002</c:v>
                </c:pt>
                <c:pt idx="225">
                  <c:v>39.941099999999999</c:v>
                </c:pt>
                <c:pt idx="226">
                  <c:v>39.845750000000002</c:v>
                </c:pt>
                <c:pt idx="227">
                  <c:v>39.750397</c:v>
                </c:pt>
                <c:pt idx="228">
                  <c:v>39.655045000000001</c:v>
                </c:pt>
                <c:pt idx="229">
                  <c:v>39.559691999999998</c:v>
                </c:pt>
                <c:pt idx="230">
                  <c:v>39.464343999999997</c:v>
                </c:pt>
                <c:pt idx="231">
                  <c:v>39.368989999999997</c:v>
                </c:pt>
                <c:pt idx="232">
                  <c:v>39.27364</c:v>
                </c:pt>
                <c:pt idx="233">
                  <c:v>39.178288000000002</c:v>
                </c:pt>
                <c:pt idx="234">
                  <c:v>39.082934999999999</c:v>
                </c:pt>
                <c:pt idx="235">
                  <c:v>38.987586999999998</c:v>
                </c:pt>
                <c:pt idx="236">
                  <c:v>38.892234999999999</c:v>
                </c:pt>
                <c:pt idx="237">
                  <c:v>38.796883000000001</c:v>
                </c:pt>
                <c:pt idx="238">
                  <c:v>38.701529999999998</c:v>
                </c:pt>
                <c:pt idx="239">
                  <c:v>38.606180000000002</c:v>
                </c:pt>
                <c:pt idx="240">
                  <c:v>38.563099999999999</c:v>
                </c:pt>
                <c:pt idx="241">
                  <c:v>38.563099999999999</c:v>
                </c:pt>
                <c:pt idx="242">
                  <c:v>38.471733</c:v>
                </c:pt>
                <c:pt idx="243">
                  <c:v>38.305064999999999</c:v>
                </c:pt>
                <c:pt idx="244">
                  <c:v>38.138396999999998</c:v>
                </c:pt>
                <c:pt idx="245">
                  <c:v>37.971733</c:v>
                </c:pt>
                <c:pt idx="246">
                  <c:v>37.805064999999999</c:v>
                </c:pt>
                <c:pt idx="247">
                  <c:v>37.638396999999998</c:v>
                </c:pt>
                <c:pt idx="248">
                  <c:v>37.471730000000001</c:v>
                </c:pt>
                <c:pt idx="249">
                  <c:v>37.305064999999999</c:v>
                </c:pt>
                <c:pt idx="250">
                  <c:v>37.138396999999998</c:v>
                </c:pt>
                <c:pt idx="251">
                  <c:v>36.971730000000001</c:v>
                </c:pt>
                <c:pt idx="252">
                  <c:v>36.805059999999997</c:v>
                </c:pt>
                <c:pt idx="253">
                  <c:v>36.638393000000001</c:v>
                </c:pt>
                <c:pt idx="254">
                  <c:v>36.471730000000001</c:v>
                </c:pt>
                <c:pt idx="255">
                  <c:v>36.305059999999997</c:v>
                </c:pt>
                <c:pt idx="256">
                  <c:v>36.138393000000001</c:v>
                </c:pt>
                <c:pt idx="257">
                  <c:v>35.971724999999999</c:v>
                </c:pt>
                <c:pt idx="258">
                  <c:v>35.805059999999997</c:v>
                </c:pt>
                <c:pt idx="259">
                  <c:v>35.638393000000001</c:v>
                </c:pt>
                <c:pt idx="260">
                  <c:v>35.471724999999999</c:v>
                </c:pt>
                <c:pt idx="261">
                  <c:v>35.305058000000002</c:v>
                </c:pt>
                <c:pt idx="262">
                  <c:v>35.138390000000001</c:v>
                </c:pt>
                <c:pt idx="263">
                  <c:v>34.971724999999999</c:v>
                </c:pt>
                <c:pt idx="264">
                  <c:v>34.805058000000002</c:v>
                </c:pt>
                <c:pt idx="265">
                  <c:v>34.638390000000001</c:v>
                </c:pt>
                <c:pt idx="266">
                  <c:v>34.471719999999998</c:v>
                </c:pt>
                <c:pt idx="267">
                  <c:v>34.305058000000002</c:v>
                </c:pt>
                <c:pt idx="268">
                  <c:v>34.138390000000001</c:v>
                </c:pt>
                <c:pt idx="269">
                  <c:v>33.971719999999998</c:v>
                </c:pt>
                <c:pt idx="270">
                  <c:v>33.805053999999998</c:v>
                </c:pt>
                <c:pt idx="271">
                  <c:v>33.638385999999997</c:v>
                </c:pt>
                <c:pt idx="272">
                  <c:v>33.471719999999998</c:v>
                </c:pt>
                <c:pt idx="273">
                  <c:v>33.305053999999998</c:v>
                </c:pt>
                <c:pt idx="274">
                  <c:v>33.138385999999997</c:v>
                </c:pt>
                <c:pt idx="275">
                  <c:v>32.971718000000003</c:v>
                </c:pt>
                <c:pt idx="276">
                  <c:v>32.805053999999998</c:v>
                </c:pt>
                <c:pt idx="277">
                  <c:v>32.638385999999997</c:v>
                </c:pt>
                <c:pt idx="278">
                  <c:v>32.471718000000003</c:v>
                </c:pt>
                <c:pt idx="279">
                  <c:v>32.305050000000001</c:v>
                </c:pt>
                <c:pt idx="280">
                  <c:v>32.138385999999997</c:v>
                </c:pt>
                <c:pt idx="281">
                  <c:v>31.971716000000001</c:v>
                </c:pt>
                <c:pt idx="282">
                  <c:v>31.805050000000001</c:v>
                </c:pt>
                <c:pt idx="283">
                  <c:v>31.638382</c:v>
                </c:pt>
                <c:pt idx="284">
                  <c:v>31.471716000000001</c:v>
                </c:pt>
                <c:pt idx="285">
                  <c:v>31.305047999999999</c:v>
                </c:pt>
                <c:pt idx="286">
                  <c:v>31.138382</c:v>
                </c:pt>
                <c:pt idx="287">
                  <c:v>30.971713999999999</c:v>
                </c:pt>
                <c:pt idx="288">
                  <c:v>30.805047999999999</c:v>
                </c:pt>
                <c:pt idx="289">
                  <c:v>30.638380000000002</c:v>
                </c:pt>
                <c:pt idx="290">
                  <c:v>30.597899999999999</c:v>
                </c:pt>
                <c:pt idx="291">
                  <c:v>30.597899999999999</c:v>
                </c:pt>
                <c:pt idx="292">
                  <c:v>30.597899999999999</c:v>
                </c:pt>
              </c:numCache>
            </c:numRef>
          </c:yVal>
          <c:smooth val="0"/>
          <c:extLst>
            <c:ext xmlns:c16="http://schemas.microsoft.com/office/drawing/2014/chart" uri="{C3380CC4-5D6E-409C-BE32-E72D297353CC}">
              <c16:uniqueId val="{00000002-545B-434B-9FED-841F8EF8B0F1}"/>
            </c:ext>
          </c:extLst>
        </c:ser>
        <c:ser>
          <c:idx val="3"/>
          <c:order val="3"/>
          <c:tx>
            <c:strRef>
              <c:f>'Figure 9'!$V$4</c:f>
              <c:strCache>
                <c:ptCount val="1"/>
                <c:pt idx="0">
                  <c:v>79</c:v>
                </c:pt>
              </c:strCache>
            </c:strRef>
          </c:tx>
          <c:spPr>
            <a:ln w="19050" cap="rnd">
              <a:solidFill>
                <a:schemeClr val="accent4"/>
              </a:solidFill>
              <a:round/>
            </a:ln>
            <a:effectLst/>
          </c:spPr>
          <c:marker>
            <c:symbol val="none"/>
          </c:marker>
          <c:xVal>
            <c:numRef>
              <c:f>'Figure 9'!$W$6:$W$482</c:f>
              <c:numCache>
                <c:formatCode>General</c:formatCode>
                <c:ptCount val="47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6.100372833333334</c:v>
                </c:pt>
                <c:pt idx="39">
                  <c:v>6.100372833333334</c:v>
                </c:pt>
                <c:pt idx="40">
                  <c:v>6.166666666666667</c:v>
                </c:pt>
                <c:pt idx="41">
                  <c:v>6.175192833333333</c:v>
                </c:pt>
                <c:pt idx="42">
                  <c:v>6.175192833333333</c:v>
                </c:pt>
                <c:pt idx="43">
                  <c:v>6.175342333333333</c:v>
                </c:pt>
                <c:pt idx="44">
                  <c:v>6.175342333333333</c:v>
                </c:pt>
                <c:pt idx="45">
                  <c:v>6.1753428333333336</c:v>
                </c:pt>
                <c:pt idx="46">
                  <c:v>6.1753428333333336</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10</c:v>
                </c:pt>
                <c:pt idx="70">
                  <c:v>10.166666666666666</c:v>
                </c:pt>
                <c:pt idx="71">
                  <c:v>10.333333333333334</c:v>
                </c:pt>
                <c:pt idx="72">
                  <c:v>10.5</c:v>
                </c:pt>
                <c:pt idx="73">
                  <c:v>10.666666666666666</c:v>
                </c:pt>
                <c:pt idx="74">
                  <c:v>10.833333333333334</c:v>
                </c:pt>
                <c:pt idx="75">
                  <c:v>11</c:v>
                </c:pt>
                <c:pt idx="76">
                  <c:v>11.166666666666666</c:v>
                </c:pt>
                <c:pt idx="77">
                  <c:v>11.333333333333334</c:v>
                </c:pt>
                <c:pt idx="78">
                  <c:v>11.5</c:v>
                </c:pt>
                <c:pt idx="79">
                  <c:v>11.666666666666666</c:v>
                </c:pt>
                <c:pt idx="80">
                  <c:v>11.833333333333334</c:v>
                </c:pt>
                <c:pt idx="81">
                  <c:v>12</c:v>
                </c:pt>
                <c:pt idx="82">
                  <c:v>12.166666666666666</c:v>
                </c:pt>
                <c:pt idx="83">
                  <c:v>12.333333333333334</c:v>
                </c:pt>
                <c:pt idx="84">
                  <c:v>12.5</c:v>
                </c:pt>
                <c:pt idx="85">
                  <c:v>12.666666666666666</c:v>
                </c:pt>
                <c:pt idx="86">
                  <c:v>12.833333333333334</c:v>
                </c:pt>
                <c:pt idx="87">
                  <c:v>13</c:v>
                </c:pt>
                <c:pt idx="88">
                  <c:v>13.166666666666666</c:v>
                </c:pt>
                <c:pt idx="89">
                  <c:v>13.333333333333334</c:v>
                </c:pt>
                <c:pt idx="90">
                  <c:v>13.5</c:v>
                </c:pt>
                <c:pt idx="91">
                  <c:v>13.666666666666666</c:v>
                </c:pt>
                <c:pt idx="92">
                  <c:v>13.833333333333334</c:v>
                </c:pt>
                <c:pt idx="93">
                  <c:v>14</c:v>
                </c:pt>
                <c:pt idx="94">
                  <c:v>14.166666666666666</c:v>
                </c:pt>
                <c:pt idx="95">
                  <c:v>14.333333333333334</c:v>
                </c:pt>
                <c:pt idx="96">
                  <c:v>14.5</c:v>
                </c:pt>
                <c:pt idx="97">
                  <c:v>14.657838999999999</c:v>
                </c:pt>
                <c:pt idx="98">
                  <c:v>14.657838999999999</c:v>
                </c:pt>
                <c:pt idx="99">
                  <c:v>14.657838999999999</c:v>
                </c:pt>
                <c:pt idx="100">
                  <c:v>14.657838999999999</c:v>
                </c:pt>
                <c:pt idx="101">
                  <c:v>14.666666666666666</c:v>
                </c:pt>
                <c:pt idx="102">
                  <c:v>14.833333333333334</c:v>
                </c:pt>
                <c:pt idx="103">
                  <c:v>15</c:v>
                </c:pt>
                <c:pt idx="104">
                  <c:v>15.166666666666666</c:v>
                </c:pt>
                <c:pt idx="105">
                  <c:v>15.333333333333334</c:v>
                </c:pt>
                <c:pt idx="106">
                  <c:v>15.5</c:v>
                </c:pt>
                <c:pt idx="107">
                  <c:v>15.666666666666666</c:v>
                </c:pt>
                <c:pt idx="108">
                  <c:v>15.833333333333334</c:v>
                </c:pt>
                <c:pt idx="109">
                  <c:v>16</c:v>
                </c:pt>
                <c:pt idx="110">
                  <c:v>16.166666666666668</c:v>
                </c:pt>
                <c:pt idx="111">
                  <c:v>16.333333333333332</c:v>
                </c:pt>
                <c:pt idx="112">
                  <c:v>16.5</c:v>
                </c:pt>
                <c:pt idx="113">
                  <c:v>16.666666666666668</c:v>
                </c:pt>
                <c:pt idx="114">
                  <c:v>16.833333333333332</c:v>
                </c:pt>
                <c:pt idx="115">
                  <c:v>17</c:v>
                </c:pt>
                <c:pt idx="116">
                  <c:v>17.166666666666668</c:v>
                </c:pt>
                <c:pt idx="117">
                  <c:v>17.333333333333332</c:v>
                </c:pt>
                <c:pt idx="118">
                  <c:v>17.5</c:v>
                </c:pt>
                <c:pt idx="119">
                  <c:v>17.666666666666668</c:v>
                </c:pt>
                <c:pt idx="120">
                  <c:v>17.833333333333332</c:v>
                </c:pt>
                <c:pt idx="121">
                  <c:v>18</c:v>
                </c:pt>
                <c:pt idx="122">
                  <c:v>18.166666666666668</c:v>
                </c:pt>
                <c:pt idx="123">
                  <c:v>18.333333333333332</c:v>
                </c:pt>
                <c:pt idx="124">
                  <c:v>18.5</c:v>
                </c:pt>
                <c:pt idx="125">
                  <c:v>18.542945</c:v>
                </c:pt>
                <c:pt idx="126">
                  <c:v>18.542945</c:v>
                </c:pt>
                <c:pt idx="127">
                  <c:v>18.666666666666668</c:v>
                </c:pt>
                <c:pt idx="128">
                  <c:v>18.833333333333332</c:v>
                </c:pt>
                <c:pt idx="129">
                  <c:v>18.842208333333335</c:v>
                </c:pt>
                <c:pt idx="130">
                  <c:v>18.842208333333335</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20.506661666666666</c:v>
                </c:pt>
                <c:pt idx="142">
                  <c:v>20.506661666666666</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29</c:v>
                </c:pt>
                <c:pt idx="194">
                  <c:v>29.166666666666668</c:v>
                </c:pt>
                <c:pt idx="195">
                  <c:v>29.333333333333332</c:v>
                </c:pt>
                <c:pt idx="196">
                  <c:v>29.5</c:v>
                </c:pt>
                <c:pt idx="197">
                  <c:v>29.666666666666668</c:v>
                </c:pt>
                <c:pt idx="198">
                  <c:v>29.833333333333332</c:v>
                </c:pt>
                <c:pt idx="199">
                  <c:v>30</c:v>
                </c:pt>
                <c:pt idx="200">
                  <c:v>30.166666666666668</c:v>
                </c:pt>
                <c:pt idx="201">
                  <c:v>30.333333333333332</c:v>
                </c:pt>
                <c:pt idx="202">
                  <c:v>30.5</c:v>
                </c:pt>
                <c:pt idx="203">
                  <c:v>30.666666666666668</c:v>
                </c:pt>
                <c:pt idx="204">
                  <c:v>30.833333333333332</c:v>
                </c:pt>
                <c:pt idx="205">
                  <c:v>31</c:v>
                </c:pt>
                <c:pt idx="206">
                  <c:v>31.166666666666668</c:v>
                </c:pt>
                <c:pt idx="207">
                  <c:v>31.333333333333332</c:v>
                </c:pt>
                <c:pt idx="208">
                  <c:v>31.5</c:v>
                </c:pt>
                <c:pt idx="209">
                  <c:v>31.55376</c:v>
                </c:pt>
                <c:pt idx="210">
                  <c:v>31.666666666666668</c:v>
                </c:pt>
                <c:pt idx="211">
                  <c:v>31.833333333333332</c:v>
                </c:pt>
                <c:pt idx="212">
                  <c:v>32</c:v>
                </c:pt>
                <c:pt idx="213">
                  <c:v>32.166666666666664</c:v>
                </c:pt>
                <c:pt idx="214">
                  <c:v>32.333333333333336</c:v>
                </c:pt>
                <c:pt idx="215">
                  <c:v>32.5</c:v>
                </c:pt>
                <c:pt idx="216">
                  <c:v>32.666666666666664</c:v>
                </c:pt>
                <c:pt idx="217">
                  <c:v>32.833333333333336</c:v>
                </c:pt>
                <c:pt idx="218">
                  <c:v>33</c:v>
                </c:pt>
                <c:pt idx="219">
                  <c:v>33.166666666666664</c:v>
                </c:pt>
                <c:pt idx="220">
                  <c:v>33.333333333333336</c:v>
                </c:pt>
                <c:pt idx="221">
                  <c:v>33.5</c:v>
                </c:pt>
                <c:pt idx="222">
                  <c:v>33.666666666666664</c:v>
                </c:pt>
                <c:pt idx="223">
                  <c:v>33.833333333333336</c:v>
                </c:pt>
                <c:pt idx="224">
                  <c:v>34</c:v>
                </c:pt>
                <c:pt idx="225">
                  <c:v>34.166666666666664</c:v>
                </c:pt>
                <c:pt idx="226">
                  <c:v>34.333333333333336</c:v>
                </c:pt>
                <c:pt idx="227">
                  <c:v>34.5</c:v>
                </c:pt>
                <c:pt idx="228">
                  <c:v>34.666666666666664</c:v>
                </c:pt>
                <c:pt idx="229">
                  <c:v>34.833333333333336</c:v>
                </c:pt>
                <c:pt idx="230">
                  <c:v>35</c:v>
                </c:pt>
                <c:pt idx="231">
                  <c:v>35.166666666666664</c:v>
                </c:pt>
                <c:pt idx="232">
                  <c:v>35.333333333333336</c:v>
                </c:pt>
                <c:pt idx="233">
                  <c:v>35.5</c:v>
                </c:pt>
                <c:pt idx="234">
                  <c:v>35.666666666666664</c:v>
                </c:pt>
                <c:pt idx="235">
                  <c:v>35.833333333333336</c:v>
                </c:pt>
                <c:pt idx="236">
                  <c:v>36</c:v>
                </c:pt>
                <c:pt idx="237">
                  <c:v>36.166666666666664</c:v>
                </c:pt>
                <c:pt idx="238">
                  <c:v>36.333333333333336</c:v>
                </c:pt>
                <c:pt idx="239">
                  <c:v>36.5</c:v>
                </c:pt>
                <c:pt idx="240">
                  <c:v>36.666666666666664</c:v>
                </c:pt>
                <c:pt idx="241">
                  <c:v>36.833333333333336</c:v>
                </c:pt>
                <c:pt idx="242">
                  <c:v>37</c:v>
                </c:pt>
                <c:pt idx="243">
                  <c:v>37.166666666666664</c:v>
                </c:pt>
                <c:pt idx="244">
                  <c:v>37.333333333333336</c:v>
                </c:pt>
                <c:pt idx="245">
                  <c:v>37.5</c:v>
                </c:pt>
                <c:pt idx="246">
                  <c:v>37.666666666666664</c:v>
                </c:pt>
                <c:pt idx="247">
                  <c:v>37.833333333333336</c:v>
                </c:pt>
                <c:pt idx="248">
                  <c:v>38</c:v>
                </c:pt>
                <c:pt idx="249">
                  <c:v>38.166666666666664</c:v>
                </c:pt>
                <c:pt idx="250">
                  <c:v>38.333333333333336</c:v>
                </c:pt>
                <c:pt idx="251">
                  <c:v>38.5</c:v>
                </c:pt>
                <c:pt idx="252">
                  <c:v>38.666666666666664</c:v>
                </c:pt>
                <c:pt idx="253">
                  <c:v>38.833333333333336</c:v>
                </c:pt>
                <c:pt idx="254">
                  <c:v>39</c:v>
                </c:pt>
                <c:pt idx="255">
                  <c:v>39.166666666666664</c:v>
                </c:pt>
                <c:pt idx="256">
                  <c:v>39.333333333333336</c:v>
                </c:pt>
                <c:pt idx="257">
                  <c:v>39.5</c:v>
                </c:pt>
                <c:pt idx="258">
                  <c:v>39.666666666666664</c:v>
                </c:pt>
                <c:pt idx="259">
                  <c:v>39.833333333333336</c:v>
                </c:pt>
                <c:pt idx="260">
                  <c:v>40</c:v>
                </c:pt>
                <c:pt idx="261">
                  <c:v>40.166666666666664</c:v>
                </c:pt>
                <c:pt idx="262">
                  <c:v>40.333333333333336</c:v>
                </c:pt>
                <c:pt idx="263">
                  <c:v>40.5</c:v>
                </c:pt>
                <c:pt idx="264">
                  <c:v>40.666666666666664</c:v>
                </c:pt>
                <c:pt idx="265">
                  <c:v>40.833333333333336</c:v>
                </c:pt>
                <c:pt idx="266">
                  <c:v>41</c:v>
                </c:pt>
                <c:pt idx="267">
                  <c:v>41.166666666666664</c:v>
                </c:pt>
                <c:pt idx="268">
                  <c:v>41.333333333333336</c:v>
                </c:pt>
                <c:pt idx="269">
                  <c:v>41.5</c:v>
                </c:pt>
                <c:pt idx="270">
                  <c:v>41.666666666666664</c:v>
                </c:pt>
                <c:pt idx="271">
                  <c:v>41.833333333333336</c:v>
                </c:pt>
                <c:pt idx="272">
                  <c:v>42</c:v>
                </c:pt>
                <c:pt idx="273">
                  <c:v>42.166666666666664</c:v>
                </c:pt>
                <c:pt idx="274">
                  <c:v>42.333333333333336</c:v>
                </c:pt>
                <c:pt idx="275">
                  <c:v>42.5</c:v>
                </c:pt>
                <c:pt idx="276">
                  <c:v>42.666666666666664</c:v>
                </c:pt>
                <c:pt idx="277">
                  <c:v>42.833333333333336</c:v>
                </c:pt>
                <c:pt idx="278">
                  <c:v>43</c:v>
                </c:pt>
                <c:pt idx="279">
                  <c:v>43.166666666666664</c:v>
                </c:pt>
                <c:pt idx="280">
                  <c:v>43.333333333333336</c:v>
                </c:pt>
                <c:pt idx="281">
                  <c:v>43.5</c:v>
                </c:pt>
                <c:pt idx="282">
                  <c:v>43.666666666666664</c:v>
                </c:pt>
                <c:pt idx="283">
                  <c:v>43.833333333333336</c:v>
                </c:pt>
                <c:pt idx="284">
                  <c:v>44</c:v>
                </c:pt>
                <c:pt idx="285">
                  <c:v>44.166666666666664</c:v>
                </c:pt>
                <c:pt idx="286">
                  <c:v>44.333333333333336</c:v>
                </c:pt>
                <c:pt idx="287">
                  <c:v>44.5</c:v>
                </c:pt>
                <c:pt idx="288">
                  <c:v>44.666666666666664</c:v>
                </c:pt>
                <c:pt idx="289">
                  <c:v>44.833333333333336</c:v>
                </c:pt>
                <c:pt idx="290">
                  <c:v>45</c:v>
                </c:pt>
                <c:pt idx="291">
                  <c:v>45.166666666666664</c:v>
                </c:pt>
                <c:pt idx="292">
                  <c:v>45.333333333333336</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47.166666666666664</c:v>
                </c:pt>
                <c:pt idx="304">
                  <c:v>47.333333333333336</c:v>
                </c:pt>
                <c:pt idx="305">
                  <c:v>47.5</c:v>
                </c:pt>
                <c:pt idx="306">
                  <c:v>47.666666666666664</c:v>
                </c:pt>
                <c:pt idx="307">
                  <c:v>47.833333333333336</c:v>
                </c:pt>
                <c:pt idx="308">
                  <c:v>48</c:v>
                </c:pt>
                <c:pt idx="309">
                  <c:v>48.166666666666664</c:v>
                </c:pt>
                <c:pt idx="310">
                  <c:v>48.333333333333336</c:v>
                </c:pt>
                <c:pt idx="311">
                  <c:v>48.5</c:v>
                </c:pt>
                <c:pt idx="312">
                  <c:v>48.666666666666664</c:v>
                </c:pt>
                <c:pt idx="313">
                  <c:v>48.833333333333336</c:v>
                </c:pt>
                <c:pt idx="314">
                  <c:v>49</c:v>
                </c:pt>
                <c:pt idx="315">
                  <c:v>49.166666666666664</c:v>
                </c:pt>
                <c:pt idx="316">
                  <c:v>49.333333333333336</c:v>
                </c:pt>
                <c:pt idx="317">
                  <c:v>49.5</c:v>
                </c:pt>
                <c:pt idx="318">
                  <c:v>49.666666666666664</c:v>
                </c:pt>
                <c:pt idx="319">
                  <c:v>49.833333333333336</c:v>
                </c:pt>
                <c:pt idx="320">
                  <c:v>50</c:v>
                </c:pt>
                <c:pt idx="321">
                  <c:v>50.166666666666664</c:v>
                </c:pt>
                <c:pt idx="322">
                  <c:v>50.333333333333336</c:v>
                </c:pt>
                <c:pt idx="323">
                  <c:v>50.5</c:v>
                </c:pt>
                <c:pt idx="324">
                  <c:v>50.666666666666664</c:v>
                </c:pt>
                <c:pt idx="325">
                  <c:v>50.833333333333336</c:v>
                </c:pt>
                <c:pt idx="326">
                  <c:v>51</c:v>
                </c:pt>
                <c:pt idx="327">
                  <c:v>51.166666666666664</c:v>
                </c:pt>
                <c:pt idx="328">
                  <c:v>51.333333333333336</c:v>
                </c:pt>
                <c:pt idx="329">
                  <c:v>51.5</c:v>
                </c:pt>
                <c:pt idx="330">
                  <c:v>51.666666666666664</c:v>
                </c:pt>
                <c:pt idx="331">
                  <c:v>51.833333333333336</c:v>
                </c:pt>
                <c:pt idx="332">
                  <c:v>52</c:v>
                </c:pt>
                <c:pt idx="333">
                  <c:v>52.166666666666664</c:v>
                </c:pt>
                <c:pt idx="334">
                  <c:v>52.333333333333336</c:v>
                </c:pt>
                <c:pt idx="335">
                  <c:v>52.5</c:v>
                </c:pt>
                <c:pt idx="336">
                  <c:v>52.587700000000005</c:v>
                </c:pt>
              </c:numCache>
            </c:numRef>
          </c:xVal>
          <c:yVal>
            <c:numRef>
              <c:f>'Figure 9'!$X$6:$X$482</c:f>
              <c:numCache>
                <c:formatCode>General</c:formatCode>
                <c:ptCount val="477"/>
                <c:pt idx="0">
                  <c:v>59.141599999999997</c:v>
                </c:pt>
                <c:pt idx="1">
                  <c:v>59.141599999999997</c:v>
                </c:pt>
                <c:pt idx="2">
                  <c:v>59.049216999999999</c:v>
                </c:pt>
                <c:pt idx="3">
                  <c:v>58.956833000000003</c:v>
                </c:pt>
                <c:pt idx="4">
                  <c:v>58.864452</c:v>
                </c:pt>
                <c:pt idx="5">
                  <c:v>58.772067999999997</c:v>
                </c:pt>
                <c:pt idx="6">
                  <c:v>58.679684000000002</c:v>
                </c:pt>
                <c:pt idx="7">
                  <c:v>58.587299999999999</c:v>
                </c:pt>
                <c:pt idx="8">
                  <c:v>58.49492</c:v>
                </c:pt>
                <c:pt idx="9">
                  <c:v>58.402534000000003</c:v>
                </c:pt>
                <c:pt idx="10">
                  <c:v>58.31015</c:v>
                </c:pt>
                <c:pt idx="11">
                  <c:v>58.217770000000002</c:v>
                </c:pt>
                <c:pt idx="12">
                  <c:v>58.125385000000001</c:v>
                </c:pt>
                <c:pt idx="13">
                  <c:v>58.033000000000001</c:v>
                </c:pt>
                <c:pt idx="14">
                  <c:v>57.940620000000003</c:v>
                </c:pt>
                <c:pt idx="15">
                  <c:v>57.848236</c:v>
                </c:pt>
                <c:pt idx="16">
                  <c:v>57.755850000000002</c:v>
                </c:pt>
                <c:pt idx="17">
                  <c:v>57.663469999999997</c:v>
                </c:pt>
                <c:pt idx="18">
                  <c:v>57.571086999999999</c:v>
                </c:pt>
                <c:pt idx="19">
                  <c:v>57.478703000000003</c:v>
                </c:pt>
                <c:pt idx="20">
                  <c:v>57.386322</c:v>
                </c:pt>
                <c:pt idx="21">
                  <c:v>57.293937999999997</c:v>
                </c:pt>
                <c:pt idx="22">
                  <c:v>57.201552999999997</c:v>
                </c:pt>
                <c:pt idx="23">
                  <c:v>57.109172999999998</c:v>
                </c:pt>
                <c:pt idx="24">
                  <c:v>57.01679</c:v>
                </c:pt>
                <c:pt idx="25">
                  <c:v>56.924404000000003</c:v>
                </c:pt>
                <c:pt idx="26">
                  <c:v>56.83202</c:v>
                </c:pt>
                <c:pt idx="27">
                  <c:v>56.739640000000001</c:v>
                </c:pt>
                <c:pt idx="28">
                  <c:v>56.647255000000001</c:v>
                </c:pt>
                <c:pt idx="29">
                  <c:v>56.554870000000001</c:v>
                </c:pt>
                <c:pt idx="30">
                  <c:v>56.462490000000003</c:v>
                </c:pt>
                <c:pt idx="31">
                  <c:v>56.370106</c:v>
                </c:pt>
                <c:pt idx="32">
                  <c:v>56.277720000000002</c:v>
                </c:pt>
                <c:pt idx="33">
                  <c:v>56.185339999999997</c:v>
                </c:pt>
                <c:pt idx="34">
                  <c:v>56.092956999999998</c:v>
                </c:pt>
                <c:pt idx="35">
                  <c:v>56.000571999999998</c:v>
                </c:pt>
                <c:pt idx="36">
                  <c:v>55.908189999999998</c:v>
                </c:pt>
                <c:pt idx="37">
                  <c:v>55.815807</c:v>
                </c:pt>
                <c:pt idx="38">
                  <c:v>55.760170000000002</c:v>
                </c:pt>
                <c:pt idx="39">
                  <c:v>55.760170000000002</c:v>
                </c:pt>
                <c:pt idx="40">
                  <c:v>55.723422999999997</c:v>
                </c:pt>
                <c:pt idx="41">
                  <c:v>55.718696999999999</c:v>
                </c:pt>
                <c:pt idx="42">
                  <c:v>55.718696999999999</c:v>
                </c:pt>
                <c:pt idx="43">
                  <c:v>55.718615999999997</c:v>
                </c:pt>
                <c:pt idx="44">
                  <c:v>55.718615999999997</c:v>
                </c:pt>
                <c:pt idx="45">
                  <c:v>55.718615999999997</c:v>
                </c:pt>
                <c:pt idx="46">
                  <c:v>55.718615999999997</c:v>
                </c:pt>
                <c:pt idx="47">
                  <c:v>55.631042000000001</c:v>
                </c:pt>
                <c:pt idx="48">
                  <c:v>55.53866</c:v>
                </c:pt>
                <c:pt idx="49">
                  <c:v>55.446274000000003</c:v>
                </c:pt>
                <c:pt idx="50">
                  <c:v>55.353892999999999</c:v>
                </c:pt>
                <c:pt idx="51">
                  <c:v>55.261510000000001</c:v>
                </c:pt>
                <c:pt idx="52">
                  <c:v>55.169125000000001</c:v>
                </c:pt>
                <c:pt idx="53">
                  <c:v>55.076740000000001</c:v>
                </c:pt>
                <c:pt idx="54">
                  <c:v>54.984360000000002</c:v>
                </c:pt>
                <c:pt idx="55">
                  <c:v>54.891975000000002</c:v>
                </c:pt>
                <c:pt idx="56">
                  <c:v>54.799590000000002</c:v>
                </c:pt>
                <c:pt idx="57">
                  <c:v>54.707210000000003</c:v>
                </c:pt>
                <c:pt idx="58">
                  <c:v>54.614826000000001</c:v>
                </c:pt>
                <c:pt idx="59">
                  <c:v>54.522440000000003</c:v>
                </c:pt>
                <c:pt idx="60">
                  <c:v>54.430059999999997</c:v>
                </c:pt>
                <c:pt idx="61">
                  <c:v>54.337676999999999</c:v>
                </c:pt>
                <c:pt idx="62">
                  <c:v>54.245292999999997</c:v>
                </c:pt>
                <c:pt idx="63">
                  <c:v>54.152912000000001</c:v>
                </c:pt>
                <c:pt idx="64">
                  <c:v>54.060527999999998</c:v>
                </c:pt>
                <c:pt idx="65">
                  <c:v>53.968142999999998</c:v>
                </c:pt>
                <c:pt idx="66">
                  <c:v>53.875762999999999</c:v>
                </c:pt>
                <c:pt idx="67">
                  <c:v>53.783380000000001</c:v>
                </c:pt>
                <c:pt idx="68">
                  <c:v>53.690994000000003</c:v>
                </c:pt>
                <c:pt idx="69">
                  <c:v>53.598610000000001</c:v>
                </c:pt>
                <c:pt idx="70">
                  <c:v>53.506230000000002</c:v>
                </c:pt>
                <c:pt idx="71">
                  <c:v>53.413845000000002</c:v>
                </c:pt>
                <c:pt idx="72">
                  <c:v>53.321460000000002</c:v>
                </c:pt>
                <c:pt idx="73">
                  <c:v>53.229080000000003</c:v>
                </c:pt>
                <c:pt idx="74">
                  <c:v>53.136696000000001</c:v>
                </c:pt>
                <c:pt idx="75">
                  <c:v>53.044310000000003</c:v>
                </c:pt>
                <c:pt idx="76">
                  <c:v>52.951929999999997</c:v>
                </c:pt>
                <c:pt idx="77">
                  <c:v>52.859546999999999</c:v>
                </c:pt>
                <c:pt idx="78">
                  <c:v>52.767161999999999</c:v>
                </c:pt>
                <c:pt idx="79">
                  <c:v>52.674779999999998</c:v>
                </c:pt>
                <c:pt idx="80">
                  <c:v>52.582397</c:v>
                </c:pt>
                <c:pt idx="81">
                  <c:v>52.490012999999998</c:v>
                </c:pt>
                <c:pt idx="82">
                  <c:v>52.397632999999999</c:v>
                </c:pt>
                <c:pt idx="83">
                  <c:v>52.305250000000001</c:v>
                </c:pt>
                <c:pt idx="84">
                  <c:v>52.212864000000003</c:v>
                </c:pt>
                <c:pt idx="85">
                  <c:v>52.120483</c:v>
                </c:pt>
                <c:pt idx="86">
                  <c:v>52.028100000000002</c:v>
                </c:pt>
                <c:pt idx="87">
                  <c:v>51.935715000000002</c:v>
                </c:pt>
                <c:pt idx="88">
                  <c:v>51.843330000000002</c:v>
                </c:pt>
                <c:pt idx="89">
                  <c:v>51.750950000000003</c:v>
                </c:pt>
                <c:pt idx="90">
                  <c:v>51.658566</c:v>
                </c:pt>
                <c:pt idx="91">
                  <c:v>51.566180000000003</c:v>
                </c:pt>
                <c:pt idx="92">
                  <c:v>51.473799999999997</c:v>
                </c:pt>
                <c:pt idx="93">
                  <c:v>51.381416000000002</c:v>
                </c:pt>
                <c:pt idx="94">
                  <c:v>51.289031999999999</c:v>
                </c:pt>
                <c:pt idx="95">
                  <c:v>51.196649999999998</c:v>
                </c:pt>
                <c:pt idx="96">
                  <c:v>51.104267</c:v>
                </c:pt>
                <c:pt idx="97">
                  <c:v>51.016776999999998</c:v>
                </c:pt>
                <c:pt idx="98">
                  <c:v>51.016776999999998</c:v>
                </c:pt>
                <c:pt idx="99">
                  <c:v>51.016776999999998</c:v>
                </c:pt>
                <c:pt idx="100">
                  <c:v>51.016776999999998</c:v>
                </c:pt>
                <c:pt idx="101">
                  <c:v>51.011882999999997</c:v>
                </c:pt>
                <c:pt idx="102">
                  <c:v>50.919502000000001</c:v>
                </c:pt>
                <c:pt idx="103">
                  <c:v>50.827117999999999</c:v>
                </c:pt>
                <c:pt idx="104">
                  <c:v>50.734734000000003</c:v>
                </c:pt>
                <c:pt idx="105">
                  <c:v>50.642353</c:v>
                </c:pt>
                <c:pt idx="106">
                  <c:v>50.549970000000002</c:v>
                </c:pt>
                <c:pt idx="107">
                  <c:v>50.457583999999997</c:v>
                </c:pt>
                <c:pt idx="108">
                  <c:v>50.365203999999999</c:v>
                </c:pt>
                <c:pt idx="109">
                  <c:v>50.272820000000003</c:v>
                </c:pt>
                <c:pt idx="110">
                  <c:v>50.180435000000003</c:v>
                </c:pt>
                <c:pt idx="111">
                  <c:v>50.088050000000003</c:v>
                </c:pt>
                <c:pt idx="112">
                  <c:v>49.995669999999997</c:v>
                </c:pt>
                <c:pt idx="113">
                  <c:v>49.903286000000001</c:v>
                </c:pt>
                <c:pt idx="114">
                  <c:v>49.810899999999997</c:v>
                </c:pt>
                <c:pt idx="115">
                  <c:v>49.718519999999998</c:v>
                </c:pt>
                <c:pt idx="116">
                  <c:v>49.626137</c:v>
                </c:pt>
                <c:pt idx="117">
                  <c:v>49.533752</c:v>
                </c:pt>
                <c:pt idx="118">
                  <c:v>49.441372000000001</c:v>
                </c:pt>
                <c:pt idx="119">
                  <c:v>49.348987999999999</c:v>
                </c:pt>
                <c:pt idx="120">
                  <c:v>49.256602999999998</c:v>
                </c:pt>
                <c:pt idx="121">
                  <c:v>49.164223</c:v>
                </c:pt>
                <c:pt idx="122">
                  <c:v>49.071840000000002</c:v>
                </c:pt>
                <c:pt idx="123">
                  <c:v>48.979453999999997</c:v>
                </c:pt>
                <c:pt idx="124">
                  <c:v>48.887073999999998</c:v>
                </c:pt>
                <c:pt idx="125">
                  <c:v>48.863266000000003</c:v>
                </c:pt>
                <c:pt idx="126">
                  <c:v>48.863266000000003</c:v>
                </c:pt>
                <c:pt idx="127">
                  <c:v>48.794690000000003</c:v>
                </c:pt>
                <c:pt idx="128">
                  <c:v>48.702305000000003</c:v>
                </c:pt>
                <c:pt idx="129">
                  <c:v>48.697387999999997</c:v>
                </c:pt>
                <c:pt idx="130">
                  <c:v>48.697387999999997</c:v>
                </c:pt>
                <c:pt idx="131">
                  <c:v>48.609923999999999</c:v>
                </c:pt>
                <c:pt idx="132">
                  <c:v>48.517539999999997</c:v>
                </c:pt>
                <c:pt idx="133">
                  <c:v>48.425156000000001</c:v>
                </c:pt>
                <c:pt idx="134">
                  <c:v>48.332769999999996</c:v>
                </c:pt>
                <c:pt idx="135">
                  <c:v>48.240389999999998</c:v>
                </c:pt>
                <c:pt idx="136">
                  <c:v>48.148006000000002</c:v>
                </c:pt>
                <c:pt idx="137">
                  <c:v>48.055622</c:v>
                </c:pt>
                <c:pt idx="138">
                  <c:v>47.963239999999999</c:v>
                </c:pt>
                <c:pt idx="139">
                  <c:v>47.870857000000001</c:v>
                </c:pt>
                <c:pt idx="140">
                  <c:v>47.778472999999998</c:v>
                </c:pt>
                <c:pt idx="141">
                  <c:v>47.77478</c:v>
                </c:pt>
                <c:pt idx="142">
                  <c:v>47.77478</c:v>
                </c:pt>
                <c:pt idx="143">
                  <c:v>47.686092000000002</c:v>
                </c:pt>
                <c:pt idx="144">
                  <c:v>47.593707999999999</c:v>
                </c:pt>
                <c:pt idx="145">
                  <c:v>47.501323999999997</c:v>
                </c:pt>
                <c:pt idx="146">
                  <c:v>47.408943000000001</c:v>
                </c:pt>
                <c:pt idx="147">
                  <c:v>47.316560000000003</c:v>
                </c:pt>
                <c:pt idx="148">
                  <c:v>47.224173999999998</c:v>
                </c:pt>
                <c:pt idx="149">
                  <c:v>47.131793999999999</c:v>
                </c:pt>
                <c:pt idx="150">
                  <c:v>47.039409999999997</c:v>
                </c:pt>
                <c:pt idx="151">
                  <c:v>46.947024999999996</c:v>
                </c:pt>
                <c:pt idx="152">
                  <c:v>46.854640000000003</c:v>
                </c:pt>
                <c:pt idx="153">
                  <c:v>46.762259999999998</c:v>
                </c:pt>
                <c:pt idx="154">
                  <c:v>46.669876000000002</c:v>
                </c:pt>
                <c:pt idx="155">
                  <c:v>46.577489999999997</c:v>
                </c:pt>
                <c:pt idx="156">
                  <c:v>46.485109999999999</c:v>
                </c:pt>
                <c:pt idx="157">
                  <c:v>46.392727000000001</c:v>
                </c:pt>
                <c:pt idx="158">
                  <c:v>46.300342999999998</c:v>
                </c:pt>
                <c:pt idx="159">
                  <c:v>46.207962000000002</c:v>
                </c:pt>
                <c:pt idx="160">
                  <c:v>46.115577999999999</c:v>
                </c:pt>
                <c:pt idx="161">
                  <c:v>46.023192999999999</c:v>
                </c:pt>
                <c:pt idx="162">
                  <c:v>45.930813000000001</c:v>
                </c:pt>
                <c:pt idx="163">
                  <c:v>45.838430000000002</c:v>
                </c:pt>
                <c:pt idx="164">
                  <c:v>45.746043999999998</c:v>
                </c:pt>
                <c:pt idx="165">
                  <c:v>45.653663999999999</c:v>
                </c:pt>
                <c:pt idx="166">
                  <c:v>45.561279999999996</c:v>
                </c:pt>
                <c:pt idx="167">
                  <c:v>45.468895000000003</c:v>
                </c:pt>
                <c:pt idx="168">
                  <c:v>45.376514</c:v>
                </c:pt>
                <c:pt idx="169">
                  <c:v>45.284129999999998</c:v>
                </c:pt>
                <c:pt idx="170">
                  <c:v>45.191746000000002</c:v>
                </c:pt>
                <c:pt idx="171">
                  <c:v>45.099359999999997</c:v>
                </c:pt>
                <c:pt idx="172">
                  <c:v>45.006979999999999</c:v>
                </c:pt>
                <c:pt idx="173">
                  <c:v>44.914597000000001</c:v>
                </c:pt>
                <c:pt idx="174">
                  <c:v>44.822212</c:v>
                </c:pt>
                <c:pt idx="175">
                  <c:v>44.72983</c:v>
                </c:pt>
                <c:pt idx="176">
                  <c:v>44.637447000000002</c:v>
                </c:pt>
                <c:pt idx="177">
                  <c:v>44.545062999999999</c:v>
                </c:pt>
                <c:pt idx="178">
                  <c:v>44.452682000000003</c:v>
                </c:pt>
                <c:pt idx="179">
                  <c:v>44.360300000000002</c:v>
                </c:pt>
                <c:pt idx="180">
                  <c:v>44.267913999999998</c:v>
                </c:pt>
                <c:pt idx="181">
                  <c:v>44.175533000000001</c:v>
                </c:pt>
                <c:pt idx="182">
                  <c:v>44.083150000000003</c:v>
                </c:pt>
                <c:pt idx="183">
                  <c:v>43.990765000000003</c:v>
                </c:pt>
                <c:pt idx="184">
                  <c:v>43.898384</c:v>
                </c:pt>
                <c:pt idx="185">
                  <c:v>43.805999999999997</c:v>
                </c:pt>
                <c:pt idx="186">
                  <c:v>43.713614999999997</c:v>
                </c:pt>
                <c:pt idx="187">
                  <c:v>43.621234999999999</c:v>
                </c:pt>
                <c:pt idx="188">
                  <c:v>43.528849999999998</c:v>
                </c:pt>
                <c:pt idx="189">
                  <c:v>43.436466000000003</c:v>
                </c:pt>
                <c:pt idx="190">
                  <c:v>43.344079999999998</c:v>
                </c:pt>
                <c:pt idx="191">
                  <c:v>43.2517</c:v>
                </c:pt>
                <c:pt idx="192">
                  <c:v>43.159317000000001</c:v>
                </c:pt>
                <c:pt idx="193">
                  <c:v>43.066932999999999</c:v>
                </c:pt>
                <c:pt idx="194">
                  <c:v>42.974552000000003</c:v>
                </c:pt>
                <c:pt idx="195">
                  <c:v>42.882168</c:v>
                </c:pt>
                <c:pt idx="196">
                  <c:v>42.789783</c:v>
                </c:pt>
                <c:pt idx="197">
                  <c:v>42.697403000000001</c:v>
                </c:pt>
                <c:pt idx="198">
                  <c:v>42.605020000000003</c:v>
                </c:pt>
                <c:pt idx="199">
                  <c:v>42.512633999999998</c:v>
                </c:pt>
                <c:pt idx="200">
                  <c:v>42.420254</c:v>
                </c:pt>
                <c:pt idx="201">
                  <c:v>42.327869999999997</c:v>
                </c:pt>
                <c:pt idx="202">
                  <c:v>42.235484999999997</c:v>
                </c:pt>
                <c:pt idx="203">
                  <c:v>42.143104999999998</c:v>
                </c:pt>
                <c:pt idx="204">
                  <c:v>42.050719999999998</c:v>
                </c:pt>
                <c:pt idx="205">
                  <c:v>41.958336000000003</c:v>
                </c:pt>
                <c:pt idx="206">
                  <c:v>41.865955</c:v>
                </c:pt>
                <c:pt idx="207">
                  <c:v>41.773569999999999</c:v>
                </c:pt>
                <c:pt idx="208">
                  <c:v>41.681187000000001</c:v>
                </c:pt>
                <c:pt idx="209">
                  <c:v>41.651389999999999</c:v>
                </c:pt>
                <c:pt idx="210">
                  <c:v>41.588802000000001</c:v>
                </c:pt>
                <c:pt idx="211">
                  <c:v>41.496420000000001</c:v>
                </c:pt>
                <c:pt idx="212">
                  <c:v>41.404037000000002</c:v>
                </c:pt>
                <c:pt idx="213">
                  <c:v>41.311653</c:v>
                </c:pt>
                <c:pt idx="214">
                  <c:v>41.219273000000001</c:v>
                </c:pt>
                <c:pt idx="215">
                  <c:v>41.126890000000003</c:v>
                </c:pt>
                <c:pt idx="216">
                  <c:v>41.034503999999998</c:v>
                </c:pt>
                <c:pt idx="217">
                  <c:v>40.942123000000002</c:v>
                </c:pt>
                <c:pt idx="218">
                  <c:v>40.849739999999997</c:v>
                </c:pt>
                <c:pt idx="219">
                  <c:v>40.757354999999997</c:v>
                </c:pt>
                <c:pt idx="220">
                  <c:v>40.664974000000001</c:v>
                </c:pt>
                <c:pt idx="221">
                  <c:v>40.572589999999998</c:v>
                </c:pt>
                <c:pt idx="222">
                  <c:v>40.480206000000003</c:v>
                </c:pt>
                <c:pt idx="223">
                  <c:v>40.387824999999999</c:v>
                </c:pt>
                <c:pt idx="224">
                  <c:v>40.295439999999999</c:v>
                </c:pt>
                <c:pt idx="225">
                  <c:v>40.203055999999997</c:v>
                </c:pt>
                <c:pt idx="226">
                  <c:v>40.110672000000001</c:v>
                </c:pt>
                <c:pt idx="227">
                  <c:v>40.01829</c:v>
                </c:pt>
                <c:pt idx="228">
                  <c:v>39.925907000000002</c:v>
                </c:pt>
                <c:pt idx="229">
                  <c:v>39.833523</c:v>
                </c:pt>
                <c:pt idx="230">
                  <c:v>39.741142000000004</c:v>
                </c:pt>
                <c:pt idx="231">
                  <c:v>39.648758000000001</c:v>
                </c:pt>
                <c:pt idx="232">
                  <c:v>39.556373999999998</c:v>
                </c:pt>
                <c:pt idx="233">
                  <c:v>39.463993000000002</c:v>
                </c:pt>
                <c:pt idx="234">
                  <c:v>39.371609999999997</c:v>
                </c:pt>
                <c:pt idx="235">
                  <c:v>39.279223999999999</c:v>
                </c:pt>
                <c:pt idx="236">
                  <c:v>39.186844000000001</c:v>
                </c:pt>
                <c:pt idx="237">
                  <c:v>39.094459999999998</c:v>
                </c:pt>
                <c:pt idx="238">
                  <c:v>39.002074999999998</c:v>
                </c:pt>
                <c:pt idx="239">
                  <c:v>38.909694999999999</c:v>
                </c:pt>
                <c:pt idx="240">
                  <c:v>38.817309999999999</c:v>
                </c:pt>
                <c:pt idx="241">
                  <c:v>38.724926000000004</c:v>
                </c:pt>
                <c:pt idx="242">
                  <c:v>38.632545</c:v>
                </c:pt>
                <c:pt idx="243">
                  <c:v>38.54016</c:v>
                </c:pt>
                <c:pt idx="244">
                  <c:v>38.447777000000002</c:v>
                </c:pt>
                <c:pt idx="245">
                  <c:v>38.355392000000002</c:v>
                </c:pt>
                <c:pt idx="246">
                  <c:v>38.263012000000003</c:v>
                </c:pt>
                <c:pt idx="247">
                  <c:v>38.170628000000001</c:v>
                </c:pt>
                <c:pt idx="248">
                  <c:v>38.078243000000001</c:v>
                </c:pt>
                <c:pt idx="249">
                  <c:v>37.985863000000002</c:v>
                </c:pt>
                <c:pt idx="250">
                  <c:v>37.893479999999997</c:v>
                </c:pt>
                <c:pt idx="251">
                  <c:v>37.801093999999999</c:v>
                </c:pt>
                <c:pt idx="252">
                  <c:v>37.708714000000001</c:v>
                </c:pt>
                <c:pt idx="253">
                  <c:v>37.616329999999998</c:v>
                </c:pt>
                <c:pt idx="254">
                  <c:v>37.523944999999998</c:v>
                </c:pt>
                <c:pt idx="255">
                  <c:v>37.431564000000002</c:v>
                </c:pt>
                <c:pt idx="256">
                  <c:v>37.339179999999999</c:v>
                </c:pt>
                <c:pt idx="257">
                  <c:v>37.246796000000003</c:v>
                </c:pt>
                <c:pt idx="258">
                  <c:v>37.154415</c:v>
                </c:pt>
                <c:pt idx="259">
                  <c:v>37.06203</c:v>
                </c:pt>
                <c:pt idx="260">
                  <c:v>36.969645999999997</c:v>
                </c:pt>
                <c:pt idx="261">
                  <c:v>36.877265999999999</c:v>
                </c:pt>
                <c:pt idx="262">
                  <c:v>36.784880000000001</c:v>
                </c:pt>
                <c:pt idx="263">
                  <c:v>36.692497000000003</c:v>
                </c:pt>
                <c:pt idx="264">
                  <c:v>36.600113</c:v>
                </c:pt>
                <c:pt idx="265">
                  <c:v>36.507731999999997</c:v>
                </c:pt>
                <c:pt idx="266">
                  <c:v>36.415348000000002</c:v>
                </c:pt>
                <c:pt idx="267">
                  <c:v>36.322963999999999</c:v>
                </c:pt>
                <c:pt idx="268">
                  <c:v>36.230583000000003</c:v>
                </c:pt>
                <c:pt idx="269">
                  <c:v>36.138199999999998</c:v>
                </c:pt>
                <c:pt idx="270">
                  <c:v>36.045814999999997</c:v>
                </c:pt>
                <c:pt idx="271">
                  <c:v>35.953434000000001</c:v>
                </c:pt>
                <c:pt idx="272">
                  <c:v>35.861049999999999</c:v>
                </c:pt>
                <c:pt idx="273">
                  <c:v>35.768664999999999</c:v>
                </c:pt>
                <c:pt idx="274">
                  <c:v>35.676285</c:v>
                </c:pt>
                <c:pt idx="275">
                  <c:v>35.5839</c:v>
                </c:pt>
                <c:pt idx="276">
                  <c:v>35.491515999999997</c:v>
                </c:pt>
                <c:pt idx="277">
                  <c:v>35.399135999999999</c:v>
                </c:pt>
                <c:pt idx="278">
                  <c:v>35.306750000000001</c:v>
                </c:pt>
                <c:pt idx="279">
                  <c:v>35.214367000000003</c:v>
                </c:pt>
                <c:pt idx="280">
                  <c:v>35.121986</c:v>
                </c:pt>
                <c:pt idx="281">
                  <c:v>35.029601999999997</c:v>
                </c:pt>
                <c:pt idx="282">
                  <c:v>34.937218000000001</c:v>
                </c:pt>
                <c:pt idx="283">
                  <c:v>34.844833000000001</c:v>
                </c:pt>
                <c:pt idx="284">
                  <c:v>34.752453000000003</c:v>
                </c:pt>
                <c:pt idx="285">
                  <c:v>34.660069999999997</c:v>
                </c:pt>
                <c:pt idx="286">
                  <c:v>34.567684</c:v>
                </c:pt>
                <c:pt idx="287">
                  <c:v>34.475304000000001</c:v>
                </c:pt>
                <c:pt idx="288">
                  <c:v>34.382919999999999</c:v>
                </c:pt>
                <c:pt idx="289">
                  <c:v>34.290534999999998</c:v>
                </c:pt>
                <c:pt idx="290">
                  <c:v>34.198154000000002</c:v>
                </c:pt>
                <c:pt idx="291">
                  <c:v>34.10577</c:v>
                </c:pt>
                <c:pt idx="292">
                  <c:v>34.013385999999997</c:v>
                </c:pt>
                <c:pt idx="293">
                  <c:v>33.921005000000001</c:v>
                </c:pt>
                <c:pt idx="294">
                  <c:v>33.828620000000001</c:v>
                </c:pt>
                <c:pt idx="295">
                  <c:v>33.736237000000003</c:v>
                </c:pt>
                <c:pt idx="296">
                  <c:v>33.643856</c:v>
                </c:pt>
                <c:pt idx="297">
                  <c:v>33.551470000000002</c:v>
                </c:pt>
                <c:pt idx="298">
                  <c:v>33.459086999999997</c:v>
                </c:pt>
                <c:pt idx="299">
                  <c:v>33.366703000000001</c:v>
                </c:pt>
                <c:pt idx="300">
                  <c:v>33.274323000000003</c:v>
                </c:pt>
                <c:pt idx="301">
                  <c:v>33.181939999999997</c:v>
                </c:pt>
                <c:pt idx="302">
                  <c:v>33.089554</c:v>
                </c:pt>
                <c:pt idx="303">
                  <c:v>32.997172999999997</c:v>
                </c:pt>
                <c:pt idx="304">
                  <c:v>32.904789999999998</c:v>
                </c:pt>
                <c:pt idx="305">
                  <c:v>32.812404999999998</c:v>
                </c:pt>
                <c:pt idx="306">
                  <c:v>32.720024000000002</c:v>
                </c:pt>
                <c:pt idx="307">
                  <c:v>32.62764</c:v>
                </c:pt>
                <c:pt idx="308">
                  <c:v>32.535254999999999</c:v>
                </c:pt>
                <c:pt idx="309">
                  <c:v>32.442875000000001</c:v>
                </c:pt>
                <c:pt idx="310">
                  <c:v>32.350490000000001</c:v>
                </c:pt>
                <c:pt idx="311">
                  <c:v>32.258105999999998</c:v>
                </c:pt>
                <c:pt idx="312">
                  <c:v>32.165725999999999</c:v>
                </c:pt>
                <c:pt idx="313">
                  <c:v>32.073340000000002</c:v>
                </c:pt>
                <c:pt idx="314">
                  <c:v>31.980957</c:v>
                </c:pt>
                <c:pt idx="315">
                  <c:v>31.888574999999999</c:v>
                </c:pt>
                <c:pt idx="316">
                  <c:v>31.796192000000001</c:v>
                </c:pt>
                <c:pt idx="317">
                  <c:v>31.703807999999999</c:v>
                </c:pt>
                <c:pt idx="318">
                  <c:v>31.611425000000001</c:v>
                </c:pt>
                <c:pt idx="319">
                  <c:v>31.519043</c:v>
                </c:pt>
                <c:pt idx="320">
                  <c:v>31.426659000000001</c:v>
                </c:pt>
                <c:pt idx="321">
                  <c:v>31.334275999999999</c:v>
                </c:pt>
                <c:pt idx="322">
                  <c:v>31.241892</c:v>
                </c:pt>
                <c:pt idx="323">
                  <c:v>31.149509999999999</c:v>
                </c:pt>
                <c:pt idx="324">
                  <c:v>31.057127000000001</c:v>
                </c:pt>
                <c:pt idx="325">
                  <c:v>30.964742999999999</c:v>
                </c:pt>
                <c:pt idx="326">
                  <c:v>30.87236</c:v>
                </c:pt>
                <c:pt idx="327">
                  <c:v>30.779978</c:v>
                </c:pt>
                <c:pt idx="328">
                  <c:v>30.687593</c:v>
                </c:pt>
                <c:pt idx="329">
                  <c:v>30.595210999999999</c:v>
                </c:pt>
                <c:pt idx="330">
                  <c:v>30.502828999999998</c:v>
                </c:pt>
                <c:pt idx="331">
                  <c:v>30.410443999999998</c:v>
                </c:pt>
                <c:pt idx="332">
                  <c:v>30.318062000000001</c:v>
                </c:pt>
                <c:pt idx="333">
                  <c:v>30.225677000000001</c:v>
                </c:pt>
                <c:pt idx="334">
                  <c:v>30.133295</c:v>
                </c:pt>
                <c:pt idx="335">
                  <c:v>30.040913</c:v>
                </c:pt>
                <c:pt idx="336">
                  <c:v>29.9923</c:v>
                </c:pt>
              </c:numCache>
            </c:numRef>
          </c:yVal>
          <c:smooth val="0"/>
          <c:extLst>
            <c:ext xmlns:c16="http://schemas.microsoft.com/office/drawing/2014/chart" uri="{C3380CC4-5D6E-409C-BE32-E72D297353CC}">
              <c16:uniqueId val="{00000003-545B-434B-9FED-841F8EF8B0F1}"/>
            </c:ext>
          </c:extLst>
        </c:ser>
        <c:dLbls>
          <c:showLegendKey val="0"/>
          <c:showVal val="0"/>
          <c:showCatName val="0"/>
          <c:showSerName val="0"/>
          <c:showPercent val="0"/>
          <c:showBubbleSize val="0"/>
        </c:dLbls>
        <c:axId val="1724842111"/>
        <c:axId val="116658592"/>
      </c:scatterChart>
      <c:valAx>
        <c:axId val="1724842111"/>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6658592"/>
        <c:crosses val="autoZero"/>
        <c:crossBetween val="midCat"/>
        <c:majorUnit val="20"/>
      </c:valAx>
      <c:valAx>
        <c:axId val="11665859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24842111"/>
        <c:crosses val="autoZero"/>
        <c:crossBetween val="midCat"/>
      </c:valAx>
      <c:spPr>
        <a:noFill/>
        <a:ln>
          <a:noFill/>
        </a:ln>
        <a:effectLst/>
      </c:spPr>
    </c:plotArea>
    <c:legend>
      <c:legendPos val="r"/>
      <c:layout>
        <c:manualLayout>
          <c:xMode val="edge"/>
          <c:yMode val="edge"/>
          <c:x val="0.78422222222222226"/>
          <c:y val="0.21104191244387138"/>
          <c:w val="0.12133333333333333"/>
          <c:h val="0.31293682170118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Mass fraction BHET in solution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10870516185477"/>
          <c:y val="4.8644041191652145E-2"/>
          <c:w val="0.84066907261592305"/>
          <c:h val="0.80394868930674346"/>
        </c:manualLayout>
      </c:layout>
      <c:scatterChart>
        <c:scatterStyle val="lineMarker"/>
        <c:varyColors val="0"/>
        <c:ser>
          <c:idx val="0"/>
          <c:order val="0"/>
          <c:tx>
            <c:strRef>
              <c:f>'Figure 9'!$A$4</c:f>
              <c:strCache>
                <c:ptCount val="1"/>
                <c:pt idx="0">
                  <c:v>INK</c:v>
                </c:pt>
              </c:strCache>
            </c:strRef>
          </c:tx>
          <c:spPr>
            <a:ln w="19050" cap="rnd">
              <a:solidFill>
                <a:schemeClr val="accent1"/>
              </a:solidFill>
              <a:round/>
            </a:ln>
            <a:effectLst/>
          </c:spPr>
          <c:marker>
            <c:symbol val="none"/>
          </c:marker>
          <c:xVal>
            <c:numRef>
              <c:f>'Figure 9'!$B$6:$B$469</c:f>
              <c:numCache>
                <c:formatCode>General</c:formatCode>
                <c:ptCount val="46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4.6449153333333335</c:v>
                </c:pt>
                <c:pt idx="30">
                  <c:v>4.6449153333333335</c:v>
                </c:pt>
                <c:pt idx="31">
                  <c:v>4.666666666666667</c:v>
                </c:pt>
                <c:pt idx="32">
                  <c:v>4.71225</c:v>
                </c:pt>
                <c:pt idx="33">
                  <c:v>4.71225</c:v>
                </c:pt>
                <c:pt idx="34">
                  <c:v>4.7124878333333333</c:v>
                </c:pt>
                <c:pt idx="35">
                  <c:v>4.7124878333333333</c:v>
                </c:pt>
                <c:pt idx="36">
                  <c:v>4.7124888333333335</c:v>
                </c:pt>
                <c:pt idx="37">
                  <c:v>4.7124888333333335</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9.8877649999999999</c:v>
                </c:pt>
                <c:pt idx="70">
                  <c:v>9.8877649999999999</c:v>
                </c:pt>
                <c:pt idx="71">
                  <c:v>9.8877666666666659</c:v>
                </c:pt>
                <c:pt idx="72">
                  <c:v>9.8877666666666659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12.437286666666667</c:v>
                </c:pt>
                <c:pt idx="89">
                  <c:v>12.437286666666667</c:v>
                </c:pt>
                <c:pt idx="90">
                  <c:v>12.5</c:v>
                </c:pt>
                <c:pt idx="91">
                  <c:v>12.64396</c:v>
                </c:pt>
                <c:pt idx="92">
                  <c:v>12.64396</c:v>
                </c:pt>
                <c:pt idx="93">
                  <c:v>12.666666666666666</c:v>
                </c:pt>
                <c:pt idx="94">
                  <c:v>12.833333333333334</c:v>
                </c:pt>
                <c:pt idx="95">
                  <c:v>13</c:v>
                </c:pt>
                <c:pt idx="96">
                  <c:v>13.166666666666666</c:v>
                </c:pt>
                <c:pt idx="97">
                  <c:v>13.333333333333334</c:v>
                </c:pt>
                <c:pt idx="98">
                  <c:v>13.5</c:v>
                </c:pt>
                <c:pt idx="99">
                  <c:v>13.666666666666666</c:v>
                </c:pt>
                <c:pt idx="100">
                  <c:v>13.735965999999999</c:v>
                </c:pt>
                <c:pt idx="101">
                  <c:v>13.735965999999999</c:v>
                </c:pt>
                <c:pt idx="102">
                  <c:v>13.833333333333334</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28.972100000000001</c:v>
                </c:pt>
                <c:pt idx="194">
                  <c:v>28.972100000000001</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43.024300000000004</c:v>
                </c:pt>
              </c:numCache>
            </c:numRef>
          </c:xVal>
          <c:yVal>
            <c:numRef>
              <c:f>'Figure 9'!$E$6:$E$469</c:f>
              <c:numCache>
                <c:formatCode>General</c:formatCode>
                <c:ptCount val="464"/>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0.23</c:v>
                </c:pt>
                <c:pt idx="90">
                  <c:v>0.23</c:v>
                </c:pt>
                <c:pt idx="91">
                  <c:v>0.23</c:v>
                </c:pt>
                <c:pt idx="92">
                  <c:v>0.23</c:v>
                </c:pt>
                <c:pt idx="93">
                  <c:v>0.23</c:v>
                </c:pt>
                <c:pt idx="94">
                  <c:v>0.23</c:v>
                </c:pt>
                <c:pt idx="95">
                  <c:v>0.23</c:v>
                </c:pt>
                <c:pt idx="96">
                  <c:v>0.23</c:v>
                </c:pt>
                <c:pt idx="97">
                  <c:v>0.23</c:v>
                </c:pt>
                <c:pt idx="98">
                  <c:v>0.23</c:v>
                </c:pt>
                <c:pt idx="99">
                  <c:v>0.23</c:v>
                </c:pt>
                <c:pt idx="100">
                  <c:v>0.23</c:v>
                </c:pt>
                <c:pt idx="101">
                  <c:v>0.23</c:v>
                </c:pt>
                <c:pt idx="102">
                  <c:v>0.23</c:v>
                </c:pt>
                <c:pt idx="103">
                  <c:v>0.23</c:v>
                </c:pt>
                <c:pt idx="104">
                  <c:v>0.23</c:v>
                </c:pt>
                <c:pt idx="105">
                  <c:v>0.22999998999999999</c:v>
                </c:pt>
                <c:pt idx="106">
                  <c:v>0.22999998999999999</c:v>
                </c:pt>
                <c:pt idx="107">
                  <c:v>0.22999996</c:v>
                </c:pt>
                <c:pt idx="108">
                  <c:v>0.22999991</c:v>
                </c:pt>
                <c:pt idx="109">
                  <c:v>0.22999981</c:v>
                </c:pt>
                <c:pt idx="110">
                  <c:v>0.22999961999999999</c:v>
                </c:pt>
                <c:pt idx="111">
                  <c:v>0.22999923</c:v>
                </c:pt>
                <c:pt idx="112">
                  <c:v>0.22999847000000001</c:v>
                </c:pt>
                <c:pt idx="113">
                  <c:v>0.22999707999999999</c:v>
                </c:pt>
                <c:pt idx="114">
                  <c:v>0.22999459999999999</c:v>
                </c:pt>
                <c:pt idx="115">
                  <c:v>0.22999020000000001</c:v>
                </c:pt>
                <c:pt idx="116">
                  <c:v>0.22998261</c:v>
                </c:pt>
                <c:pt idx="117">
                  <c:v>0.22996970999999999</c:v>
                </c:pt>
                <c:pt idx="118">
                  <c:v>0.22994819999999999</c:v>
                </c:pt>
                <c:pt idx="119">
                  <c:v>0.22991286</c:v>
                </c:pt>
                <c:pt idx="120">
                  <c:v>0.22985584000000001</c:v>
                </c:pt>
                <c:pt idx="121">
                  <c:v>0.22976527999999999</c:v>
                </c:pt>
                <c:pt idx="122">
                  <c:v>0.22962373</c:v>
                </c:pt>
                <c:pt idx="123">
                  <c:v>0.22940592000000001</c:v>
                </c:pt>
                <c:pt idx="124">
                  <c:v>0.2290761</c:v>
                </c:pt>
                <c:pt idx="125">
                  <c:v>0.22858486</c:v>
                </c:pt>
                <c:pt idx="126">
                  <c:v>0.22786590000000001</c:v>
                </c:pt>
                <c:pt idx="127">
                  <c:v>0.22683360999999999</c:v>
                </c:pt>
                <c:pt idx="128">
                  <c:v>0.22538245000000001</c:v>
                </c:pt>
                <c:pt idx="129">
                  <c:v>0.22339076999999999</c:v>
                </c:pt>
                <c:pt idx="130">
                  <c:v>0.22073069000000001</c:v>
                </c:pt>
                <c:pt idx="131">
                  <c:v>0.21728605000000001</c:v>
                </c:pt>
                <c:pt idx="132">
                  <c:v>0.2129771</c:v>
                </c:pt>
                <c:pt idx="133">
                  <c:v>0.20778678</c:v>
                </c:pt>
                <c:pt idx="134">
                  <c:v>0.20177971</c:v>
                </c:pt>
                <c:pt idx="135">
                  <c:v>0.19510414000000001</c:v>
                </c:pt>
                <c:pt idx="136">
                  <c:v>0.18797307999999999</c:v>
                </c:pt>
                <c:pt idx="137">
                  <c:v>0.18062955</c:v>
                </c:pt>
                <c:pt idx="138">
                  <c:v>0.17330776000000001</c:v>
                </c:pt>
                <c:pt idx="139">
                  <c:v>0.16620280000000001</c:v>
                </c:pt>
                <c:pt idx="140">
                  <c:v>0.15945519999999999</c:v>
                </c:pt>
                <c:pt idx="141">
                  <c:v>0.15315000000000001</c:v>
                </c:pt>
                <c:pt idx="142">
                  <c:v>0.14732519999999999</c:v>
                </c:pt>
                <c:pt idx="143">
                  <c:v>0.14198387000000001</c:v>
                </c:pt>
                <c:pt idx="144">
                  <c:v>0.13710631000000001</c:v>
                </c:pt>
                <c:pt idx="145">
                  <c:v>0.13265974999999999</c:v>
                </c:pt>
                <c:pt idx="146">
                  <c:v>0.12860547</c:v>
                </c:pt>
                <c:pt idx="147">
                  <c:v>0.12490331</c:v>
                </c:pt>
                <c:pt idx="148">
                  <c:v>0.12151447</c:v>
                </c:pt>
                <c:pt idx="149">
                  <c:v>0.11840291999999999</c:v>
                </c:pt>
                <c:pt idx="150">
                  <c:v>0.115536176</c:v>
                </c:pt>
                <c:pt idx="151">
                  <c:v>0.11288537999999999</c:v>
                </c:pt>
                <c:pt idx="152">
                  <c:v>0.11042515</c:v>
                </c:pt>
                <c:pt idx="153">
                  <c:v>0.108133286</c:v>
                </c:pt>
                <c:pt idx="154">
                  <c:v>0.105990455</c:v>
                </c:pt>
                <c:pt idx="155">
                  <c:v>0.10397988599999999</c:v>
                </c:pt>
                <c:pt idx="156">
                  <c:v>0.10208705</c:v>
                </c:pt>
                <c:pt idx="157">
                  <c:v>0.10029929</c:v>
                </c:pt>
                <c:pt idx="158">
                  <c:v>9.8605600000000002E-2</c:v>
                </c:pt>
                <c:pt idx="159">
                  <c:v>9.6996349999999995E-2</c:v>
                </c:pt>
                <c:pt idx="160">
                  <c:v>9.5463164000000003E-2</c:v>
                </c:pt>
                <c:pt idx="161">
                  <c:v>9.3998714999999997E-2</c:v>
                </c:pt>
                <c:pt idx="162">
                  <c:v>9.2596540000000005E-2</c:v>
                </c:pt>
                <c:pt idx="163">
                  <c:v>9.1251016000000004E-2</c:v>
                </c:pt>
                <c:pt idx="164">
                  <c:v>8.9957170000000003E-2</c:v>
                </c:pt>
                <c:pt idx="165">
                  <c:v>8.8710590000000006E-2</c:v>
                </c:pt>
                <c:pt idx="166">
                  <c:v>8.7507399999999999E-2</c:v>
                </c:pt>
                <c:pt idx="167">
                  <c:v>8.6344110000000002E-2</c:v>
                </c:pt>
                <c:pt idx="168">
                  <c:v>8.5217650000000006E-2</c:v>
                </c:pt>
                <c:pt idx="169">
                  <c:v>8.4125279999999997E-2</c:v>
                </c:pt>
                <c:pt idx="170">
                  <c:v>8.3064529999999998E-2</c:v>
                </c:pt>
                <c:pt idx="171">
                  <c:v>8.2033200000000001E-2</c:v>
                </c:pt>
                <c:pt idx="172">
                  <c:v>8.1029299999999999E-2</c:v>
                </c:pt>
                <c:pt idx="173">
                  <c:v>8.0051064000000005E-2</c:v>
                </c:pt>
                <c:pt idx="174">
                  <c:v>7.909687E-2</c:v>
                </c:pt>
                <c:pt idx="175">
                  <c:v>7.816526E-2</c:v>
                </c:pt>
                <c:pt idx="176">
                  <c:v>7.7254935999999996E-2</c:v>
                </c:pt>
                <c:pt idx="177">
                  <c:v>7.6364695999999996E-2</c:v>
                </c:pt>
                <c:pt idx="178">
                  <c:v>7.5493459999999998E-2</c:v>
                </c:pt>
                <c:pt idx="179">
                  <c:v>7.4640239999999997E-2</c:v>
                </c:pt>
                <c:pt idx="180">
                  <c:v>7.3804190000000006E-2</c:v>
                </c:pt>
                <c:pt idx="181">
                  <c:v>7.2984345000000006E-2</c:v>
                </c:pt>
                <c:pt idx="182">
                  <c:v>7.2180060000000004E-2</c:v>
                </c:pt>
                <c:pt idx="183">
                  <c:v>7.1390635999999993E-2</c:v>
                </c:pt>
                <c:pt idx="184">
                  <c:v>7.0615399999999995E-2</c:v>
                </c:pt>
                <c:pt idx="185">
                  <c:v>6.9853789999999999E-2</c:v>
                </c:pt>
                <c:pt idx="186">
                  <c:v>6.9105244999999996E-2</c:v>
                </c:pt>
                <c:pt idx="187">
                  <c:v>6.8369254000000004E-2</c:v>
                </c:pt>
                <c:pt idx="188">
                  <c:v>6.7645386000000002E-2</c:v>
                </c:pt>
                <c:pt idx="189">
                  <c:v>6.6933210000000007E-2</c:v>
                </c:pt>
                <c:pt idx="190">
                  <c:v>6.6232345999999997E-2</c:v>
                </c:pt>
                <c:pt idx="191">
                  <c:v>6.5542409999999995E-2</c:v>
                </c:pt>
                <c:pt idx="192">
                  <c:v>6.4863069999999995E-2</c:v>
                </c:pt>
                <c:pt idx="193">
                  <c:v>6.4305299999999996E-2</c:v>
                </c:pt>
                <c:pt idx="194">
                  <c:v>6.4305299999999996E-2</c:v>
                </c:pt>
                <c:pt idx="195">
                  <c:v>6.419395E-2</c:v>
                </c:pt>
                <c:pt idx="196">
                  <c:v>6.3532433999999999E-2</c:v>
                </c:pt>
                <c:pt idx="197">
                  <c:v>6.2877279999999994E-2</c:v>
                </c:pt>
                <c:pt idx="198">
                  <c:v>6.2228569999999997E-2</c:v>
                </c:pt>
                <c:pt idx="199">
                  <c:v>6.158636E-2</c:v>
                </c:pt>
                <c:pt idx="200">
                  <c:v>6.0950749999999998E-2</c:v>
                </c:pt>
                <c:pt idx="201">
                  <c:v>6.0321751999999999E-2</c:v>
                </c:pt>
                <c:pt idx="202">
                  <c:v>5.9699404999999997E-2</c:v>
                </c:pt>
                <c:pt idx="203">
                  <c:v>5.9083770000000001E-2</c:v>
                </c:pt>
                <c:pt idx="204">
                  <c:v>5.8474882999999998E-2</c:v>
                </c:pt>
                <c:pt idx="205">
                  <c:v>5.7872710000000001E-2</c:v>
                </c:pt>
                <c:pt idx="206">
                  <c:v>5.7277336999999998E-2</c:v>
                </c:pt>
                <c:pt idx="207">
                  <c:v>5.6688715000000001E-2</c:v>
                </c:pt>
                <c:pt idx="208">
                  <c:v>5.6106832000000002E-2</c:v>
                </c:pt>
                <c:pt idx="209">
                  <c:v>5.5531714000000003E-2</c:v>
                </c:pt>
                <c:pt idx="210">
                  <c:v>5.4963280000000003E-2</c:v>
                </c:pt>
                <c:pt idx="211">
                  <c:v>5.4401539999999998E-2</c:v>
                </c:pt>
                <c:pt idx="212">
                  <c:v>5.3846459999999999E-2</c:v>
                </c:pt>
                <c:pt idx="213">
                  <c:v>5.3297980000000002E-2</c:v>
                </c:pt>
                <c:pt idx="214">
                  <c:v>5.2756082000000003E-2</c:v>
                </c:pt>
                <c:pt idx="215">
                  <c:v>5.2220709999999997E-2</c:v>
                </c:pt>
                <c:pt idx="216">
                  <c:v>5.1691815000000002E-2</c:v>
                </c:pt>
                <c:pt idx="217">
                  <c:v>5.1169354E-2</c:v>
                </c:pt>
                <c:pt idx="218">
                  <c:v>5.0653268000000001E-2</c:v>
                </c:pt>
                <c:pt idx="219">
                  <c:v>5.0143505999999997E-2</c:v>
                </c:pt>
                <c:pt idx="220">
                  <c:v>4.9640015000000003E-2</c:v>
                </c:pt>
                <c:pt idx="221">
                  <c:v>4.9142714999999997E-2</c:v>
                </c:pt>
                <c:pt idx="222">
                  <c:v>4.8651569999999998E-2</c:v>
                </c:pt>
                <c:pt idx="223">
                  <c:v>4.8166516999999999E-2</c:v>
                </c:pt>
                <c:pt idx="224">
                  <c:v>4.7687497000000002E-2</c:v>
                </c:pt>
                <c:pt idx="225">
                  <c:v>4.7214430000000002E-2</c:v>
                </c:pt>
                <c:pt idx="226">
                  <c:v>4.6747267000000002E-2</c:v>
                </c:pt>
                <c:pt idx="227">
                  <c:v>4.6285946000000001E-2</c:v>
                </c:pt>
                <c:pt idx="228">
                  <c:v>4.58304E-2</c:v>
                </c:pt>
                <c:pt idx="229">
                  <c:v>4.5380549999999999E-2</c:v>
                </c:pt>
                <c:pt idx="230">
                  <c:v>4.4936348000000001E-2</c:v>
                </c:pt>
                <c:pt idx="231">
                  <c:v>4.4497719999999998E-2</c:v>
                </c:pt>
                <c:pt idx="232">
                  <c:v>4.4064606999999999E-2</c:v>
                </c:pt>
                <c:pt idx="233">
                  <c:v>4.3636929999999997E-2</c:v>
                </c:pt>
                <c:pt idx="234">
                  <c:v>4.3214629999999997E-2</c:v>
                </c:pt>
                <c:pt idx="235">
                  <c:v>4.2797639999999998E-2</c:v>
                </c:pt>
                <c:pt idx="236">
                  <c:v>4.2385895E-2</c:v>
                </c:pt>
                <c:pt idx="237">
                  <c:v>4.1979328000000003E-2</c:v>
                </c:pt>
                <c:pt idx="238">
                  <c:v>4.1577872000000002E-2</c:v>
                </c:pt>
                <c:pt idx="239">
                  <c:v>4.1181460000000003E-2</c:v>
                </c:pt>
                <c:pt idx="240">
                  <c:v>4.0790029999999998E-2</c:v>
                </c:pt>
                <c:pt idx="241">
                  <c:v>4.0403509999999997E-2</c:v>
                </c:pt>
                <c:pt idx="242">
                  <c:v>4.0021844000000001E-2</c:v>
                </c:pt>
                <c:pt idx="243">
                  <c:v>3.964496E-2</c:v>
                </c:pt>
                <c:pt idx="244">
                  <c:v>3.9272793E-2</c:v>
                </c:pt>
                <c:pt idx="245">
                  <c:v>3.8905278000000001E-2</c:v>
                </c:pt>
                <c:pt idx="246">
                  <c:v>3.8542350000000003E-2</c:v>
                </c:pt>
                <c:pt idx="247">
                  <c:v>3.8183960000000003E-2</c:v>
                </c:pt>
                <c:pt idx="248">
                  <c:v>3.7830032E-2</c:v>
                </c:pt>
                <c:pt idx="249">
                  <c:v>3.7480507000000003E-2</c:v>
                </c:pt>
                <c:pt idx="250">
                  <c:v>3.7135314000000003E-2</c:v>
                </c:pt>
                <c:pt idx="251">
                  <c:v>3.6794394000000001E-2</c:v>
                </c:pt>
                <c:pt idx="252">
                  <c:v>3.6457705999999999E-2</c:v>
                </c:pt>
                <c:pt idx="253">
                  <c:v>3.6125176000000002E-2</c:v>
                </c:pt>
                <c:pt idx="254">
                  <c:v>3.5796742999999999E-2</c:v>
                </c:pt>
                <c:pt idx="255">
                  <c:v>3.5472337E-2</c:v>
                </c:pt>
                <c:pt idx="256">
                  <c:v>3.5151905999999997E-2</c:v>
                </c:pt>
                <c:pt idx="257">
                  <c:v>3.4835409999999997E-2</c:v>
                </c:pt>
                <c:pt idx="258">
                  <c:v>3.4522775999999998E-2</c:v>
                </c:pt>
                <c:pt idx="259">
                  <c:v>3.421395E-2</c:v>
                </c:pt>
                <c:pt idx="260">
                  <c:v>3.3908862999999997E-2</c:v>
                </c:pt>
                <c:pt idx="261">
                  <c:v>3.3607459999999999E-2</c:v>
                </c:pt>
                <c:pt idx="262">
                  <c:v>3.3309712999999998E-2</c:v>
                </c:pt>
                <c:pt idx="263">
                  <c:v>3.3015549999999998E-2</c:v>
                </c:pt>
                <c:pt idx="264">
                  <c:v>3.2724910000000003E-2</c:v>
                </c:pt>
                <c:pt idx="265">
                  <c:v>3.243774E-2</c:v>
                </c:pt>
                <c:pt idx="266">
                  <c:v>3.215399E-2</c:v>
                </c:pt>
                <c:pt idx="267">
                  <c:v>3.1873619999999998E-2</c:v>
                </c:pt>
                <c:pt idx="268">
                  <c:v>3.1596560000000003E-2</c:v>
                </c:pt>
                <c:pt idx="269">
                  <c:v>3.132277E-2</c:v>
                </c:pt>
                <c:pt idx="270">
                  <c:v>3.1052189000000001E-2</c:v>
                </c:pt>
                <c:pt idx="271">
                  <c:v>3.0784764999999999E-2</c:v>
                </c:pt>
                <c:pt idx="272">
                  <c:v>3.0520456000000001E-2</c:v>
                </c:pt>
                <c:pt idx="273">
                  <c:v>3.0259218000000001E-2</c:v>
                </c:pt>
                <c:pt idx="274">
                  <c:v>3.0000992000000001E-2</c:v>
                </c:pt>
                <c:pt idx="275">
                  <c:v>2.9745732E-2</c:v>
                </c:pt>
                <c:pt idx="276">
                  <c:v>2.9493387999999999E-2</c:v>
                </c:pt>
                <c:pt idx="277">
                  <c:v>2.9243913999999999E-2</c:v>
                </c:pt>
                <c:pt idx="278">
                  <c:v>2.8997267E-2</c:v>
                </c:pt>
                <c:pt idx="279">
                  <c:v>2.8753402000000001E-2</c:v>
                </c:pt>
                <c:pt idx="280">
                  <c:v>2.8718074999999999E-2</c:v>
                </c:pt>
              </c:numCache>
            </c:numRef>
          </c:yVal>
          <c:smooth val="0"/>
          <c:extLst>
            <c:ext xmlns:c16="http://schemas.microsoft.com/office/drawing/2014/chart" uri="{C3380CC4-5D6E-409C-BE32-E72D297353CC}">
              <c16:uniqueId val="{00000000-9E0A-4121-B4A8-4A383352855B}"/>
            </c:ext>
          </c:extLst>
        </c:ser>
        <c:ser>
          <c:idx val="1"/>
          <c:order val="1"/>
          <c:tx>
            <c:strRef>
              <c:f>'Figure 9'!$H$4</c:f>
              <c:strCache>
                <c:ptCount val="1"/>
                <c:pt idx="0">
                  <c:v>94</c:v>
                </c:pt>
              </c:strCache>
            </c:strRef>
          </c:tx>
          <c:spPr>
            <a:ln w="19050" cap="rnd">
              <a:solidFill>
                <a:schemeClr val="accent2"/>
              </a:solidFill>
              <a:round/>
            </a:ln>
            <a:effectLst/>
          </c:spPr>
          <c:marker>
            <c:symbol val="none"/>
          </c:marker>
          <c:xVal>
            <c:numRef>
              <c:f>'Figure 9'!$I$6:$I$453</c:f>
              <c:numCache>
                <c:formatCode>General</c:formatCode>
                <c:ptCount val="448"/>
                <c:pt idx="0">
                  <c:v>0</c:v>
                </c:pt>
                <c:pt idx="1">
                  <c:v>0</c:v>
                </c:pt>
                <c:pt idx="2">
                  <c:v>0.16666666666666666</c:v>
                </c:pt>
                <c:pt idx="3">
                  <c:v>0.33333333333333331</c:v>
                </c:pt>
                <c:pt idx="4">
                  <c:v>0.5</c:v>
                </c:pt>
                <c:pt idx="5">
                  <c:v>0.66666666666666663</c:v>
                </c:pt>
                <c:pt idx="6">
                  <c:v>0.83333333333333337</c:v>
                </c:pt>
                <c:pt idx="7">
                  <c:v>1</c:v>
                </c:pt>
                <c:pt idx="8">
                  <c:v>1.0153533333333333</c:v>
                </c:pt>
                <c:pt idx="9">
                  <c:v>1.0153533333333333</c:v>
                </c:pt>
                <c:pt idx="10">
                  <c:v>1.0322532666666666</c:v>
                </c:pt>
                <c:pt idx="11">
                  <c:v>1.0322532666666666</c:v>
                </c:pt>
                <c:pt idx="12">
                  <c:v>1.03233095</c:v>
                </c:pt>
                <c:pt idx="13">
                  <c:v>1.03233095</c:v>
                </c:pt>
                <c:pt idx="14">
                  <c:v>1.1666666666666667</c:v>
                </c:pt>
                <c:pt idx="15">
                  <c:v>1.3333333333333333</c:v>
                </c:pt>
                <c:pt idx="16">
                  <c:v>1.5</c:v>
                </c:pt>
                <c:pt idx="17">
                  <c:v>1.6666666666666667</c:v>
                </c:pt>
                <c:pt idx="18">
                  <c:v>1.8333333333333333</c:v>
                </c:pt>
                <c:pt idx="19">
                  <c:v>2</c:v>
                </c:pt>
                <c:pt idx="20">
                  <c:v>2.1666666666666665</c:v>
                </c:pt>
                <c:pt idx="21">
                  <c:v>2.3333333333333335</c:v>
                </c:pt>
                <c:pt idx="22">
                  <c:v>2.5</c:v>
                </c:pt>
                <c:pt idx="23">
                  <c:v>2.6666666666666665</c:v>
                </c:pt>
                <c:pt idx="24">
                  <c:v>2.8333333333333335</c:v>
                </c:pt>
                <c:pt idx="25">
                  <c:v>3</c:v>
                </c:pt>
                <c:pt idx="26">
                  <c:v>3.1666666666666665</c:v>
                </c:pt>
                <c:pt idx="27">
                  <c:v>3.3333333333333335</c:v>
                </c:pt>
                <c:pt idx="28">
                  <c:v>3.5</c:v>
                </c:pt>
                <c:pt idx="29">
                  <c:v>3.6666666666666665</c:v>
                </c:pt>
                <c:pt idx="30">
                  <c:v>3.8333333333333335</c:v>
                </c:pt>
                <c:pt idx="31">
                  <c:v>4</c:v>
                </c:pt>
                <c:pt idx="32">
                  <c:v>4.166666666666667</c:v>
                </c:pt>
                <c:pt idx="33">
                  <c:v>4.333333333333333</c:v>
                </c:pt>
                <c:pt idx="34">
                  <c:v>4.5</c:v>
                </c:pt>
                <c:pt idx="35">
                  <c:v>4.666666666666667</c:v>
                </c:pt>
                <c:pt idx="36">
                  <c:v>4.833333333333333</c:v>
                </c:pt>
                <c:pt idx="37">
                  <c:v>5</c:v>
                </c:pt>
                <c:pt idx="38">
                  <c:v>5.166666666666667</c:v>
                </c:pt>
                <c:pt idx="39">
                  <c:v>5.333333333333333</c:v>
                </c:pt>
                <c:pt idx="40">
                  <c:v>5.5</c:v>
                </c:pt>
                <c:pt idx="41">
                  <c:v>5.666666666666667</c:v>
                </c:pt>
                <c:pt idx="42">
                  <c:v>5.833333333333333</c:v>
                </c:pt>
                <c:pt idx="43">
                  <c:v>6</c:v>
                </c:pt>
                <c:pt idx="44">
                  <c:v>6.166666666666667</c:v>
                </c:pt>
                <c:pt idx="45">
                  <c:v>6.333333333333333</c:v>
                </c:pt>
                <c:pt idx="46">
                  <c:v>6.5</c:v>
                </c:pt>
                <c:pt idx="47">
                  <c:v>6.666666666666667</c:v>
                </c:pt>
                <c:pt idx="48">
                  <c:v>6.833333333333333</c:v>
                </c:pt>
                <c:pt idx="49">
                  <c:v>7</c:v>
                </c:pt>
                <c:pt idx="50">
                  <c:v>7.0501128333333334</c:v>
                </c:pt>
                <c:pt idx="51">
                  <c:v>7.0501128333333334</c:v>
                </c:pt>
                <c:pt idx="52">
                  <c:v>7.0501128333333334</c:v>
                </c:pt>
                <c:pt idx="53">
                  <c:v>7.0501128333333334</c:v>
                </c:pt>
                <c:pt idx="54">
                  <c:v>7.166666666666667</c:v>
                </c:pt>
                <c:pt idx="55">
                  <c:v>7.333333333333333</c:v>
                </c:pt>
                <c:pt idx="56">
                  <c:v>7.5</c:v>
                </c:pt>
                <c:pt idx="57">
                  <c:v>7.666666666666667</c:v>
                </c:pt>
                <c:pt idx="58">
                  <c:v>7.833333333333333</c:v>
                </c:pt>
                <c:pt idx="59">
                  <c:v>8</c:v>
                </c:pt>
                <c:pt idx="60">
                  <c:v>8.1666666666666661</c:v>
                </c:pt>
                <c:pt idx="61">
                  <c:v>8.3333333333333339</c:v>
                </c:pt>
                <c:pt idx="62">
                  <c:v>8.5</c:v>
                </c:pt>
                <c:pt idx="63">
                  <c:v>8.6666666666666661</c:v>
                </c:pt>
                <c:pt idx="64">
                  <c:v>8.8333333333333339</c:v>
                </c:pt>
                <c:pt idx="65">
                  <c:v>9</c:v>
                </c:pt>
                <c:pt idx="66">
                  <c:v>9.1666666666666661</c:v>
                </c:pt>
                <c:pt idx="67">
                  <c:v>9.3333333333333339</c:v>
                </c:pt>
                <c:pt idx="68">
                  <c:v>9.5</c:v>
                </c:pt>
                <c:pt idx="69">
                  <c:v>9.6666666666666661</c:v>
                </c:pt>
                <c:pt idx="70">
                  <c:v>9.8333333333333339</c:v>
                </c:pt>
                <c:pt idx="71">
                  <c:v>9.9449749999999995</c:v>
                </c:pt>
                <c:pt idx="72">
                  <c:v>9.9449749999999995</c:v>
                </c:pt>
                <c:pt idx="73">
                  <c:v>10</c:v>
                </c:pt>
                <c:pt idx="74">
                  <c:v>10.166666666666666</c:v>
                </c:pt>
                <c:pt idx="75">
                  <c:v>10.179003333333332</c:v>
                </c:pt>
                <c:pt idx="76">
                  <c:v>10.179003333333332</c:v>
                </c:pt>
                <c:pt idx="77">
                  <c:v>10.333333333333334</c:v>
                </c:pt>
                <c:pt idx="78">
                  <c:v>10.5</c:v>
                </c:pt>
                <c:pt idx="79">
                  <c:v>10.666666666666666</c:v>
                </c:pt>
                <c:pt idx="80">
                  <c:v>10.833333333333334</c:v>
                </c:pt>
                <c:pt idx="81">
                  <c:v>11</c:v>
                </c:pt>
                <c:pt idx="82">
                  <c:v>11.166666666666666</c:v>
                </c:pt>
                <c:pt idx="83">
                  <c:v>11.333333333333334</c:v>
                </c:pt>
                <c:pt idx="84">
                  <c:v>11.422936666666667</c:v>
                </c:pt>
                <c:pt idx="85">
                  <c:v>11.422936666666667</c:v>
                </c:pt>
                <c:pt idx="86">
                  <c:v>11.5</c:v>
                </c:pt>
                <c:pt idx="87">
                  <c:v>11.666666666666666</c:v>
                </c:pt>
                <c:pt idx="88">
                  <c:v>11.833333333333334</c:v>
                </c:pt>
                <c:pt idx="89">
                  <c:v>12</c:v>
                </c:pt>
                <c:pt idx="90">
                  <c:v>12.166666666666666</c:v>
                </c:pt>
                <c:pt idx="91">
                  <c:v>12.333333333333334</c:v>
                </c:pt>
                <c:pt idx="92">
                  <c:v>12.5</c:v>
                </c:pt>
                <c:pt idx="93">
                  <c:v>12.666666666666666</c:v>
                </c:pt>
                <c:pt idx="94">
                  <c:v>12.833333333333334</c:v>
                </c:pt>
                <c:pt idx="95">
                  <c:v>13</c:v>
                </c:pt>
                <c:pt idx="96">
                  <c:v>13.166666666666666</c:v>
                </c:pt>
                <c:pt idx="97">
                  <c:v>13.333333333333334</c:v>
                </c:pt>
                <c:pt idx="98">
                  <c:v>13.5</c:v>
                </c:pt>
                <c:pt idx="99">
                  <c:v>13.666666666666666</c:v>
                </c:pt>
                <c:pt idx="100">
                  <c:v>13.833333333333334</c:v>
                </c:pt>
                <c:pt idx="101">
                  <c:v>14</c:v>
                </c:pt>
                <c:pt idx="102">
                  <c:v>14.166666666666666</c:v>
                </c:pt>
                <c:pt idx="103">
                  <c:v>14.333333333333334</c:v>
                </c:pt>
                <c:pt idx="104">
                  <c:v>14.5</c:v>
                </c:pt>
                <c:pt idx="105">
                  <c:v>14.666666666666666</c:v>
                </c:pt>
                <c:pt idx="106">
                  <c:v>14.833333333333334</c:v>
                </c:pt>
                <c:pt idx="107">
                  <c:v>15</c:v>
                </c:pt>
                <c:pt idx="108">
                  <c:v>15.166666666666666</c:v>
                </c:pt>
                <c:pt idx="109">
                  <c:v>15.333333333333334</c:v>
                </c:pt>
                <c:pt idx="110">
                  <c:v>15.5</c:v>
                </c:pt>
                <c:pt idx="111">
                  <c:v>15.666666666666666</c:v>
                </c:pt>
                <c:pt idx="112">
                  <c:v>15.833333333333334</c:v>
                </c:pt>
                <c:pt idx="113">
                  <c:v>16</c:v>
                </c:pt>
                <c:pt idx="114">
                  <c:v>16.166666666666668</c:v>
                </c:pt>
                <c:pt idx="115">
                  <c:v>16.333333333333332</c:v>
                </c:pt>
                <c:pt idx="116">
                  <c:v>16.5</c:v>
                </c:pt>
                <c:pt idx="117">
                  <c:v>16.666666666666668</c:v>
                </c:pt>
                <c:pt idx="118">
                  <c:v>16.833333333333332</c:v>
                </c:pt>
                <c:pt idx="119">
                  <c:v>17</c:v>
                </c:pt>
                <c:pt idx="120">
                  <c:v>17.166666666666668</c:v>
                </c:pt>
                <c:pt idx="121">
                  <c:v>17.333333333333332</c:v>
                </c:pt>
                <c:pt idx="122">
                  <c:v>17.5</c:v>
                </c:pt>
                <c:pt idx="123">
                  <c:v>17.666666666666668</c:v>
                </c:pt>
                <c:pt idx="124">
                  <c:v>17.833333333333332</c:v>
                </c:pt>
                <c:pt idx="125">
                  <c:v>18</c:v>
                </c:pt>
                <c:pt idx="126">
                  <c:v>18.166666666666668</c:v>
                </c:pt>
                <c:pt idx="127">
                  <c:v>18.333333333333332</c:v>
                </c:pt>
                <c:pt idx="128">
                  <c:v>18.5</c:v>
                </c:pt>
                <c:pt idx="129">
                  <c:v>18.666666666666668</c:v>
                </c:pt>
                <c:pt idx="130">
                  <c:v>18.833333333333332</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20.666666666666668</c:v>
                </c:pt>
                <c:pt idx="142">
                  <c:v>20.833333333333332</c:v>
                </c:pt>
                <c:pt idx="143">
                  <c:v>21</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37.166666666666664</c:v>
                </c:pt>
                <c:pt idx="241">
                  <c:v>37.333333333333336</c:v>
                </c:pt>
                <c:pt idx="242">
                  <c:v>37.5</c:v>
                </c:pt>
                <c:pt idx="243">
                  <c:v>37.666666666666664</c:v>
                </c:pt>
                <c:pt idx="244">
                  <c:v>37.833333333333336</c:v>
                </c:pt>
                <c:pt idx="245">
                  <c:v>38</c:v>
                </c:pt>
                <c:pt idx="246">
                  <c:v>38.166666666666664</c:v>
                </c:pt>
                <c:pt idx="247">
                  <c:v>38.333333333333336</c:v>
                </c:pt>
                <c:pt idx="248">
                  <c:v>38.5</c:v>
                </c:pt>
                <c:pt idx="249">
                  <c:v>38.666666666666664</c:v>
                </c:pt>
                <c:pt idx="250">
                  <c:v>38.833333333333336</c:v>
                </c:pt>
                <c:pt idx="251">
                  <c:v>39</c:v>
                </c:pt>
                <c:pt idx="252">
                  <c:v>39.166666666666664</c:v>
                </c:pt>
                <c:pt idx="253">
                  <c:v>39.333333333333336</c:v>
                </c:pt>
                <c:pt idx="254">
                  <c:v>39.5</c:v>
                </c:pt>
                <c:pt idx="255">
                  <c:v>39.666666666666664</c:v>
                </c:pt>
                <c:pt idx="256">
                  <c:v>39.833333333333336</c:v>
                </c:pt>
                <c:pt idx="257">
                  <c:v>40</c:v>
                </c:pt>
                <c:pt idx="258">
                  <c:v>40.166666666666664</c:v>
                </c:pt>
                <c:pt idx="259">
                  <c:v>40.333333333333336</c:v>
                </c:pt>
                <c:pt idx="260">
                  <c:v>40.5</c:v>
                </c:pt>
                <c:pt idx="261">
                  <c:v>40.666666666666664</c:v>
                </c:pt>
                <c:pt idx="262">
                  <c:v>40.833333333333336</c:v>
                </c:pt>
                <c:pt idx="263">
                  <c:v>41</c:v>
                </c:pt>
                <c:pt idx="264">
                  <c:v>41.166666666666664</c:v>
                </c:pt>
                <c:pt idx="265">
                  <c:v>41.333333333333336</c:v>
                </c:pt>
                <c:pt idx="266">
                  <c:v>41.5</c:v>
                </c:pt>
                <c:pt idx="267">
                  <c:v>41.666666666666664</c:v>
                </c:pt>
                <c:pt idx="268">
                  <c:v>41.833333333333336</c:v>
                </c:pt>
                <c:pt idx="269">
                  <c:v>42</c:v>
                </c:pt>
                <c:pt idx="270">
                  <c:v>42.166666666666664</c:v>
                </c:pt>
                <c:pt idx="271">
                  <c:v>42.333333333333336</c:v>
                </c:pt>
                <c:pt idx="272">
                  <c:v>42.5</c:v>
                </c:pt>
                <c:pt idx="273">
                  <c:v>42.666666666666664</c:v>
                </c:pt>
                <c:pt idx="274">
                  <c:v>42.833333333333336</c:v>
                </c:pt>
                <c:pt idx="275">
                  <c:v>43</c:v>
                </c:pt>
                <c:pt idx="276">
                  <c:v>43.166666666666664</c:v>
                </c:pt>
                <c:pt idx="277">
                  <c:v>43.333333333333336</c:v>
                </c:pt>
                <c:pt idx="278">
                  <c:v>43.5</c:v>
                </c:pt>
                <c:pt idx="279">
                  <c:v>43.666666666666664</c:v>
                </c:pt>
                <c:pt idx="280">
                  <c:v>43.833333333333336</c:v>
                </c:pt>
                <c:pt idx="281">
                  <c:v>44</c:v>
                </c:pt>
                <c:pt idx="282">
                  <c:v>44.166666666666664</c:v>
                </c:pt>
                <c:pt idx="283">
                  <c:v>44.333333333333336</c:v>
                </c:pt>
                <c:pt idx="284">
                  <c:v>44.5</c:v>
                </c:pt>
                <c:pt idx="285">
                  <c:v>44.666666666666664</c:v>
                </c:pt>
                <c:pt idx="286">
                  <c:v>44.833333333333336</c:v>
                </c:pt>
                <c:pt idx="287">
                  <c:v>45</c:v>
                </c:pt>
                <c:pt idx="288">
                  <c:v>45.166666666666664</c:v>
                </c:pt>
                <c:pt idx="289">
                  <c:v>45.333333333333336</c:v>
                </c:pt>
                <c:pt idx="290">
                  <c:v>45.4499</c:v>
                </c:pt>
                <c:pt idx="291">
                  <c:v>45.4499</c:v>
                </c:pt>
                <c:pt idx="292">
                  <c:v>45.4499</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47.014331666666664</c:v>
                </c:pt>
                <c:pt idx="304">
                  <c:v>47.014331666666664</c:v>
                </c:pt>
                <c:pt idx="305">
                  <c:v>47.166666666666664</c:v>
                </c:pt>
                <c:pt idx="306">
                  <c:v>47.333333333333336</c:v>
                </c:pt>
                <c:pt idx="307">
                  <c:v>47.5</c:v>
                </c:pt>
                <c:pt idx="308">
                  <c:v>47.666666666666664</c:v>
                </c:pt>
                <c:pt idx="309">
                  <c:v>47.702950000000001</c:v>
                </c:pt>
                <c:pt idx="310">
                  <c:v>47.702950000000001</c:v>
                </c:pt>
                <c:pt idx="311">
                  <c:v>47.833333333333336</c:v>
                </c:pt>
                <c:pt idx="312">
                  <c:v>48</c:v>
                </c:pt>
                <c:pt idx="313">
                  <c:v>48.166666666666664</c:v>
                </c:pt>
                <c:pt idx="314">
                  <c:v>48.333333333333336</c:v>
                </c:pt>
                <c:pt idx="315">
                  <c:v>48.5</c:v>
                </c:pt>
                <c:pt idx="316">
                  <c:v>48.558138333333332</c:v>
                </c:pt>
              </c:numCache>
            </c:numRef>
          </c:xVal>
          <c:yVal>
            <c:numRef>
              <c:f>'Figure 9'!$L$6:$L$453</c:f>
              <c:numCache>
                <c:formatCode>General</c:formatCode>
                <c:ptCount val="448"/>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0.22999998999999999</c:v>
                </c:pt>
                <c:pt idx="90">
                  <c:v>0.22999998999999999</c:v>
                </c:pt>
                <c:pt idx="91">
                  <c:v>0.22999997</c:v>
                </c:pt>
                <c:pt idx="92">
                  <c:v>0.22999996</c:v>
                </c:pt>
                <c:pt idx="93">
                  <c:v>0.22999991</c:v>
                </c:pt>
                <c:pt idx="94">
                  <c:v>0.22999982999999999</c:v>
                </c:pt>
                <c:pt idx="95">
                  <c:v>0.22999968000000001</c:v>
                </c:pt>
                <c:pt idx="96">
                  <c:v>0.22999938</c:v>
                </c:pt>
                <c:pt idx="97">
                  <c:v>0.22999886999999999</c:v>
                </c:pt>
                <c:pt idx="98">
                  <c:v>0.22999797999999999</c:v>
                </c:pt>
                <c:pt idx="99">
                  <c:v>0.22999643</c:v>
                </c:pt>
                <c:pt idx="100">
                  <c:v>0.22999381999999999</c:v>
                </c:pt>
                <c:pt idx="101">
                  <c:v>0.22998951000000001</c:v>
                </c:pt>
                <c:pt idx="102">
                  <c:v>0.22998247999999999</c:v>
                </c:pt>
                <c:pt idx="103">
                  <c:v>0.22997116000000001</c:v>
                </c:pt>
                <c:pt idx="104">
                  <c:v>0.22995320999999999</c:v>
                </c:pt>
                <c:pt idx="105">
                  <c:v>0.22992513000000001</c:v>
                </c:pt>
                <c:pt idx="106">
                  <c:v>0.2298818</c:v>
                </c:pt>
                <c:pt idx="107">
                  <c:v>0.22981572</c:v>
                </c:pt>
                <c:pt idx="108">
                  <c:v>0.22971617999999999</c:v>
                </c:pt>
                <c:pt idx="109">
                  <c:v>0.22956802000000001</c:v>
                </c:pt>
                <c:pt idx="110">
                  <c:v>0.2293501</c:v>
                </c:pt>
                <c:pt idx="111">
                  <c:v>0.22903343000000001</c:v>
                </c:pt>
                <c:pt idx="112">
                  <c:v>0.22857879</c:v>
                </c:pt>
                <c:pt idx="113">
                  <c:v>0.22793451000000001</c:v>
                </c:pt>
                <c:pt idx="114">
                  <c:v>0.22703408</c:v>
                </c:pt>
                <c:pt idx="115">
                  <c:v>0.22579487000000001</c:v>
                </c:pt>
                <c:pt idx="116">
                  <c:v>0.22411882999999999</c:v>
                </c:pt>
                <c:pt idx="117">
                  <c:v>0.22189686</c:v>
                </c:pt>
                <c:pt idx="118">
                  <c:v>0.21901846999999999</c:v>
                </c:pt>
                <c:pt idx="119">
                  <c:v>0.21538790999999999</c:v>
                </c:pt>
                <c:pt idx="120">
                  <c:v>0.21094568</c:v>
                </c:pt>
                <c:pt idx="121">
                  <c:v>0.20569102</c:v>
                </c:pt>
                <c:pt idx="122">
                  <c:v>0.19969782</c:v>
                </c:pt>
                <c:pt idx="123">
                  <c:v>0.19311497999999999</c:v>
                </c:pt>
                <c:pt idx="124">
                  <c:v>0.18614833</c:v>
                </c:pt>
                <c:pt idx="125">
                  <c:v>0.17902805999999999</c:v>
                </c:pt>
                <c:pt idx="126">
                  <c:v>0.17197251</c:v>
                </c:pt>
                <c:pt idx="127">
                  <c:v>0.16516043</c:v>
                </c:pt>
                <c:pt idx="128">
                  <c:v>0.15871774</c:v>
                </c:pt>
                <c:pt idx="129">
                  <c:v>0.15271781000000001</c:v>
                </c:pt>
                <c:pt idx="130">
                  <c:v>0.14719029</c:v>
                </c:pt>
                <c:pt idx="131">
                  <c:v>0.14213295000000001</c:v>
                </c:pt>
                <c:pt idx="132">
                  <c:v>0.13752323</c:v>
                </c:pt>
                <c:pt idx="133">
                  <c:v>0.13332730000000001</c:v>
                </c:pt>
                <c:pt idx="134">
                  <c:v>0.12950642000000001</c:v>
                </c:pt>
                <c:pt idx="135">
                  <c:v>0.1260212</c:v>
                </c:pt>
                <c:pt idx="136">
                  <c:v>0.12283394</c:v>
                </c:pt>
                <c:pt idx="137">
                  <c:v>0.11990990999999999</c:v>
                </c:pt>
                <c:pt idx="138">
                  <c:v>0.11721797</c:v>
                </c:pt>
                <c:pt idx="139">
                  <c:v>0.11473052</c:v>
                </c:pt>
                <c:pt idx="140">
                  <c:v>0.11242331999999999</c:v>
                </c:pt>
                <c:pt idx="141">
                  <c:v>0.11027523</c:v>
                </c:pt>
                <c:pt idx="142">
                  <c:v>0.10826787</c:v>
                </c:pt>
                <c:pt idx="143">
                  <c:v>0.10638536</c:v>
                </c:pt>
                <c:pt idx="144">
                  <c:v>0.10461384</c:v>
                </c:pt>
                <c:pt idx="145">
                  <c:v>0.102941245</c:v>
                </c:pt>
                <c:pt idx="146">
                  <c:v>0.10135714999999999</c:v>
                </c:pt>
                <c:pt idx="147">
                  <c:v>9.9852479999999993E-2</c:v>
                </c:pt>
                <c:pt idx="148">
                  <c:v>9.8419279999999998E-2</c:v>
                </c:pt>
                <c:pt idx="149">
                  <c:v>9.7050579999999997E-2</c:v>
                </c:pt>
                <c:pt idx="150">
                  <c:v>9.5740184000000006E-2</c:v>
                </c:pt>
                <c:pt idx="151">
                  <c:v>9.4482769999999994E-2</c:v>
                </c:pt>
                <c:pt idx="152">
                  <c:v>9.3273679999999998E-2</c:v>
                </c:pt>
                <c:pt idx="153">
                  <c:v>9.2108733999999998E-2</c:v>
                </c:pt>
                <c:pt idx="154">
                  <c:v>9.0984209999999996E-2</c:v>
                </c:pt>
                <c:pt idx="155">
                  <c:v>8.9896790000000004E-2</c:v>
                </c:pt>
                <c:pt idx="156">
                  <c:v>8.8843539999999999E-2</c:v>
                </c:pt>
                <c:pt idx="157">
                  <c:v>8.7821834000000001E-2</c:v>
                </c:pt>
                <c:pt idx="158">
                  <c:v>8.6829329999999996E-2</c:v>
                </c:pt>
                <c:pt idx="159">
                  <c:v>8.5863949999999994E-2</c:v>
                </c:pt>
                <c:pt idx="160">
                  <c:v>8.4923819999999997E-2</c:v>
                </c:pt>
                <c:pt idx="161">
                  <c:v>8.4007250000000006E-2</c:v>
                </c:pt>
                <c:pt idx="162">
                  <c:v>8.3112699999999998E-2</c:v>
                </c:pt>
                <c:pt idx="163">
                  <c:v>8.2238755999999996E-2</c:v>
                </c:pt>
                <c:pt idx="164">
                  <c:v>8.1384159999999997E-2</c:v>
                </c:pt>
                <c:pt idx="165">
                  <c:v>8.0547764999999993E-2</c:v>
                </c:pt>
                <c:pt idx="166">
                  <c:v>7.9728543999999998E-2</c:v>
                </c:pt>
                <c:pt idx="167">
                  <c:v>7.8925565000000003E-2</c:v>
                </c:pt>
                <c:pt idx="168">
                  <c:v>7.8137990000000004E-2</c:v>
                </c:pt>
                <c:pt idx="169">
                  <c:v>7.7365026000000003E-2</c:v>
                </c:pt>
                <c:pt idx="170">
                  <c:v>7.6605969999999995E-2</c:v>
                </c:pt>
                <c:pt idx="171">
                  <c:v>7.5860170000000005E-2</c:v>
                </c:pt>
                <c:pt idx="172">
                  <c:v>7.5127020000000003E-2</c:v>
                </c:pt>
                <c:pt idx="173">
                  <c:v>7.4405949999999998E-2</c:v>
                </c:pt>
                <c:pt idx="174">
                  <c:v>7.369647E-2</c:v>
                </c:pt>
                <c:pt idx="175">
                  <c:v>7.2998090000000002E-2</c:v>
                </c:pt>
                <c:pt idx="176">
                  <c:v>7.2310390000000002E-2</c:v>
                </c:pt>
                <c:pt idx="177">
                  <c:v>7.1632959999999996E-2</c:v>
                </c:pt>
                <c:pt idx="178">
                  <c:v>7.0965440000000005E-2</c:v>
                </c:pt>
                <c:pt idx="179">
                  <c:v>7.0307486000000002E-2</c:v>
                </c:pt>
                <c:pt idx="180">
                  <c:v>6.9658769999999995E-2</c:v>
                </c:pt>
                <c:pt idx="181">
                  <c:v>6.9019010000000006E-2</c:v>
                </c:pt>
                <c:pt idx="182">
                  <c:v>6.8387926000000002E-2</c:v>
                </c:pt>
                <c:pt idx="183">
                  <c:v>6.7765266000000005E-2</c:v>
                </c:pt>
                <c:pt idx="184">
                  <c:v>6.7150779999999993E-2</c:v>
                </c:pt>
                <c:pt idx="185">
                  <c:v>6.6544229999999996E-2</c:v>
                </c:pt>
                <c:pt idx="186">
                  <c:v>6.5945429999999999E-2</c:v>
                </c:pt>
                <c:pt idx="187">
                  <c:v>6.5354170000000003E-2</c:v>
                </c:pt>
                <c:pt idx="188">
                  <c:v>6.4770240000000007E-2</c:v>
                </c:pt>
                <c:pt idx="189">
                  <c:v>6.4193490000000006E-2</c:v>
                </c:pt>
                <c:pt idx="190">
                  <c:v>6.3623750000000007E-2</c:v>
                </c:pt>
                <c:pt idx="191">
                  <c:v>6.3060850000000002E-2</c:v>
                </c:pt>
                <c:pt idx="192">
                  <c:v>6.250464E-2</c:v>
                </c:pt>
                <c:pt idx="193">
                  <c:v>6.1955005E-2</c:v>
                </c:pt>
                <c:pt idx="194">
                  <c:v>6.1411790000000001E-2</c:v>
                </c:pt>
                <c:pt idx="195">
                  <c:v>6.0874879999999999E-2</c:v>
                </c:pt>
                <c:pt idx="196">
                  <c:v>6.0344149999999999E-2</c:v>
                </c:pt>
                <c:pt idx="197">
                  <c:v>5.9819485999999998E-2</c:v>
                </c:pt>
                <c:pt idx="198">
                  <c:v>5.9300784000000002E-2</c:v>
                </c:pt>
                <c:pt idx="199">
                  <c:v>5.8787939999999997E-2</c:v>
                </c:pt>
                <c:pt idx="200">
                  <c:v>5.8280848000000003E-2</c:v>
                </c:pt>
                <c:pt idx="201">
                  <c:v>5.7779416E-2</c:v>
                </c:pt>
                <c:pt idx="202">
                  <c:v>5.7283550000000003E-2</c:v>
                </c:pt>
                <c:pt idx="203">
                  <c:v>5.6793176000000001E-2</c:v>
                </c:pt>
                <c:pt idx="204">
                  <c:v>5.6308194999999998E-2</c:v>
                </c:pt>
                <c:pt idx="205">
                  <c:v>5.5828522999999998E-2</c:v>
                </c:pt>
                <c:pt idx="206">
                  <c:v>5.535408E-2</c:v>
                </c:pt>
                <c:pt idx="207">
                  <c:v>5.4884783999999999E-2</c:v>
                </c:pt>
                <c:pt idx="208">
                  <c:v>5.4420583000000002E-2</c:v>
                </c:pt>
                <c:pt idx="209">
                  <c:v>5.3961389999999998E-2</c:v>
                </c:pt>
                <c:pt idx="210">
                  <c:v>5.3507133999999998E-2</c:v>
                </c:pt>
                <c:pt idx="211">
                  <c:v>5.3057738E-2</c:v>
                </c:pt>
                <c:pt idx="212">
                  <c:v>5.2613134999999998E-2</c:v>
                </c:pt>
                <c:pt idx="213">
                  <c:v>5.2173286999999999E-2</c:v>
                </c:pt>
                <c:pt idx="214">
                  <c:v>5.1738113000000002E-2</c:v>
                </c:pt>
                <c:pt idx="215">
                  <c:v>5.130755E-2</c:v>
                </c:pt>
                <c:pt idx="216">
                  <c:v>5.0881546E-2</c:v>
                </c:pt>
                <c:pt idx="217">
                  <c:v>5.0460036999999999E-2</c:v>
                </c:pt>
                <c:pt idx="218">
                  <c:v>5.0042971999999998E-2</c:v>
                </c:pt>
                <c:pt idx="219">
                  <c:v>4.9630290000000001E-2</c:v>
                </c:pt>
                <c:pt idx="220">
                  <c:v>4.9221948000000001E-2</c:v>
                </c:pt>
                <c:pt idx="221">
                  <c:v>4.8817883999999999E-2</c:v>
                </c:pt>
                <c:pt idx="222">
                  <c:v>4.8418045E-2</c:v>
                </c:pt>
                <c:pt idx="223">
                  <c:v>4.8022389999999998E-2</c:v>
                </c:pt>
                <c:pt idx="224">
                  <c:v>4.7630857999999998E-2</c:v>
                </c:pt>
                <c:pt idx="225">
                  <c:v>4.724341E-2</c:v>
                </c:pt>
                <c:pt idx="226">
                  <c:v>4.6859989999999997E-2</c:v>
                </c:pt>
                <c:pt idx="227">
                  <c:v>4.6480555E-2</c:v>
                </c:pt>
                <c:pt idx="228">
                  <c:v>4.6105056999999998E-2</c:v>
                </c:pt>
                <c:pt idx="229">
                  <c:v>4.5733450000000002E-2</c:v>
                </c:pt>
                <c:pt idx="230">
                  <c:v>4.536569E-2</c:v>
                </c:pt>
                <c:pt idx="231">
                  <c:v>4.5001729999999997E-2</c:v>
                </c:pt>
                <c:pt idx="232">
                  <c:v>4.4641525000000001E-2</c:v>
                </c:pt>
                <c:pt idx="233">
                  <c:v>4.4285036999999999E-2</c:v>
                </c:pt>
                <c:pt idx="234">
                  <c:v>4.3932225999999998E-2</c:v>
                </c:pt>
                <c:pt idx="235">
                  <c:v>4.3583043000000002E-2</c:v>
                </c:pt>
                <c:pt idx="236">
                  <c:v>4.3237444E-2</c:v>
                </c:pt>
                <c:pt idx="237">
                  <c:v>4.2895388E-2</c:v>
                </c:pt>
                <c:pt idx="238">
                  <c:v>4.2556837E-2</c:v>
                </c:pt>
                <c:pt idx="239">
                  <c:v>4.2221743999999999E-2</c:v>
                </c:pt>
                <c:pt idx="240">
                  <c:v>4.1890085000000001E-2</c:v>
                </c:pt>
                <c:pt idx="241">
                  <c:v>4.1561816000000001E-2</c:v>
                </c:pt>
                <c:pt idx="242">
                  <c:v>4.1236889999999998E-2</c:v>
                </c:pt>
                <c:pt idx="243">
                  <c:v>4.0915269999999997E-2</c:v>
                </c:pt>
                <c:pt idx="244">
                  <c:v>4.0596920000000002E-2</c:v>
                </c:pt>
                <c:pt idx="245">
                  <c:v>4.0281801999999998E-2</c:v>
                </c:pt>
                <c:pt idx="246">
                  <c:v>3.9969873000000003E-2</c:v>
                </c:pt>
                <c:pt idx="247">
                  <c:v>3.9661109999999999E-2</c:v>
                </c:pt>
                <c:pt idx="248">
                  <c:v>3.9355469999999997E-2</c:v>
                </c:pt>
                <c:pt idx="249">
                  <c:v>3.9052919999999998E-2</c:v>
                </c:pt>
                <c:pt idx="250">
                  <c:v>3.8753415999999999E-2</c:v>
                </c:pt>
                <c:pt idx="251">
                  <c:v>3.845693E-2</c:v>
                </c:pt>
                <c:pt idx="252">
                  <c:v>3.8163427E-2</c:v>
                </c:pt>
                <c:pt idx="253">
                  <c:v>3.7872865999999998E-2</c:v>
                </c:pt>
                <c:pt idx="254">
                  <c:v>3.7585225E-2</c:v>
                </c:pt>
                <c:pt idx="255">
                  <c:v>3.7300460000000001E-2</c:v>
                </c:pt>
                <c:pt idx="256">
                  <c:v>3.7018545E-2</c:v>
                </c:pt>
                <c:pt idx="257">
                  <c:v>3.6739441999999997E-2</c:v>
                </c:pt>
                <c:pt idx="258">
                  <c:v>3.6463123E-2</c:v>
                </c:pt>
                <c:pt idx="259">
                  <c:v>3.6189550000000001E-2</c:v>
                </c:pt>
                <c:pt idx="260">
                  <c:v>3.5918697999999999E-2</c:v>
                </c:pt>
                <c:pt idx="261">
                  <c:v>3.5650525000000002E-2</c:v>
                </c:pt>
                <c:pt idx="262">
                  <c:v>3.5385013E-2</c:v>
                </c:pt>
                <c:pt idx="263">
                  <c:v>3.512212E-2</c:v>
                </c:pt>
                <c:pt idx="264">
                  <c:v>3.4861818000000003E-2</c:v>
                </c:pt>
                <c:pt idx="265">
                  <c:v>3.4604080000000002E-2</c:v>
                </c:pt>
                <c:pt idx="266">
                  <c:v>3.4348869999999997E-2</c:v>
                </c:pt>
                <c:pt idx="267">
                  <c:v>3.4096162999999999E-2</c:v>
                </c:pt>
                <c:pt idx="268">
                  <c:v>3.3845927999999997E-2</c:v>
                </c:pt>
                <c:pt idx="269">
                  <c:v>3.3598136000000001E-2</c:v>
                </c:pt>
                <c:pt idx="270">
                  <c:v>3.3352754999999998E-2</c:v>
                </c:pt>
                <c:pt idx="271">
                  <c:v>3.3109758000000003E-2</c:v>
                </c:pt>
                <c:pt idx="272">
                  <c:v>3.2869114999999997E-2</c:v>
                </c:pt>
                <c:pt idx="273">
                  <c:v>3.2630800000000001E-2</c:v>
                </c:pt>
                <c:pt idx="274">
                  <c:v>3.2394779999999998E-2</c:v>
                </c:pt>
                <c:pt idx="275">
                  <c:v>3.2161034999999998E-2</c:v>
                </c:pt>
                <c:pt idx="276">
                  <c:v>3.1929534000000002E-2</c:v>
                </c:pt>
                <c:pt idx="277">
                  <c:v>3.1700249999999999E-2</c:v>
                </c:pt>
                <c:pt idx="278">
                  <c:v>3.1473156000000002E-2</c:v>
                </c:pt>
                <c:pt idx="279">
                  <c:v>3.124822E-2</c:v>
                </c:pt>
                <c:pt idx="280">
                  <c:v>3.1025420000000001E-2</c:v>
                </c:pt>
                <c:pt idx="281">
                  <c:v>3.0804730999999998E-2</c:v>
                </c:pt>
                <c:pt idx="282">
                  <c:v>3.0586122E-2</c:v>
                </c:pt>
                <c:pt idx="283">
                  <c:v>3.0369568999999999E-2</c:v>
                </c:pt>
                <c:pt idx="284">
                  <c:v>3.0155046000000001E-2</c:v>
                </c:pt>
                <c:pt idx="285">
                  <c:v>2.9942531000000001E-2</c:v>
                </c:pt>
                <c:pt idx="286">
                  <c:v>2.9732000000000001E-2</c:v>
                </c:pt>
                <c:pt idx="287">
                  <c:v>2.9523424999999999E-2</c:v>
                </c:pt>
                <c:pt idx="288">
                  <c:v>2.9316781E-2</c:v>
                </c:pt>
                <c:pt idx="289">
                  <c:v>2.9112043000000001E-2</c:v>
                </c:pt>
                <c:pt idx="290">
                  <c:v>2.8969971000000001E-2</c:v>
                </c:pt>
                <c:pt idx="291">
                  <c:v>2.8969971000000001E-2</c:v>
                </c:pt>
                <c:pt idx="292">
                  <c:v>2.8969971000000001E-2</c:v>
                </c:pt>
                <c:pt idx="293">
                  <c:v>2.8909793E-2</c:v>
                </c:pt>
                <c:pt idx="294">
                  <c:v>2.8718810000000001E-2</c:v>
                </c:pt>
                <c:pt idx="295">
                  <c:v>2.8541476E-2</c:v>
                </c:pt>
                <c:pt idx="296">
                  <c:v>2.8377085999999999E-2</c:v>
                </c:pt>
                <c:pt idx="297">
                  <c:v>2.8224919000000001E-2</c:v>
                </c:pt>
                <c:pt idx="298">
                  <c:v>2.8084172000000001E-2</c:v>
                </c:pt>
                <c:pt idx="299">
                  <c:v>2.7954148000000002E-2</c:v>
                </c:pt>
                <c:pt idx="300">
                  <c:v>2.7834225000000001E-2</c:v>
                </c:pt>
                <c:pt idx="301">
                  <c:v>2.772384E-2</c:v>
                </c:pt>
                <c:pt idx="302">
                  <c:v>2.7622440000000002E-2</c:v>
                </c:pt>
                <c:pt idx="303">
                  <c:v>2.7614124E-2</c:v>
                </c:pt>
                <c:pt idx="304">
                  <c:v>2.7614125999999999E-2</c:v>
                </c:pt>
                <c:pt idx="305">
                  <c:v>2.752479E-2</c:v>
                </c:pt>
                <c:pt idx="306">
                  <c:v>2.7424898E-2</c:v>
                </c:pt>
                <c:pt idx="307">
                  <c:v>2.7322645999999999E-2</c:v>
                </c:pt>
                <c:pt idx="308">
                  <c:v>2.7218117999999999E-2</c:v>
                </c:pt>
                <c:pt idx="309">
                  <c:v>2.7195066E-2</c:v>
                </c:pt>
                <c:pt idx="310">
                  <c:v>2.7195066E-2</c:v>
                </c:pt>
                <c:pt idx="311">
                  <c:v>2.7111070000000001E-2</c:v>
                </c:pt>
                <c:pt idx="312">
                  <c:v>2.7001223000000001E-2</c:v>
                </c:pt>
                <c:pt idx="313">
                  <c:v>2.6888628000000001E-2</c:v>
                </c:pt>
                <c:pt idx="314">
                  <c:v>2.6773373E-2</c:v>
                </c:pt>
                <c:pt idx="315">
                  <c:v>2.6655682999999999E-2</c:v>
                </c:pt>
                <c:pt idx="316">
                  <c:v>2.661403E-2</c:v>
                </c:pt>
              </c:numCache>
            </c:numRef>
          </c:yVal>
          <c:smooth val="0"/>
          <c:extLst>
            <c:ext xmlns:c16="http://schemas.microsoft.com/office/drawing/2014/chart" uri="{C3380CC4-5D6E-409C-BE32-E72D297353CC}">
              <c16:uniqueId val="{00000001-9E0A-4121-B4A8-4A383352855B}"/>
            </c:ext>
          </c:extLst>
        </c:ser>
        <c:ser>
          <c:idx val="2"/>
          <c:order val="2"/>
          <c:tx>
            <c:strRef>
              <c:f>'Figure 9'!$O$4</c:f>
              <c:strCache>
                <c:ptCount val="1"/>
                <c:pt idx="0">
                  <c:v>85</c:v>
                </c:pt>
              </c:strCache>
            </c:strRef>
          </c:tx>
          <c:spPr>
            <a:ln w="19050" cap="rnd">
              <a:solidFill>
                <a:schemeClr val="accent3"/>
              </a:solidFill>
              <a:round/>
            </a:ln>
            <a:effectLst/>
          </c:spPr>
          <c:marker>
            <c:symbol val="none"/>
          </c:marker>
          <c:xVal>
            <c:numRef>
              <c:f>'Figure 9'!$P$6:$P$526</c:f>
              <c:numCache>
                <c:formatCode>General</c:formatCode>
                <c:ptCount val="52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6.166666666666667</c:v>
                </c:pt>
                <c:pt idx="39">
                  <c:v>6.333333333333333</c:v>
                </c:pt>
                <c:pt idx="40">
                  <c:v>6.5</c:v>
                </c:pt>
                <c:pt idx="41">
                  <c:v>6.666666666666667</c:v>
                </c:pt>
                <c:pt idx="42">
                  <c:v>6.833333333333333</c:v>
                </c:pt>
                <c:pt idx="43">
                  <c:v>6.9247950000000005</c:v>
                </c:pt>
                <c:pt idx="44">
                  <c:v>6.9247950000000005</c:v>
                </c:pt>
                <c:pt idx="45">
                  <c:v>7</c:v>
                </c:pt>
                <c:pt idx="46">
                  <c:v>7.0888274999999998</c:v>
                </c:pt>
                <c:pt idx="47">
                  <c:v>7.0888274999999998</c:v>
                </c:pt>
                <c:pt idx="48">
                  <c:v>7.0888371666666661</c:v>
                </c:pt>
                <c:pt idx="49">
                  <c:v>7.0888371666666661</c:v>
                </c:pt>
                <c:pt idx="50">
                  <c:v>7.166666666666667</c:v>
                </c:pt>
                <c:pt idx="51">
                  <c:v>7.333333333333333</c:v>
                </c:pt>
                <c:pt idx="52">
                  <c:v>7.5</c:v>
                </c:pt>
                <c:pt idx="53">
                  <c:v>7.666666666666667</c:v>
                </c:pt>
                <c:pt idx="54">
                  <c:v>7.833333333333333</c:v>
                </c:pt>
                <c:pt idx="55">
                  <c:v>8</c:v>
                </c:pt>
                <c:pt idx="56">
                  <c:v>8.1666666666666661</c:v>
                </c:pt>
                <c:pt idx="57">
                  <c:v>8.3333333333333339</c:v>
                </c:pt>
                <c:pt idx="58">
                  <c:v>8.5</c:v>
                </c:pt>
                <c:pt idx="59">
                  <c:v>8.6666666666666661</c:v>
                </c:pt>
                <c:pt idx="60">
                  <c:v>8.8333333333333339</c:v>
                </c:pt>
                <c:pt idx="61">
                  <c:v>9</c:v>
                </c:pt>
                <c:pt idx="62">
                  <c:v>9.1666666666666661</c:v>
                </c:pt>
                <c:pt idx="63">
                  <c:v>9.3333333333333339</c:v>
                </c:pt>
                <c:pt idx="64">
                  <c:v>9.5</c:v>
                </c:pt>
                <c:pt idx="65">
                  <c:v>9.6666666666666661</c:v>
                </c:pt>
                <c:pt idx="66">
                  <c:v>9.8333333333333339</c:v>
                </c:pt>
                <c:pt idx="67">
                  <c:v>10</c:v>
                </c:pt>
                <c:pt idx="68">
                  <c:v>10.166666666666666</c:v>
                </c:pt>
                <c:pt idx="69">
                  <c:v>10.333333333333334</c:v>
                </c:pt>
                <c:pt idx="70">
                  <c:v>10.5</c:v>
                </c:pt>
                <c:pt idx="71">
                  <c:v>10.666666666666666</c:v>
                </c:pt>
                <c:pt idx="72">
                  <c:v>10.833333333333334</c:v>
                </c:pt>
                <c:pt idx="73">
                  <c:v>11</c:v>
                </c:pt>
                <c:pt idx="74">
                  <c:v>11.166666666666666</c:v>
                </c:pt>
                <c:pt idx="75">
                  <c:v>11.333333333333334</c:v>
                </c:pt>
                <c:pt idx="76">
                  <c:v>11.5</c:v>
                </c:pt>
                <c:pt idx="77">
                  <c:v>11.666666666666666</c:v>
                </c:pt>
                <c:pt idx="78">
                  <c:v>11.833333333333334</c:v>
                </c:pt>
                <c:pt idx="79">
                  <c:v>12</c:v>
                </c:pt>
                <c:pt idx="80">
                  <c:v>12.166666666666666</c:v>
                </c:pt>
                <c:pt idx="81">
                  <c:v>12.333333333333334</c:v>
                </c:pt>
                <c:pt idx="82">
                  <c:v>12.5</c:v>
                </c:pt>
                <c:pt idx="83">
                  <c:v>12.666666666666666</c:v>
                </c:pt>
                <c:pt idx="84">
                  <c:v>12.833333333333334</c:v>
                </c:pt>
                <c:pt idx="85">
                  <c:v>13</c:v>
                </c:pt>
                <c:pt idx="86">
                  <c:v>13.166666666666666</c:v>
                </c:pt>
                <c:pt idx="87">
                  <c:v>13.333333333333334</c:v>
                </c:pt>
                <c:pt idx="88">
                  <c:v>13.5</c:v>
                </c:pt>
                <c:pt idx="89">
                  <c:v>13.666666666666666</c:v>
                </c:pt>
                <c:pt idx="90">
                  <c:v>13.833333333333334</c:v>
                </c:pt>
                <c:pt idx="91">
                  <c:v>14</c:v>
                </c:pt>
                <c:pt idx="92">
                  <c:v>14.166666666666666</c:v>
                </c:pt>
                <c:pt idx="93">
                  <c:v>14.333333333333334</c:v>
                </c:pt>
                <c:pt idx="94">
                  <c:v>14.5</c:v>
                </c:pt>
                <c:pt idx="95">
                  <c:v>14.666666666666666</c:v>
                </c:pt>
                <c:pt idx="96">
                  <c:v>14.833333333333334</c:v>
                </c:pt>
                <c:pt idx="97">
                  <c:v>15</c:v>
                </c:pt>
                <c:pt idx="98">
                  <c:v>15.166666666666666</c:v>
                </c:pt>
                <c:pt idx="99">
                  <c:v>15.307271666666667</c:v>
                </c:pt>
                <c:pt idx="100">
                  <c:v>15.307271666666667</c:v>
                </c:pt>
                <c:pt idx="101">
                  <c:v>15.307271666666667</c:v>
                </c:pt>
                <c:pt idx="102">
                  <c:v>15.307271666666667</c:v>
                </c:pt>
                <c:pt idx="103">
                  <c:v>15.333333333333334</c:v>
                </c:pt>
                <c:pt idx="104">
                  <c:v>15.5</c:v>
                </c:pt>
                <c:pt idx="105">
                  <c:v>15.666666666666666</c:v>
                </c:pt>
                <c:pt idx="106">
                  <c:v>15.833333333333334</c:v>
                </c:pt>
                <c:pt idx="107">
                  <c:v>16</c:v>
                </c:pt>
                <c:pt idx="108">
                  <c:v>16.166666666666668</c:v>
                </c:pt>
                <c:pt idx="109">
                  <c:v>16.333333333333332</c:v>
                </c:pt>
                <c:pt idx="110">
                  <c:v>16.5</c:v>
                </c:pt>
                <c:pt idx="111">
                  <c:v>16.666666666666668</c:v>
                </c:pt>
                <c:pt idx="112">
                  <c:v>16.833333333333332</c:v>
                </c:pt>
                <c:pt idx="113">
                  <c:v>17</c:v>
                </c:pt>
                <c:pt idx="114">
                  <c:v>17.166666666666668</c:v>
                </c:pt>
                <c:pt idx="115">
                  <c:v>17.333333333333332</c:v>
                </c:pt>
                <c:pt idx="116">
                  <c:v>17.5</c:v>
                </c:pt>
                <c:pt idx="117">
                  <c:v>17.666666666666668</c:v>
                </c:pt>
                <c:pt idx="118">
                  <c:v>17.833333333333332</c:v>
                </c:pt>
                <c:pt idx="119">
                  <c:v>18</c:v>
                </c:pt>
                <c:pt idx="120">
                  <c:v>18.166666666666668</c:v>
                </c:pt>
                <c:pt idx="121">
                  <c:v>18.333333333333332</c:v>
                </c:pt>
                <c:pt idx="122">
                  <c:v>18.5</c:v>
                </c:pt>
                <c:pt idx="123">
                  <c:v>18.666666666666668</c:v>
                </c:pt>
                <c:pt idx="124">
                  <c:v>18.833333333333332</c:v>
                </c:pt>
                <c:pt idx="125">
                  <c:v>19</c:v>
                </c:pt>
                <c:pt idx="126">
                  <c:v>19.074741666666668</c:v>
                </c:pt>
                <c:pt idx="127">
                  <c:v>19.074741666666668</c:v>
                </c:pt>
                <c:pt idx="128">
                  <c:v>19.166666666666668</c:v>
                </c:pt>
                <c:pt idx="129">
                  <c:v>19.333333333333332</c:v>
                </c:pt>
                <c:pt idx="130">
                  <c:v>19.382263333333334</c:v>
                </c:pt>
                <c:pt idx="131">
                  <c:v>19.382263333333334</c:v>
                </c:pt>
                <c:pt idx="132">
                  <c:v>19.5</c:v>
                </c:pt>
                <c:pt idx="133">
                  <c:v>19.666666666666668</c:v>
                </c:pt>
                <c:pt idx="134">
                  <c:v>19.833333333333332</c:v>
                </c:pt>
                <c:pt idx="135">
                  <c:v>20</c:v>
                </c:pt>
                <c:pt idx="136">
                  <c:v>20.166666666666668</c:v>
                </c:pt>
                <c:pt idx="137">
                  <c:v>20.333333333333332</c:v>
                </c:pt>
                <c:pt idx="138">
                  <c:v>20.5</c:v>
                </c:pt>
                <c:pt idx="139">
                  <c:v>20.666666666666668</c:v>
                </c:pt>
                <c:pt idx="140">
                  <c:v>20.833333333333332</c:v>
                </c:pt>
                <c:pt idx="141">
                  <c:v>21</c:v>
                </c:pt>
                <c:pt idx="142">
                  <c:v>21.001433333333335</c:v>
                </c:pt>
                <c:pt idx="143">
                  <c:v>21.001433333333335</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37.075299999999999</c:v>
                </c:pt>
                <c:pt idx="241">
                  <c:v>37.075299999999999</c:v>
                </c:pt>
                <c:pt idx="242">
                  <c:v>37.166666666666664</c:v>
                </c:pt>
                <c:pt idx="243">
                  <c:v>37.333333333333336</c:v>
                </c:pt>
                <c:pt idx="244">
                  <c:v>37.5</c:v>
                </c:pt>
                <c:pt idx="245">
                  <c:v>37.666666666666664</c:v>
                </c:pt>
                <c:pt idx="246">
                  <c:v>37.833333333333336</c:v>
                </c:pt>
                <c:pt idx="247">
                  <c:v>38</c:v>
                </c:pt>
                <c:pt idx="248">
                  <c:v>38.166666666666664</c:v>
                </c:pt>
                <c:pt idx="249">
                  <c:v>38.333333333333336</c:v>
                </c:pt>
                <c:pt idx="250">
                  <c:v>38.5</c:v>
                </c:pt>
                <c:pt idx="251">
                  <c:v>38.666666666666664</c:v>
                </c:pt>
                <c:pt idx="252">
                  <c:v>38.833333333333336</c:v>
                </c:pt>
                <c:pt idx="253">
                  <c:v>39</c:v>
                </c:pt>
                <c:pt idx="254">
                  <c:v>39.166666666666664</c:v>
                </c:pt>
                <c:pt idx="255">
                  <c:v>39.333333333333336</c:v>
                </c:pt>
                <c:pt idx="256">
                  <c:v>39.5</c:v>
                </c:pt>
                <c:pt idx="257">
                  <c:v>39.666666666666664</c:v>
                </c:pt>
                <c:pt idx="258">
                  <c:v>39.833333333333336</c:v>
                </c:pt>
                <c:pt idx="259">
                  <c:v>40</c:v>
                </c:pt>
                <c:pt idx="260">
                  <c:v>40.166666666666664</c:v>
                </c:pt>
                <c:pt idx="261">
                  <c:v>40.333333333333336</c:v>
                </c:pt>
                <c:pt idx="262">
                  <c:v>40.5</c:v>
                </c:pt>
                <c:pt idx="263">
                  <c:v>40.666666666666664</c:v>
                </c:pt>
                <c:pt idx="264">
                  <c:v>40.833333333333336</c:v>
                </c:pt>
                <c:pt idx="265">
                  <c:v>41</c:v>
                </c:pt>
                <c:pt idx="266">
                  <c:v>41.166666666666664</c:v>
                </c:pt>
                <c:pt idx="267">
                  <c:v>41.333333333333336</c:v>
                </c:pt>
                <c:pt idx="268">
                  <c:v>41.5</c:v>
                </c:pt>
                <c:pt idx="269">
                  <c:v>41.666666666666664</c:v>
                </c:pt>
                <c:pt idx="270">
                  <c:v>41.833333333333336</c:v>
                </c:pt>
                <c:pt idx="271">
                  <c:v>42</c:v>
                </c:pt>
                <c:pt idx="272">
                  <c:v>42.166666666666664</c:v>
                </c:pt>
                <c:pt idx="273">
                  <c:v>42.333333333333336</c:v>
                </c:pt>
                <c:pt idx="274">
                  <c:v>42.5</c:v>
                </c:pt>
                <c:pt idx="275">
                  <c:v>42.666666666666664</c:v>
                </c:pt>
                <c:pt idx="276">
                  <c:v>42.833333333333336</c:v>
                </c:pt>
                <c:pt idx="277">
                  <c:v>43</c:v>
                </c:pt>
                <c:pt idx="278">
                  <c:v>43.166666666666664</c:v>
                </c:pt>
                <c:pt idx="279">
                  <c:v>43.333333333333336</c:v>
                </c:pt>
                <c:pt idx="280">
                  <c:v>43.5</c:v>
                </c:pt>
                <c:pt idx="281">
                  <c:v>43.666666666666664</c:v>
                </c:pt>
                <c:pt idx="282">
                  <c:v>43.833333333333336</c:v>
                </c:pt>
                <c:pt idx="283">
                  <c:v>44</c:v>
                </c:pt>
                <c:pt idx="284">
                  <c:v>44.166666666666664</c:v>
                </c:pt>
                <c:pt idx="285">
                  <c:v>44.333333333333336</c:v>
                </c:pt>
                <c:pt idx="286">
                  <c:v>44.5</c:v>
                </c:pt>
                <c:pt idx="287">
                  <c:v>44.666666666666664</c:v>
                </c:pt>
                <c:pt idx="288">
                  <c:v>44.833333333333336</c:v>
                </c:pt>
                <c:pt idx="289">
                  <c:v>45</c:v>
                </c:pt>
                <c:pt idx="290">
                  <c:v>45.040478333333333</c:v>
                </c:pt>
                <c:pt idx="291">
                  <c:v>45.040478333333333</c:v>
                </c:pt>
                <c:pt idx="292">
                  <c:v>45.040499999999994</c:v>
                </c:pt>
              </c:numCache>
            </c:numRef>
          </c:xVal>
          <c:yVal>
            <c:numRef>
              <c:f>'Figure 9'!$S$6:$S$526</c:f>
              <c:numCache>
                <c:formatCode>General</c:formatCode>
                <c:ptCount val="521"/>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0.23</c:v>
                </c:pt>
                <c:pt idx="90">
                  <c:v>0.23</c:v>
                </c:pt>
                <c:pt idx="91">
                  <c:v>0.23</c:v>
                </c:pt>
                <c:pt idx="92">
                  <c:v>0.23</c:v>
                </c:pt>
                <c:pt idx="93">
                  <c:v>0.23</c:v>
                </c:pt>
                <c:pt idx="94">
                  <c:v>0.23</c:v>
                </c:pt>
                <c:pt idx="95">
                  <c:v>0.23</c:v>
                </c:pt>
                <c:pt idx="96">
                  <c:v>0.23</c:v>
                </c:pt>
                <c:pt idx="97">
                  <c:v>0.23</c:v>
                </c:pt>
                <c:pt idx="98">
                  <c:v>0.23</c:v>
                </c:pt>
                <c:pt idx="99">
                  <c:v>0.23</c:v>
                </c:pt>
                <c:pt idx="100">
                  <c:v>0.23</c:v>
                </c:pt>
                <c:pt idx="101">
                  <c:v>0.23</c:v>
                </c:pt>
                <c:pt idx="102">
                  <c:v>0.23</c:v>
                </c:pt>
                <c:pt idx="103">
                  <c:v>0.23</c:v>
                </c:pt>
                <c:pt idx="104">
                  <c:v>0.23</c:v>
                </c:pt>
                <c:pt idx="105">
                  <c:v>0.23</c:v>
                </c:pt>
                <c:pt idx="106">
                  <c:v>0.23</c:v>
                </c:pt>
                <c:pt idx="107">
                  <c:v>0.23</c:v>
                </c:pt>
                <c:pt idx="108">
                  <c:v>0.23</c:v>
                </c:pt>
                <c:pt idx="109">
                  <c:v>0.23</c:v>
                </c:pt>
                <c:pt idx="110">
                  <c:v>0.23</c:v>
                </c:pt>
                <c:pt idx="111">
                  <c:v>0.23</c:v>
                </c:pt>
                <c:pt idx="112">
                  <c:v>0.23</c:v>
                </c:pt>
                <c:pt idx="113">
                  <c:v>0.23</c:v>
                </c:pt>
                <c:pt idx="114">
                  <c:v>0.23</c:v>
                </c:pt>
                <c:pt idx="115">
                  <c:v>0.23</c:v>
                </c:pt>
                <c:pt idx="116">
                  <c:v>0.23</c:v>
                </c:pt>
                <c:pt idx="117">
                  <c:v>0.23</c:v>
                </c:pt>
                <c:pt idx="118">
                  <c:v>0.23</c:v>
                </c:pt>
                <c:pt idx="119">
                  <c:v>0.23</c:v>
                </c:pt>
                <c:pt idx="120">
                  <c:v>0.23</c:v>
                </c:pt>
                <c:pt idx="121">
                  <c:v>0.23</c:v>
                </c:pt>
                <c:pt idx="122">
                  <c:v>0.23</c:v>
                </c:pt>
                <c:pt idx="123">
                  <c:v>0.23</c:v>
                </c:pt>
                <c:pt idx="124">
                  <c:v>0.23</c:v>
                </c:pt>
                <c:pt idx="125">
                  <c:v>0.23</c:v>
                </c:pt>
                <c:pt idx="126">
                  <c:v>0.23</c:v>
                </c:pt>
                <c:pt idx="127">
                  <c:v>0.23</c:v>
                </c:pt>
                <c:pt idx="128">
                  <c:v>0.23</c:v>
                </c:pt>
                <c:pt idx="129">
                  <c:v>0.23</c:v>
                </c:pt>
                <c:pt idx="130">
                  <c:v>0.23</c:v>
                </c:pt>
                <c:pt idx="131">
                  <c:v>0.23</c:v>
                </c:pt>
                <c:pt idx="132">
                  <c:v>0.23</c:v>
                </c:pt>
                <c:pt idx="133">
                  <c:v>0.23</c:v>
                </c:pt>
                <c:pt idx="134">
                  <c:v>0.23</c:v>
                </c:pt>
                <c:pt idx="135">
                  <c:v>0.23</c:v>
                </c:pt>
                <c:pt idx="136">
                  <c:v>0.23</c:v>
                </c:pt>
                <c:pt idx="137">
                  <c:v>0.23</c:v>
                </c:pt>
                <c:pt idx="138">
                  <c:v>0.23</c:v>
                </c:pt>
                <c:pt idx="139">
                  <c:v>0.23</c:v>
                </c:pt>
                <c:pt idx="140">
                  <c:v>0.23</c:v>
                </c:pt>
                <c:pt idx="141">
                  <c:v>0.23</c:v>
                </c:pt>
                <c:pt idx="142">
                  <c:v>0.23</c:v>
                </c:pt>
                <c:pt idx="143">
                  <c:v>0.23</c:v>
                </c:pt>
                <c:pt idx="144">
                  <c:v>0.23</c:v>
                </c:pt>
                <c:pt idx="145">
                  <c:v>0.23</c:v>
                </c:pt>
                <c:pt idx="146">
                  <c:v>0.23</c:v>
                </c:pt>
                <c:pt idx="147">
                  <c:v>0.22999998999999999</c:v>
                </c:pt>
                <c:pt idx="148">
                  <c:v>0.22999998999999999</c:v>
                </c:pt>
                <c:pt idx="149">
                  <c:v>0.22999998999999999</c:v>
                </c:pt>
                <c:pt idx="150">
                  <c:v>0.22999997</c:v>
                </c:pt>
                <c:pt idx="151">
                  <c:v>0.22999996</c:v>
                </c:pt>
                <c:pt idx="152">
                  <c:v>0.22999994000000001</c:v>
                </c:pt>
                <c:pt idx="153">
                  <c:v>0.22999990000000001</c:v>
                </c:pt>
                <c:pt idx="154">
                  <c:v>0.22999982999999999</c:v>
                </c:pt>
                <c:pt idx="155">
                  <c:v>0.2299997</c:v>
                </c:pt>
                <c:pt idx="156">
                  <c:v>0.22999950999999999</c:v>
                </c:pt>
                <c:pt idx="157">
                  <c:v>0.22999921000000001</c:v>
                </c:pt>
                <c:pt idx="158">
                  <c:v>0.22999875</c:v>
                </c:pt>
                <c:pt idx="159">
                  <c:v>0.22999802</c:v>
                </c:pt>
                <c:pt idx="160">
                  <c:v>0.2299969</c:v>
                </c:pt>
                <c:pt idx="161">
                  <c:v>0.22999520000000001</c:v>
                </c:pt>
                <c:pt idx="162">
                  <c:v>0.22999265999999999</c:v>
                </c:pt>
                <c:pt idx="163">
                  <c:v>0.22998885999999999</c:v>
                </c:pt>
                <c:pt idx="164">
                  <c:v>0.22998326999999999</c:v>
                </c:pt>
                <c:pt idx="165">
                  <c:v>0.22997508999999999</c:v>
                </c:pt>
                <c:pt idx="166">
                  <c:v>0.22996324000000001</c:v>
                </c:pt>
                <c:pt idx="167">
                  <c:v>0.22994621000000001</c:v>
                </c:pt>
                <c:pt idx="168">
                  <c:v>0.22992190000000001</c:v>
                </c:pt>
                <c:pt idx="169">
                  <c:v>0.22988747000000001</c:v>
                </c:pt>
                <c:pt idx="170">
                  <c:v>0.22983901000000001</c:v>
                </c:pt>
                <c:pt idx="171">
                  <c:v>0.22977126</c:v>
                </c:pt>
                <c:pt idx="172">
                  <c:v>0.22967713000000001</c:v>
                </c:pt>
                <c:pt idx="173">
                  <c:v>0.22954714000000001</c:v>
                </c:pt>
                <c:pt idx="174">
                  <c:v>0.22936866</c:v>
                </c:pt>
                <c:pt idx="175">
                  <c:v>0.22912495999999999</c:v>
                </c:pt>
                <c:pt idx="176">
                  <c:v>0.2287941</c:v>
                </c:pt>
                <c:pt idx="177">
                  <c:v>0.22834750000000001</c:v>
                </c:pt>
                <c:pt idx="178">
                  <c:v>0.22774834999999999</c:v>
                </c:pt>
                <c:pt idx="179">
                  <c:v>0.22695011000000001</c:v>
                </c:pt>
                <c:pt idx="180">
                  <c:v>0.22589509999999999</c:v>
                </c:pt>
                <c:pt idx="181">
                  <c:v>0.22451394999999999</c:v>
                </c:pt>
                <c:pt idx="182">
                  <c:v>0.22272671999999999</c:v>
                </c:pt>
                <c:pt idx="183">
                  <c:v>0.22044705000000001</c:v>
                </c:pt>
                <c:pt idx="184">
                  <c:v>0.21759000000000001</c:v>
                </c:pt>
                <c:pt idx="185">
                  <c:v>0.21408492000000001</c:v>
                </c:pt>
                <c:pt idx="186">
                  <c:v>0.20989183</c:v>
                </c:pt>
                <c:pt idx="187">
                  <c:v>0.20501825000000001</c:v>
                </c:pt>
                <c:pt idx="188">
                  <c:v>0.19953065</c:v>
                </c:pt>
                <c:pt idx="189">
                  <c:v>0.19355404000000001</c:v>
                </c:pt>
                <c:pt idx="190">
                  <c:v>0.18725795000000001</c:v>
                </c:pt>
                <c:pt idx="191">
                  <c:v>0.18083126999999999</c:v>
                </c:pt>
                <c:pt idx="192">
                  <c:v>0.17445466000000001</c:v>
                </c:pt>
                <c:pt idx="193">
                  <c:v>0.16827876999999999</c:v>
                </c:pt>
                <c:pt idx="194">
                  <c:v>0.16241294000000001</c:v>
                </c:pt>
                <c:pt idx="195">
                  <c:v>0.15692429999999999</c:v>
                </c:pt>
                <c:pt idx="196">
                  <c:v>0.15184385</c:v>
                </c:pt>
                <c:pt idx="197">
                  <c:v>0.14717509000000001</c:v>
                </c:pt>
                <c:pt idx="198">
                  <c:v>0.14290317999999999</c:v>
                </c:pt>
                <c:pt idx="199">
                  <c:v>0.13900235</c:v>
                </c:pt>
                <c:pt idx="200">
                  <c:v>0.13544138</c:v>
                </c:pt>
                <c:pt idx="201">
                  <c:v>0.13218743999999999</c:v>
                </c:pt>
                <c:pt idx="202">
                  <c:v>0.12920839000000001</c:v>
                </c:pt>
                <c:pt idx="203">
                  <c:v>0.12647401</c:v>
                </c:pt>
                <c:pt idx="204">
                  <c:v>0.12395668999999999</c:v>
                </c:pt>
                <c:pt idx="205">
                  <c:v>0.12163173400000001</c:v>
                </c:pt>
                <c:pt idx="206">
                  <c:v>0.11947716999999999</c:v>
                </c:pt>
                <c:pt idx="207">
                  <c:v>0.11747367</c:v>
                </c:pt>
                <c:pt idx="208">
                  <c:v>0.11560425000000001</c:v>
                </c:pt>
                <c:pt idx="209">
                  <c:v>0.11385412</c:v>
                </c:pt>
                <c:pt idx="210">
                  <c:v>0.11221027</c:v>
                </c:pt>
                <c:pt idx="211">
                  <c:v>0.11066104</c:v>
                </c:pt>
                <c:pt idx="212">
                  <c:v>0.10919751</c:v>
                </c:pt>
                <c:pt idx="213">
                  <c:v>0.10781043999999999</c:v>
                </c:pt>
                <c:pt idx="214">
                  <c:v>0.10649206999999999</c:v>
                </c:pt>
                <c:pt idx="215">
                  <c:v>0.10523578</c:v>
                </c:pt>
                <c:pt idx="216">
                  <c:v>0.104035735</c:v>
                </c:pt>
                <c:pt idx="217">
                  <c:v>0.10288675999999999</c:v>
                </c:pt>
                <c:pt idx="218">
                  <c:v>0.10178421</c:v>
                </c:pt>
                <c:pt idx="219">
                  <c:v>0.10072399999999999</c:v>
                </c:pt>
                <c:pt idx="220">
                  <c:v>9.9702545000000004E-2</c:v>
                </c:pt>
                <c:pt idx="221">
                  <c:v>9.8716590000000007E-2</c:v>
                </c:pt>
                <c:pt idx="222">
                  <c:v>9.7763224999999995E-2</c:v>
                </c:pt>
                <c:pt idx="223">
                  <c:v>9.6839889999999998E-2</c:v>
                </c:pt>
                <c:pt idx="224">
                  <c:v>9.594424E-2</c:v>
                </c:pt>
                <c:pt idx="225">
                  <c:v>9.507417E-2</c:v>
                </c:pt>
                <c:pt idx="226">
                  <c:v>9.4227775999999999E-2</c:v>
                </c:pt>
                <c:pt idx="227">
                  <c:v>9.3403440000000004E-2</c:v>
                </c:pt>
                <c:pt idx="228">
                  <c:v>9.2599680000000004E-2</c:v>
                </c:pt>
                <c:pt idx="229">
                  <c:v>9.1815090000000002E-2</c:v>
                </c:pt>
                <c:pt idx="230">
                  <c:v>9.1048450000000003E-2</c:v>
                </c:pt>
                <c:pt idx="231">
                  <c:v>9.0298569999999995E-2</c:v>
                </c:pt>
                <c:pt idx="232">
                  <c:v>8.9564405E-2</c:v>
                </c:pt>
                <c:pt idx="233">
                  <c:v>8.8845014999999999E-2</c:v>
                </c:pt>
                <c:pt idx="234">
                  <c:v>8.8139510000000004E-2</c:v>
                </c:pt>
                <c:pt idx="235">
                  <c:v>8.7447120000000003E-2</c:v>
                </c:pt>
                <c:pt idx="236">
                  <c:v>8.6767120000000003E-2</c:v>
                </c:pt>
                <c:pt idx="237">
                  <c:v>8.6098850000000005E-2</c:v>
                </c:pt>
                <c:pt idx="238">
                  <c:v>8.5441690000000001E-2</c:v>
                </c:pt>
                <c:pt idx="239">
                  <c:v>8.4795095000000001E-2</c:v>
                </c:pt>
                <c:pt idx="240">
                  <c:v>8.4506280000000003E-2</c:v>
                </c:pt>
                <c:pt idx="241">
                  <c:v>8.4506280000000003E-2</c:v>
                </c:pt>
                <c:pt idx="242">
                  <c:v>8.4154636000000005E-2</c:v>
                </c:pt>
                <c:pt idx="243">
                  <c:v>8.3501494999999995E-2</c:v>
                </c:pt>
                <c:pt idx="244">
                  <c:v>8.2834505000000003E-2</c:v>
                </c:pt>
                <c:pt idx="245">
                  <c:v>8.2155049999999993E-2</c:v>
                </c:pt>
                <c:pt idx="246">
                  <c:v>8.1464670000000003E-2</c:v>
                </c:pt>
                <c:pt idx="247">
                  <c:v>8.0765020000000007E-2</c:v>
                </c:pt>
                <c:pt idx="248">
                  <c:v>8.0057519999999993E-2</c:v>
                </c:pt>
                <c:pt idx="249">
                  <c:v>7.9343490000000003E-2</c:v>
                </c:pt>
                <c:pt idx="250">
                  <c:v>7.8624120000000006E-2</c:v>
                </c:pt>
                <c:pt idx="251">
                  <c:v>7.7900566000000004E-2</c:v>
                </c:pt>
                <c:pt idx="252">
                  <c:v>7.7173900000000004E-2</c:v>
                </c:pt>
                <c:pt idx="253">
                  <c:v>7.6445109999999997E-2</c:v>
                </c:pt>
                <c:pt idx="254">
                  <c:v>7.5715110000000002E-2</c:v>
                </c:pt>
                <c:pt idx="255">
                  <c:v>7.4984744000000006E-2</c:v>
                </c:pt>
                <c:pt idx="256">
                  <c:v>7.4254799999999996E-2</c:v>
                </c:pt>
                <c:pt idx="257">
                  <c:v>7.3526019999999997E-2</c:v>
                </c:pt>
                <c:pt idx="258">
                  <c:v>7.2799000000000003E-2</c:v>
                </c:pt>
                <c:pt idx="259">
                  <c:v>7.2074349999999995E-2</c:v>
                </c:pt>
                <c:pt idx="260">
                  <c:v>7.1352570000000004E-2</c:v>
                </c:pt>
                <c:pt idx="261">
                  <c:v>7.0634180000000005E-2</c:v>
                </c:pt>
                <c:pt idx="262">
                  <c:v>6.9919586000000006E-2</c:v>
                </c:pt>
                <c:pt idx="263">
                  <c:v>6.9209209999999993E-2</c:v>
                </c:pt>
                <c:pt idx="264">
                  <c:v>6.8503410000000001E-2</c:v>
                </c:pt>
                <c:pt idx="265">
                  <c:v>6.7802509999999996E-2</c:v>
                </c:pt>
                <c:pt idx="266">
                  <c:v>6.7106799999999994E-2</c:v>
                </c:pt>
                <c:pt idx="267">
                  <c:v>6.6416530000000001E-2</c:v>
                </c:pt>
                <c:pt idx="268">
                  <c:v>6.5731935000000005E-2</c:v>
                </c:pt>
                <c:pt idx="269">
                  <c:v>6.5053194999999994E-2</c:v>
                </c:pt>
                <c:pt idx="270">
                  <c:v>6.4380499999999993E-2</c:v>
                </c:pt>
                <c:pt idx="271">
                  <c:v>6.3713975000000006E-2</c:v>
                </c:pt>
                <c:pt idx="272">
                  <c:v>6.3053769999999995E-2</c:v>
                </c:pt>
                <c:pt idx="273">
                  <c:v>6.2399986999999997E-2</c:v>
                </c:pt>
                <c:pt idx="274">
                  <c:v>6.1752710000000002E-2</c:v>
                </c:pt>
                <c:pt idx="275">
                  <c:v>6.1112042999999998E-2</c:v>
                </c:pt>
                <c:pt idx="276">
                  <c:v>6.0478023999999998E-2</c:v>
                </c:pt>
                <c:pt idx="277">
                  <c:v>5.9850708000000002E-2</c:v>
                </c:pt>
                <c:pt idx="278">
                  <c:v>5.9230138000000002E-2</c:v>
                </c:pt>
                <c:pt idx="279">
                  <c:v>5.8616340000000003E-2</c:v>
                </c:pt>
                <c:pt idx="280">
                  <c:v>5.8009323000000002E-2</c:v>
                </c:pt>
                <c:pt idx="281">
                  <c:v>5.7409093000000001E-2</c:v>
                </c:pt>
                <c:pt idx="282">
                  <c:v>5.6815659999999997E-2</c:v>
                </c:pt>
                <c:pt idx="283">
                  <c:v>5.6229019999999998E-2</c:v>
                </c:pt>
                <c:pt idx="284">
                  <c:v>5.5649142999999998E-2</c:v>
                </c:pt>
                <c:pt idx="285">
                  <c:v>5.5076020000000003E-2</c:v>
                </c:pt>
                <c:pt idx="286">
                  <c:v>5.4509643000000003E-2</c:v>
                </c:pt>
                <c:pt idx="287">
                  <c:v>5.3949959999999998E-2</c:v>
                </c:pt>
                <c:pt idx="288">
                  <c:v>5.3396944000000002E-2</c:v>
                </c:pt>
                <c:pt idx="289">
                  <c:v>5.2850563000000003E-2</c:v>
                </c:pt>
                <c:pt idx="290">
                  <c:v>5.2718849999999998E-2</c:v>
                </c:pt>
                <c:pt idx="291">
                  <c:v>5.2718849999999998E-2</c:v>
                </c:pt>
                <c:pt idx="292">
                  <c:v>5.2718790000000001E-2</c:v>
                </c:pt>
              </c:numCache>
            </c:numRef>
          </c:yVal>
          <c:smooth val="0"/>
          <c:extLst>
            <c:ext xmlns:c16="http://schemas.microsoft.com/office/drawing/2014/chart" uri="{C3380CC4-5D6E-409C-BE32-E72D297353CC}">
              <c16:uniqueId val="{00000002-9E0A-4121-B4A8-4A383352855B}"/>
            </c:ext>
          </c:extLst>
        </c:ser>
        <c:ser>
          <c:idx val="3"/>
          <c:order val="3"/>
          <c:tx>
            <c:strRef>
              <c:f>'Figure 9'!$V$4</c:f>
              <c:strCache>
                <c:ptCount val="1"/>
                <c:pt idx="0">
                  <c:v>79</c:v>
                </c:pt>
              </c:strCache>
            </c:strRef>
          </c:tx>
          <c:spPr>
            <a:ln w="19050" cap="rnd">
              <a:solidFill>
                <a:schemeClr val="accent4"/>
              </a:solidFill>
              <a:round/>
            </a:ln>
            <a:effectLst/>
          </c:spPr>
          <c:marker>
            <c:symbol val="none"/>
          </c:marker>
          <c:xVal>
            <c:numRef>
              <c:f>'Figure 9'!$W$6:$W$482</c:f>
              <c:numCache>
                <c:formatCode>General</c:formatCode>
                <c:ptCount val="47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6.100372833333334</c:v>
                </c:pt>
                <c:pt idx="39">
                  <c:v>6.100372833333334</c:v>
                </c:pt>
                <c:pt idx="40">
                  <c:v>6.166666666666667</c:v>
                </c:pt>
                <c:pt idx="41">
                  <c:v>6.175192833333333</c:v>
                </c:pt>
                <c:pt idx="42">
                  <c:v>6.175192833333333</c:v>
                </c:pt>
                <c:pt idx="43">
                  <c:v>6.175342333333333</c:v>
                </c:pt>
                <c:pt idx="44">
                  <c:v>6.175342333333333</c:v>
                </c:pt>
                <c:pt idx="45">
                  <c:v>6.1753428333333336</c:v>
                </c:pt>
                <c:pt idx="46">
                  <c:v>6.1753428333333336</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10</c:v>
                </c:pt>
                <c:pt idx="70">
                  <c:v>10.166666666666666</c:v>
                </c:pt>
                <c:pt idx="71">
                  <c:v>10.333333333333334</c:v>
                </c:pt>
                <c:pt idx="72">
                  <c:v>10.5</c:v>
                </c:pt>
                <c:pt idx="73">
                  <c:v>10.666666666666666</c:v>
                </c:pt>
                <c:pt idx="74">
                  <c:v>10.833333333333334</c:v>
                </c:pt>
                <c:pt idx="75">
                  <c:v>11</c:v>
                </c:pt>
                <c:pt idx="76">
                  <c:v>11.166666666666666</c:v>
                </c:pt>
                <c:pt idx="77">
                  <c:v>11.333333333333334</c:v>
                </c:pt>
                <c:pt idx="78">
                  <c:v>11.5</c:v>
                </c:pt>
                <c:pt idx="79">
                  <c:v>11.666666666666666</c:v>
                </c:pt>
                <c:pt idx="80">
                  <c:v>11.833333333333334</c:v>
                </c:pt>
                <c:pt idx="81">
                  <c:v>12</c:v>
                </c:pt>
                <c:pt idx="82">
                  <c:v>12.166666666666666</c:v>
                </c:pt>
                <c:pt idx="83">
                  <c:v>12.333333333333334</c:v>
                </c:pt>
                <c:pt idx="84">
                  <c:v>12.5</c:v>
                </c:pt>
                <c:pt idx="85">
                  <c:v>12.666666666666666</c:v>
                </c:pt>
                <c:pt idx="86">
                  <c:v>12.833333333333334</c:v>
                </c:pt>
                <c:pt idx="87">
                  <c:v>13</c:v>
                </c:pt>
                <c:pt idx="88">
                  <c:v>13.166666666666666</c:v>
                </c:pt>
                <c:pt idx="89">
                  <c:v>13.333333333333334</c:v>
                </c:pt>
                <c:pt idx="90">
                  <c:v>13.5</c:v>
                </c:pt>
                <c:pt idx="91">
                  <c:v>13.666666666666666</c:v>
                </c:pt>
                <c:pt idx="92">
                  <c:v>13.833333333333334</c:v>
                </c:pt>
                <c:pt idx="93">
                  <c:v>14</c:v>
                </c:pt>
                <c:pt idx="94">
                  <c:v>14.166666666666666</c:v>
                </c:pt>
                <c:pt idx="95">
                  <c:v>14.333333333333334</c:v>
                </c:pt>
                <c:pt idx="96">
                  <c:v>14.5</c:v>
                </c:pt>
                <c:pt idx="97">
                  <c:v>14.657838999999999</c:v>
                </c:pt>
                <c:pt idx="98">
                  <c:v>14.657838999999999</c:v>
                </c:pt>
                <c:pt idx="99">
                  <c:v>14.657838999999999</c:v>
                </c:pt>
                <c:pt idx="100">
                  <c:v>14.657838999999999</c:v>
                </c:pt>
                <c:pt idx="101">
                  <c:v>14.666666666666666</c:v>
                </c:pt>
                <c:pt idx="102">
                  <c:v>14.833333333333334</c:v>
                </c:pt>
                <c:pt idx="103">
                  <c:v>15</c:v>
                </c:pt>
                <c:pt idx="104">
                  <c:v>15.166666666666666</c:v>
                </c:pt>
                <c:pt idx="105">
                  <c:v>15.333333333333334</c:v>
                </c:pt>
                <c:pt idx="106">
                  <c:v>15.5</c:v>
                </c:pt>
                <c:pt idx="107">
                  <c:v>15.666666666666666</c:v>
                </c:pt>
                <c:pt idx="108">
                  <c:v>15.833333333333334</c:v>
                </c:pt>
                <c:pt idx="109">
                  <c:v>16</c:v>
                </c:pt>
                <c:pt idx="110">
                  <c:v>16.166666666666668</c:v>
                </c:pt>
                <c:pt idx="111">
                  <c:v>16.333333333333332</c:v>
                </c:pt>
                <c:pt idx="112">
                  <c:v>16.5</c:v>
                </c:pt>
                <c:pt idx="113">
                  <c:v>16.666666666666668</c:v>
                </c:pt>
                <c:pt idx="114">
                  <c:v>16.833333333333332</c:v>
                </c:pt>
                <c:pt idx="115">
                  <c:v>17</c:v>
                </c:pt>
                <c:pt idx="116">
                  <c:v>17.166666666666668</c:v>
                </c:pt>
                <c:pt idx="117">
                  <c:v>17.333333333333332</c:v>
                </c:pt>
                <c:pt idx="118">
                  <c:v>17.5</c:v>
                </c:pt>
                <c:pt idx="119">
                  <c:v>17.666666666666668</c:v>
                </c:pt>
                <c:pt idx="120">
                  <c:v>17.833333333333332</c:v>
                </c:pt>
                <c:pt idx="121">
                  <c:v>18</c:v>
                </c:pt>
                <c:pt idx="122">
                  <c:v>18.166666666666668</c:v>
                </c:pt>
                <c:pt idx="123">
                  <c:v>18.333333333333332</c:v>
                </c:pt>
                <c:pt idx="124">
                  <c:v>18.5</c:v>
                </c:pt>
                <c:pt idx="125">
                  <c:v>18.542945</c:v>
                </c:pt>
                <c:pt idx="126">
                  <c:v>18.542945</c:v>
                </c:pt>
                <c:pt idx="127">
                  <c:v>18.666666666666668</c:v>
                </c:pt>
                <c:pt idx="128">
                  <c:v>18.833333333333332</c:v>
                </c:pt>
                <c:pt idx="129">
                  <c:v>18.842208333333335</c:v>
                </c:pt>
                <c:pt idx="130">
                  <c:v>18.842208333333335</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20.506661666666666</c:v>
                </c:pt>
                <c:pt idx="142">
                  <c:v>20.506661666666666</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29</c:v>
                </c:pt>
                <c:pt idx="194">
                  <c:v>29.166666666666668</c:v>
                </c:pt>
                <c:pt idx="195">
                  <c:v>29.333333333333332</c:v>
                </c:pt>
                <c:pt idx="196">
                  <c:v>29.5</c:v>
                </c:pt>
                <c:pt idx="197">
                  <c:v>29.666666666666668</c:v>
                </c:pt>
                <c:pt idx="198">
                  <c:v>29.833333333333332</c:v>
                </c:pt>
                <c:pt idx="199">
                  <c:v>30</c:v>
                </c:pt>
                <c:pt idx="200">
                  <c:v>30.166666666666668</c:v>
                </c:pt>
                <c:pt idx="201">
                  <c:v>30.333333333333332</c:v>
                </c:pt>
                <c:pt idx="202">
                  <c:v>30.5</c:v>
                </c:pt>
                <c:pt idx="203">
                  <c:v>30.666666666666668</c:v>
                </c:pt>
                <c:pt idx="204">
                  <c:v>30.833333333333332</c:v>
                </c:pt>
                <c:pt idx="205">
                  <c:v>31</c:v>
                </c:pt>
                <c:pt idx="206">
                  <c:v>31.166666666666668</c:v>
                </c:pt>
                <c:pt idx="207">
                  <c:v>31.333333333333332</c:v>
                </c:pt>
                <c:pt idx="208">
                  <c:v>31.5</c:v>
                </c:pt>
                <c:pt idx="209">
                  <c:v>31.55376</c:v>
                </c:pt>
                <c:pt idx="210">
                  <c:v>31.666666666666668</c:v>
                </c:pt>
                <c:pt idx="211">
                  <c:v>31.833333333333332</c:v>
                </c:pt>
                <c:pt idx="212">
                  <c:v>32</c:v>
                </c:pt>
                <c:pt idx="213">
                  <c:v>32.166666666666664</c:v>
                </c:pt>
                <c:pt idx="214">
                  <c:v>32.333333333333336</c:v>
                </c:pt>
                <c:pt idx="215">
                  <c:v>32.5</c:v>
                </c:pt>
                <c:pt idx="216">
                  <c:v>32.666666666666664</c:v>
                </c:pt>
                <c:pt idx="217">
                  <c:v>32.833333333333336</c:v>
                </c:pt>
                <c:pt idx="218">
                  <c:v>33</c:v>
                </c:pt>
                <c:pt idx="219">
                  <c:v>33.166666666666664</c:v>
                </c:pt>
                <c:pt idx="220">
                  <c:v>33.333333333333336</c:v>
                </c:pt>
                <c:pt idx="221">
                  <c:v>33.5</c:v>
                </c:pt>
                <c:pt idx="222">
                  <c:v>33.666666666666664</c:v>
                </c:pt>
                <c:pt idx="223">
                  <c:v>33.833333333333336</c:v>
                </c:pt>
                <c:pt idx="224">
                  <c:v>34</c:v>
                </c:pt>
                <c:pt idx="225">
                  <c:v>34.166666666666664</c:v>
                </c:pt>
                <c:pt idx="226">
                  <c:v>34.333333333333336</c:v>
                </c:pt>
                <c:pt idx="227">
                  <c:v>34.5</c:v>
                </c:pt>
                <c:pt idx="228">
                  <c:v>34.666666666666664</c:v>
                </c:pt>
                <c:pt idx="229">
                  <c:v>34.833333333333336</c:v>
                </c:pt>
                <c:pt idx="230">
                  <c:v>35</c:v>
                </c:pt>
                <c:pt idx="231">
                  <c:v>35.166666666666664</c:v>
                </c:pt>
                <c:pt idx="232">
                  <c:v>35.333333333333336</c:v>
                </c:pt>
                <c:pt idx="233">
                  <c:v>35.5</c:v>
                </c:pt>
                <c:pt idx="234">
                  <c:v>35.666666666666664</c:v>
                </c:pt>
                <c:pt idx="235">
                  <c:v>35.833333333333336</c:v>
                </c:pt>
                <c:pt idx="236">
                  <c:v>36</c:v>
                </c:pt>
                <c:pt idx="237">
                  <c:v>36.166666666666664</c:v>
                </c:pt>
                <c:pt idx="238">
                  <c:v>36.333333333333336</c:v>
                </c:pt>
                <c:pt idx="239">
                  <c:v>36.5</c:v>
                </c:pt>
                <c:pt idx="240">
                  <c:v>36.666666666666664</c:v>
                </c:pt>
                <c:pt idx="241">
                  <c:v>36.833333333333336</c:v>
                </c:pt>
                <c:pt idx="242">
                  <c:v>37</c:v>
                </c:pt>
                <c:pt idx="243">
                  <c:v>37.166666666666664</c:v>
                </c:pt>
                <c:pt idx="244">
                  <c:v>37.333333333333336</c:v>
                </c:pt>
                <c:pt idx="245">
                  <c:v>37.5</c:v>
                </c:pt>
                <c:pt idx="246">
                  <c:v>37.666666666666664</c:v>
                </c:pt>
                <c:pt idx="247">
                  <c:v>37.833333333333336</c:v>
                </c:pt>
                <c:pt idx="248">
                  <c:v>38</c:v>
                </c:pt>
                <c:pt idx="249">
                  <c:v>38.166666666666664</c:v>
                </c:pt>
                <c:pt idx="250">
                  <c:v>38.333333333333336</c:v>
                </c:pt>
                <c:pt idx="251">
                  <c:v>38.5</c:v>
                </c:pt>
                <c:pt idx="252">
                  <c:v>38.666666666666664</c:v>
                </c:pt>
                <c:pt idx="253">
                  <c:v>38.833333333333336</c:v>
                </c:pt>
                <c:pt idx="254">
                  <c:v>39</c:v>
                </c:pt>
                <c:pt idx="255">
                  <c:v>39.166666666666664</c:v>
                </c:pt>
                <c:pt idx="256">
                  <c:v>39.333333333333336</c:v>
                </c:pt>
                <c:pt idx="257">
                  <c:v>39.5</c:v>
                </c:pt>
                <c:pt idx="258">
                  <c:v>39.666666666666664</c:v>
                </c:pt>
                <c:pt idx="259">
                  <c:v>39.833333333333336</c:v>
                </c:pt>
                <c:pt idx="260">
                  <c:v>40</c:v>
                </c:pt>
                <c:pt idx="261">
                  <c:v>40.166666666666664</c:v>
                </c:pt>
                <c:pt idx="262">
                  <c:v>40.333333333333336</c:v>
                </c:pt>
                <c:pt idx="263">
                  <c:v>40.5</c:v>
                </c:pt>
                <c:pt idx="264">
                  <c:v>40.666666666666664</c:v>
                </c:pt>
                <c:pt idx="265">
                  <c:v>40.833333333333336</c:v>
                </c:pt>
                <c:pt idx="266">
                  <c:v>41</c:v>
                </c:pt>
                <c:pt idx="267">
                  <c:v>41.166666666666664</c:v>
                </c:pt>
                <c:pt idx="268">
                  <c:v>41.333333333333336</c:v>
                </c:pt>
                <c:pt idx="269">
                  <c:v>41.5</c:v>
                </c:pt>
                <c:pt idx="270">
                  <c:v>41.666666666666664</c:v>
                </c:pt>
                <c:pt idx="271">
                  <c:v>41.833333333333336</c:v>
                </c:pt>
                <c:pt idx="272">
                  <c:v>42</c:v>
                </c:pt>
                <c:pt idx="273">
                  <c:v>42.166666666666664</c:v>
                </c:pt>
                <c:pt idx="274">
                  <c:v>42.333333333333336</c:v>
                </c:pt>
                <c:pt idx="275">
                  <c:v>42.5</c:v>
                </c:pt>
                <c:pt idx="276">
                  <c:v>42.666666666666664</c:v>
                </c:pt>
                <c:pt idx="277">
                  <c:v>42.833333333333336</c:v>
                </c:pt>
                <c:pt idx="278">
                  <c:v>43</c:v>
                </c:pt>
                <c:pt idx="279">
                  <c:v>43.166666666666664</c:v>
                </c:pt>
                <c:pt idx="280">
                  <c:v>43.333333333333336</c:v>
                </c:pt>
                <c:pt idx="281">
                  <c:v>43.5</c:v>
                </c:pt>
                <c:pt idx="282">
                  <c:v>43.666666666666664</c:v>
                </c:pt>
                <c:pt idx="283">
                  <c:v>43.833333333333336</c:v>
                </c:pt>
                <c:pt idx="284">
                  <c:v>44</c:v>
                </c:pt>
                <c:pt idx="285">
                  <c:v>44.166666666666664</c:v>
                </c:pt>
                <c:pt idx="286">
                  <c:v>44.333333333333336</c:v>
                </c:pt>
                <c:pt idx="287">
                  <c:v>44.5</c:v>
                </c:pt>
                <c:pt idx="288">
                  <c:v>44.666666666666664</c:v>
                </c:pt>
                <c:pt idx="289">
                  <c:v>44.833333333333336</c:v>
                </c:pt>
                <c:pt idx="290">
                  <c:v>45</c:v>
                </c:pt>
                <c:pt idx="291">
                  <c:v>45.166666666666664</c:v>
                </c:pt>
                <c:pt idx="292">
                  <c:v>45.333333333333336</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47.166666666666664</c:v>
                </c:pt>
                <c:pt idx="304">
                  <c:v>47.333333333333336</c:v>
                </c:pt>
                <c:pt idx="305">
                  <c:v>47.5</c:v>
                </c:pt>
                <c:pt idx="306">
                  <c:v>47.666666666666664</c:v>
                </c:pt>
                <c:pt idx="307">
                  <c:v>47.833333333333336</c:v>
                </c:pt>
                <c:pt idx="308">
                  <c:v>48</c:v>
                </c:pt>
                <c:pt idx="309">
                  <c:v>48.166666666666664</c:v>
                </c:pt>
                <c:pt idx="310">
                  <c:v>48.333333333333336</c:v>
                </c:pt>
                <c:pt idx="311">
                  <c:v>48.5</c:v>
                </c:pt>
                <c:pt idx="312">
                  <c:v>48.666666666666664</c:v>
                </c:pt>
                <c:pt idx="313">
                  <c:v>48.833333333333336</c:v>
                </c:pt>
                <c:pt idx="314">
                  <c:v>49</c:v>
                </c:pt>
                <c:pt idx="315">
                  <c:v>49.166666666666664</c:v>
                </c:pt>
                <c:pt idx="316">
                  <c:v>49.333333333333336</c:v>
                </c:pt>
                <c:pt idx="317">
                  <c:v>49.5</c:v>
                </c:pt>
                <c:pt idx="318">
                  <c:v>49.666666666666664</c:v>
                </c:pt>
                <c:pt idx="319">
                  <c:v>49.833333333333336</c:v>
                </c:pt>
                <c:pt idx="320">
                  <c:v>50</c:v>
                </c:pt>
                <c:pt idx="321">
                  <c:v>50.166666666666664</c:v>
                </c:pt>
                <c:pt idx="322">
                  <c:v>50.333333333333336</c:v>
                </c:pt>
                <c:pt idx="323">
                  <c:v>50.5</c:v>
                </c:pt>
                <c:pt idx="324">
                  <c:v>50.666666666666664</c:v>
                </c:pt>
                <c:pt idx="325">
                  <c:v>50.833333333333336</c:v>
                </c:pt>
                <c:pt idx="326">
                  <c:v>51</c:v>
                </c:pt>
                <c:pt idx="327">
                  <c:v>51.166666666666664</c:v>
                </c:pt>
                <c:pt idx="328">
                  <c:v>51.333333333333336</c:v>
                </c:pt>
                <c:pt idx="329">
                  <c:v>51.5</c:v>
                </c:pt>
                <c:pt idx="330">
                  <c:v>51.666666666666664</c:v>
                </c:pt>
                <c:pt idx="331">
                  <c:v>51.833333333333336</c:v>
                </c:pt>
                <c:pt idx="332">
                  <c:v>52</c:v>
                </c:pt>
                <c:pt idx="333">
                  <c:v>52.166666666666664</c:v>
                </c:pt>
                <c:pt idx="334">
                  <c:v>52.333333333333336</c:v>
                </c:pt>
                <c:pt idx="335">
                  <c:v>52.5</c:v>
                </c:pt>
                <c:pt idx="336">
                  <c:v>52.587700000000005</c:v>
                </c:pt>
              </c:numCache>
            </c:numRef>
          </c:xVal>
          <c:yVal>
            <c:numRef>
              <c:f>'Figure 9'!$Z$6:$Z$482</c:f>
              <c:numCache>
                <c:formatCode>General</c:formatCode>
                <c:ptCount val="477"/>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0.23</c:v>
                </c:pt>
                <c:pt idx="90">
                  <c:v>0.23</c:v>
                </c:pt>
                <c:pt idx="91">
                  <c:v>0.23</c:v>
                </c:pt>
                <c:pt idx="92">
                  <c:v>0.23</c:v>
                </c:pt>
                <c:pt idx="93">
                  <c:v>0.23</c:v>
                </c:pt>
                <c:pt idx="94">
                  <c:v>0.23</c:v>
                </c:pt>
                <c:pt idx="95">
                  <c:v>0.23</c:v>
                </c:pt>
                <c:pt idx="96">
                  <c:v>0.23</c:v>
                </c:pt>
                <c:pt idx="97">
                  <c:v>0.23</c:v>
                </c:pt>
                <c:pt idx="98">
                  <c:v>0.23</c:v>
                </c:pt>
                <c:pt idx="99">
                  <c:v>0.23</c:v>
                </c:pt>
                <c:pt idx="100">
                  <c:v>0.23</c:v>
                </c:pt>
                <c:pt idx="101">
                  <c:v>0.23</c:v>
                </c:pt>
                <c:pt idx="102">
                  <c:v>0.23</c:v>
                </c:pt>
                <c:pt idx="103">
                  <c:v>0.23</c:v>
                </c:pt>
                <c:pt idx="104">
                  <c:v>0.23</c:v>
                </c:pt>
                <c:pt idx="105">
                  <c:v>0.23</c:v>
                </c:pt>
                <c:pt idx="106">
                  <c:v>0.23</c:v>
                </c:pt>
                <c:pt idx="107">
                  <c:v>0.23</c:v>
                </c:pt>
                <c:pt idx="108">
                  <c:v>0.23</c:v>
                </c:pt>
                <c:pt idx="109">
                  <c:v>0.23</c:v>
                </c:pt>
                <c:pt idx="110">
                  <c:v>0.23</c:v>
                </c:pt>
                <c:pt idx="111">
                  <c:v>0.23</c:v>
                </c:pt>
                <c:pt idx="112">
                  <c:v>0.23</c:v>
                </c:pt>
                <c:pt idx="113">
                  <c:v>0.23</c:v>
                </c:pt>
                <c:pt idx="114">
                  <c:v>0.23</c:v>
                </c:pt>
                <c:pt idx="115">
                  <c:v>0.23</c:v>
                </c:pt>
                <c:pt idx="116">
                  <c:v>0.23</c:v>
                </c:pt>
                <c:pt idx="117">
                  <c:v>0.23</c:v>
                </c:pt>
                <c:pt idx="118">
                  <c:v>0.23</c:v>
                </c:pt>
                <c:pt idx="119">
                  <c:v>0.23</c:v>
                </c:pt>
                <c:pt idx="120">
                  <c:v>0.23</c:v>
                </c:pt>
                <c:pt idx="121">
                  <c:v>0.23</c:v>
                </c:pt>
                <c:pt idx="122">
                  <c:v>0.23</c:v>
                </c:pt>
                <c:pt idx="123">
                  <c:v>0.23</c:v>
                </c:pt>
                <c:pt idx="124">
                  <c:v>0.23</c:v>
                </c:pt>
                <c:pt idx="125">
                  <c:v>0.23</c:v>
                </c:pt>
                <c:pt idx="126">
                  <c:v>0.23</c:v>
                </c:pt>
                <c:pt idx="127">
                  <c:v>0.23</c:v>
                </c:pt>
                <c:pt idx="128">
                  <c:v>0.23</c:v>
                </c:pt>
                <c:pt idx="129">
                  <c:v>0.23</c:v>
                </c:pt>
                <c:pt idx="130">
                  <c:v>0.23</c:v>
                </c:pt>
                <c:pt idx="131">
                  <c:v>0.23</c:v>
                </c:pt>
                <c:pt idx="132">
                  <c:v>0.23</c:v>
                </c:pt>
                <c:pt idx="133">
                  <c:v>0.23</c:v>
                </c:pt>
                <c:pt idx="134">
                  <c:v>0.23</c:v>
                </c:pt>
                <c:pt idx="135">
                  <c:v>0.23</c:v>
                </c:pt>
                <c:pt idx="136">
                  <c:v>0.23</c:v>
                </c:pt>
                <c:pt idx="137">
                  <c:v>0.23</c:v>
                </c:pt>
                <c:pt idx="138">
                  <c:v>0.23</c:v>
                </c:pt>
                <c:pt idx="139">
                  <c:v>0.23</c:v>
                </c:pt>
                <c:pt idx="140">
                  <c:v>0.23</c:v>
                </c:pt>
                <c:pt idx="141">
                  <c:v>0.23</c:v>
                </c:pt>
                <c:pt idx="142">
                  <c:v>0.23</c:v>
                </c:pt>
                <c:pt idx="143">
                  <c:v>0.23</c:v>
                </c:pt>
                <c:pt idx="144">
                  <c:v>0.23</c:v>
                </c:pt>
                <c:pt idx="145">
                  <c:v>0.23</c:v>
                </c:pt>
                <c:pt idx="146">
                  <c:v>0.23</c:v>
                </c:pt>
                <c:pt idx="147">
                  <c:v>0.22999998999999999</c:v>
                </c:pt>
                <c:pt idx="148">
                  <c:v>0.22999998999999999</c:v>
                </c:pt>
                <c:pt idx="149">
                  <c:v>0.22999997</c:v>
                </c:pt>
                <c:pt idx="150">
                  <c:v>0.22999997</c:v>
                </c:pt>
                <c:pt idx="151">
                  <c:v>0.22999994000000001</c:v>
                </c:pt>
                <c:pt idx="152">
                  <c:v>0.22999990000000001</c:v>
                </c:pt>
                <c:pt idx="153">
                  <c:v>0.22999984000000001</c:v>
                </c:pt>
                <c:pt idx="154">
                  <c:v>0.22999974000000001</c:v>
                </c:pt>
                <c:pt idx="155">
                  <c:v>0.22999959</c:v>
                </c:pt>
                <c:pt idx="156">
                  <c:v>0.22999933</c:v>
                </c:pt>
                <c:pt idx="157">
                  <c:v>0.22999892999999999</c:v>
                </c:pt>
                <c:pt idx="158">
                  <c:v>0.22999834</c:v>
                </c:pt>
                <c:pt idx="159">
                  <c:v>0.22999741000000001</c:v>
                </c:pt>
                <c:pt idx="160">
                  <c:v>0.22999601</c:v>
                </c:pt>
                <c:pt idx="161">
                  <c:v>0.22999394000000001</c:v>
                </c:pt>
                <c:pt idx="162">
                  <c:v>0.22999086999999999</c:v>
                </c:pt>
                <c:pt idx="163">
                  <c:v>0.22998637999999999</c:v>
                </c:pt>
                <c:pt idx="164">
                  <c:v>0.22997986000000001</c:v>
                </c:pt>
                <c:pt idx="165">
                  <c:v>0.22997045999999999</c:v>
                </c:pt>
                <c:pt idx="166">
                  <c:v>0.22995699999999999</c:v>
                </c:pt>
                <c:pt idx="167">
                  <c:v>0.22993788000000001</c:v>
                </c:pt>
                <c:pt idx="168">
                  <c:v>0.22991088000000001</c:v>
                </c:pt>
                <c:pt idx="169">
                  <c:v>0.22987305999999999</c:v>
                </c:pt>
                <c:pt idx="170">
                  <c:v>0.22982034000000001</c:v>
                </c:pt>
                <c:pt idx="171">
                  <c:v>0.22974727</c:v>
                </c:pt>
                <c:pt idx="172">
                  <c:v>0.22964657999999999</c:v>
                </c:pt>
                <c:pt idx="173">
                  <c:v>0.22950856</c:v>
                </c:pt>
                <c:pt idx="174">
                  <c:v>0.22932036</c:v>
                </c:pt>
                <c:pt idx="175">
                  <c:v>0.22906499999999999</c:v>
                </c:pt>
                <c:pt idx="176">
                  <c:v>0.22872026000000001</c:v>
                </c:pt>
                <c:pt idx="177">
                  <c:v>0.2282573</c:v>
                </c:pt>
                <c:pt idx="178">
                  <c:v>0.22763913999999999</c:v>
                </c:pt>
                <c:pt idx="179">
                  <c:v>0.22681910999999999</c:v>
                </c:pt>
                <c:pt idx="180">
                  <c:v>0.22573955000000001</c:v>
                </c:pt>
                <c:pt idx="181">
                  <c:v>0.22433143999999999</c:v>
                </c:pt>
                <c:pt idx="182">
                  <c:v>0.22251567</c:v>
                </c:pt>
                <c:pt idx="183">
                  <c:v>0.22020735</c:v>
                </c:pt>
                <c:pt idx="184">
                  <c:v>0.21732389999999999</c:v>
                </c:pt>
                <c:pt idx="185">
                  <c:v>0.21379791000000001</c:v>
                </c:pt>
                <c:pt idx="186">
                  <c:v>0.20959322</c:v>
                </c:pt>
                <c:pt idx="187">
                  <c:v>0.20472146999999999</c:v>
                </c:pt>
                <c:pt idx="188">
                  <c:v>0.19925209999999999</c:v>
                </c:pt>
                <c:pt idx="189">
                  <c:v>0.19331126000000001</c:v>
                </c:pt>
                <c:pt idx="190">
                  <c:v>0.18706726000000001</c:v>
                </c:pt>
                <c:pt idx="191">
                  <c:v>0.18070554999999999</c:v>
                </c:pt>
                <c:pt idx="192">
                  <c:v>0.17440219000000001</c:v>
                </c:pt>
                <c:pt idx="193">
                  <c:v>0.16830290000000001</c:v>
                </c:pt>
                <c:pt idx="194">
                  <c:v>0.16251282</c:v>
                </c:pt>
                <c:pt idx="195">
                  <c:v>0.15709619</c:v>
                </c:pt>
                <c:pt idx="196">
                  <c:v>0.15208219000000001</c:v>
                </c:pt>
                <c:pt idx="197">
                  <c:v>0.14747360000000001</c:v>
                </c:pt>
                <c:pt idx="198">
                  <c:v>0.1432554</c:v>
                </c:pt>
                <c:pt idx="199">
                  <c:v>0.13940226</c:v>
                </c:pt>
                <c:pt idx="200">
                  <c:v>0.13588381999999999</c:v>
                </c:pt>
                <c:pt idx="201">
                  <c:v>0.13266769</c:v>
                </c:pt>
                <c:pt idx="202">
                  <c:v>0.12972227</c:v>
                </c:pt>
                <c:pt idx="203">
                  <c:v>0.12701802000000001</c:v>
                </c:pt>
                <c:pt idx="204">
                  <c:v>0.124527864</c:v>
                </c:pt>
                <c:pt idx="205">
                  <c:v>0.122227564</c:v>
                </c:pt>
                <c:pt idx="206">
                  <c:v>0.12009553000000001</c:v>
                </c:pt>
                <c:pt idx="207">
                  <c:v>0.11811275</c:v>
                </c:pt>
                <c:pt idx="208">
                  <c:v>0.11626255000000001</c:v>
                </c:pt>
                <c:pt idx="209">
                  <c:v>0.11569156999999999</c:v>
                </c:pt>
                <c:pt idx="210">
                  <c:v>0.11453070999999999</c:v>
                </c:pt>
                <c:pt idx="211">
                  <c:v>0.112903215</c:v>
                </c:pt>
                <c:pt idx="212">
                  <c:v>0.11137030000000001</c:v>
                </c:pt>
                <c:pt idx="213">
                  <c:v>0.10992196</c:v>
                </c:pt>
                <c:pt idx="214">
                  <c:v>0.10854919</c:v>
                </c:pt>
                <c:pt idx="215">
                  <c:v>0.107244566</c:v>
                </c:pt>
                <c:pt idx="216">
                  <c:v>0.10600150999999999</c:v>
                </c:pt>
                <c:pt idx="217">
                  <c:v>0.10481418000000001</c:v>
                </c:pt>
                <c:pt idx="218">
                  <c:v>0.10367743</c:v>
                </c:pt>
                <c:pt idx="219">
                  <c:v>0.10258679</c:v>
                </c:pt>
                <c:pt idx="220">
                  <c:v>0.101538226</c:v>
                </c:pt>
                <c:pt idx="221">
                  <c:v>0.10052815</c:v>
                </c:pt>
                <c:pt idx="222">
                  <c:v>9.9553329999999995E-2</c:v>
                </c:pt>
                <c:pt idx="223">
                  <c:v>9.8610884999999995E-2</c:v>
                </c:pt>
                <c:pt idx="224">
                  <c:v>9.7698229999999997E-2</c:v>
                </c:pt>
                <c:pt idx="225">
                  <c:v>9.6813049999999998E-2</c:v>
                </c:pt>
                <c:pt idx="226">
                  <c:v>9.5953280000000002E-2</c:v>
                </c:pt>
                <c:pt idx="227">
                  <c:v>9.5116980000000004E-2</c:v>
                </c:pt>
                <c:pt idx="228">
                  <c:v>9.4302549999999999E-2</c:v>
                </c:pt>
                <c:pt idx="229">
                  <c:v>9.3508469999999996E-2</c:v>
                </c:pt>
                <c:pt idx="230">
                  <c:v>9.2733435000000003E-2</c:v>
                </c:pt>
                <c:pt idx="231">
                  <c:v>9.1976180000000005E-2</c:v>
                </c:pt>
                <c:pt idx="232">
                  <c:v>9.1235555999999995E-2</c:v>
                </c:pt>
                <c:pt idx="233">
                  <c:v>9.0510510000000002E-2</c:v>
                </c:pt>
                <c:pt idx="234">
                  <c:v>8.9800104000000006E-2</c:v>
                </c:pt>
                <c:pt idx="235">
                  <c:v>8.9103445000000003E-2</c:v>
                </c:pt>
                <c:pt idx="236">
                  <c:v>8.8419739999999997E-2</c:v>
                </c:pt>
                <c:pt idx="237">
                  <c:v>8.7748279999999998E-2</c:v>
                </c:pt>
                <c:pt idx="238">
                  <c:v>8.708842E-2</c:v>
                </c:pt>
                <c:pt idx="239">
                  <c:v>8.6439559999999999E-2</c:v>
                </c:pt>
                <c:pt idx="240">
                  <c:v>8.580111E-2</c:v>
                </c:pt>
                <c:pt idx="241">
                  <c:v>8.5172570000000003E-2</c:v>
                </c:pt>
                <c:pt idx="242">
                  <c:v>8.4553459999999997E-2</c:v>
                </c:pt>
                <c:pt idx="243">
                  <c:v>8.3943340000000005E-2</c:v>
                </c:pt>
                <c:pt idx="244">
                  <c:v>8.3341799999999994E-2</c:v>
                </c:pt>
                <c:pt idx="245">
                  <c:v>8.2748479999999999E-2</c:v>
                </c:pt>
                <c:pt idx="246">
                  <c:v>8.2163005999999997E-2</c:v>
                </c:pt>
                <c:pt idx="247">
                  <c:v>8.1585089999999999E-2</c:v>
                </c:pt>
                <c:pt idx="248">
                  <c:v>8.1014420000000004E-2</c:v>
                </c:pt>
                <c:pt idx="249">
                  <c:v>8.0450705999999997E-2</c:v>
                </c:pt>
                <c:pt idx="250">
                  <c:v>7.9893716000000004E-2</c:v>
                </c:pt>
                <c:pt idx="251">
                  <c:v>7.9343189999999994E-2</c:v>
                </c:pt>
                <c:pt idx="252">
                  <c:v>7.8798919999999995E-2</c:v>
                </c:pt>
                <c:pt idx="253">
                  <c:v>7.8260689999999994E-2</c:v>
                </c:pt>
                <c:pt idx="254">
                  <c:v>7.7728294000000003E-2</c:v>
                </c:pt>
                <c:pt idx="255">
                  <c:v>7.7201574999999995E-2</c:v>
                </c:pt>
                <c:pt idx="256">
                  <c:v>7.6680324999999994E-2</c:v>
                </c:pt>
                <c:pt idx="257">
                  <c:v>7.6164410000000002E-2</c:v>
                </c:pt>
                <c:pt idx="258">
                  <c:v>7.5653689999999996E-2</c:v>
                </c:pt>
                <c:pt idx="259">
                  <c:v>7.5148000000000006E-2</c:v>
                </c:pt>
                <c:pt idx="260">
                  <c:v>7.464722E-2</c:v>
                </c:pt>
                <c:pt idx="261">
                  <c:v>7.4151229999999999E-2</c:v>
                </c:pt>
                <c:pt idx="262">
                  <c:v>7.3659929999999998E-2</c:v>
                </c:pt>
                <c:pt idx="263">
                  <c:v>7.3173169999999996E-2</c:v>
                </c:pt>
                <c:pt idx="264">
                  <c:v>7.2690879999999999E-2</c:v>
                </c:pt>
                <c:pt idx="265">
                  <c:v>7.2212964000000004E-2</c:v>
                </c:pt>
                <c:pt idx="266">
                  <c:v>7.1739310000000001E-2</c:v>
                </c:pt>
                <c:pt idx="267">
                  <c:v>7.1269840000000001E-2</c:v>
                </c:pt>
                <c:pt idx="268">
                  <c:v>7.0804480000000003E-2</c:v>
                </c:pt>
                <c:pt idx="269">
                  <c:v>7.0343139999999998E-2</c:v>
                </c:pt>
                <c:pt idx="270">
                  <c:v>6.9885745999999999E-2</c:v>
                </c:pt>
                <c:pt idx="271">
                  <c:v>6.9432235999999994E-2</c:v>
                </c:pt>
                <c:pt idx="272">
                  <c:v>6.8982539999999995E-2</c:v>
                </c:pt>
                <c:pt idx="273">
                  <c:v>6.853658E-2</c:v>
                </c:pt>
                <c:pt idx="274">
                  <c:v>6.8094305999999993E-2</c:v>
                </c:pt>
                <c:pt idx="275">
                  <c:v>6.7655670000000001E-2</c:v>
                </c:pt>
                <c:pt idx="276">
                  <c:v>6.7220606000000002E-2</c:v>
                </c:pt>
                <c:pt idx="277">
                  <c:v>6.6789059999999997E-2</c:v>
                </c:pt>
                <c:pt idx="278">
                  <c:v>6.636098E-2</c:v>
                </c:pt>
                <c:pt idx="279">
                  <c:v>6.5936333999999999E-2</c:v>
                </c:pt>
                <c:pt idx="280">
                  <c:v>6.5515069999999995E-2</c:v>
                </c:pt>
                <c:pt idx="281">
                  <c:v>6.5097119999999994E-2</c:v>
                </c:pt>
                <c:pt idx="282">
                  <c:v>6.4682470000000006E-2</c:v>
                </c:pt>
                <c:pt idx="283">
                  <c:v>6.427107E-2</c:v>
                </c:pt>
                <c:pt idx="284">
                  <c:v>6.3862879999999997E-2</c:v>
                </c:pt>
                <c:pt idx="285">
                  <c:v>6.3457860000000005E-2</c:v>
                </c:pt>
                <c:pt idx="286">
                  <c:v>6.3055970000000003E-2</c:v>
                </c:pt>
                <c:pt idx="287">
                  <c:v>6.2657180000000007E-2</c:v>
                </c:pt>
                <c:pt idx="288">
                  <c:v>6.2261459999999998E-2</c:v>
                </c:pt>
                <c:pt idx="289">
                  <c:v>6.1868764E-2</c:v>
                </c:pt>
                <c:pt idx="290">
                  <c:v>6.1479069999999997E-2</c:v>
                </c:pt>
                <c:pt idx="291">
                  <c:v>6.1092335999999997E-2</c:v>
                </c:pt>
                <c:pt idx="292">
                  <c:v>6.0708539999999998E-2</c:v>
                </c:pt>
                <c:pt idx="293">
                  <c:v>6.0327653000000002E-2</c:v>
                </c:pt>
                <c:pt idx="294">
                  <c:v>5.9949633000000002E-2</c:v>
                </c:pt>
                <c:pt idx="295">
                  <c:v>5.9574462000000002E-2</c:v>
                </c:pt>
                <c:pt idx="296">
                  <c:v>5.9202112000000001E-2</c:v>
                </c:pt>
                <c:pt idx="297">
                  <c:v>5.8832559999999999E-2</c:v>
                </c:pt>
                <c:pt idx="298">
                  <c:v>5.8465774999999998E-2</c:v>
                </c:pt>
                <c:pt idx="299">
                  <c:v>5.8101732000000003E-2</c:v>
                </c:pt>
                <c:pt idx="300">
                  <c:v>5.7740405000000002E-2</c:v>
                </c:pt>
                <c:pt idx="301">
                  <c:v>5.7381768E-2</c:v>
                </c:pt>
                <c:pt idx="302">
                  <c:v>5.7025800000000001E-2</c:v>
                </c:pt>
                <c:pt idx="303">
                  <c:v>5.6672487000000001E-2</c:v>
                </c:pt>
                <c:pt idx="304">
                  <c:v>5.6321799999999998E-2</c:v>
                </c:pt>
                <c:pt idx="305">
                  <c:v>5.5973704999999999E-2</c:v>
                </c:pt>
                <c:pt idx="306">
                  <c:v>5.5628188000000002E-2</c:v>
                </c:pt>
                <c:pt idx="307">
                  <c:v>5.5285229999999998E-2</c:v>
                </c:pt>
                <c:pt idx="308">
                  <c:v>5.4944809999999997E-2</c:v>
                </c:pt>
                <c:pt idx="309">
                  <c:v>5.4606907000000003E-2</c:v>
                </c:pt>
                <c:pt idx="310">
                  <c:v>5.42715E-2</c:v>
                </c:pt>
                <c:pt idx="311">
                  <c:v>5.3938560000000003E-2</c:v>
                </c:pt>
                <c:pt idx="312">
                  <c:v>5.3608080000000002E-2</c:v>
                </c:pt>
                <c:pt idx="313">
                  <c:v>5.3280026000000001E-2</c:v>
                </c:pt>
                <c:pt idx="314">
                  <c:v>5.2954394000000002E-2</c:v>
                </c:pt>
                <c:pt idx="315">
                  <c:v>5.2631154999999999E-2</c:v>
                </c:pt>
                <c:pt idx="316">
                  <c:v>5.2310290000000002E-2</c:v>
                </c:pt>
                <c:pt idx="317">
                  <c:v>5.1991786999999998E-2</c:v>
                </c:pt>
                <c:pt idx="318">
                  <c:v>5.1675619999999998E-2</c:v>
                </c:pt>
                <c:pt idx="319">
                  <c:v>5.1361772999999999E-2</c:v>
                </c:pt>
                <c:pt idx="320">
                  <c:v>5.1050230000000002E-2</c:v>
                </c:pt>
                <c:pt idx="321">
                  <c:v>5.0740972000000002E-2</c:v>
                </c:pt>
                <c:pt idx="322">
                  <c:v>5.0433974999999999E-2</c:v>
                </c:pt>
                <c:pt idx="323">
                  <c:v>5.0129229999999997E-2</c:v>
                </c:pt>
                <c:pt idx="324">
                  <c:v>4.9826715000000001E-2</c:v>
                </c:pt>
                <c:pt idx="325">
                  <c:v>4.9526415999999997E-2</c:v>
                </c:pt>
                <c:pt idx="326">
                  <c:v>4.9228309999999997E-2</c:v>
                </c:pt>
                <c:pt idx="327">
                  <c:v>4.8932391999999998E-2</c:v>
                </c:pt>
                <c:pt idx="328">
                  <c:v>4.8638637999999998E-2</c:v>
                </c:pt>
                <c:pt idx="329">
                  <c:v>4.8347029999999999E-2</c:v>
                </c:pt>
                <c:pt idx="330">
                  <c:v>4.8057552000000003E-2</c:v>
                </c:pt>
                <c:pt idx="331">
                  <c:v>4.7770189999999997E-2</c:v>
                </c:pt>
                <c:pt idx="332">
                  <c:v>4.7484927000000003E-2</c:v>
                </c:pt>
                <c:pt idx="333">
                  <c:v>4.7201750000000001E-2</c:v>
                </c:pt>
                <c:pt idx="334">
                  <c:v>4.692064E-2</c:v>
                </c:pt>
                <c:pt idx="335">
                  <c:v>4.6641584E-2</c:v>
                </c:pt>
                <c:pt idx="336">
                  <c:v>4.6495564000000003E-2</c:v>
                </c:pt>
              </c:numCache>
            </c:numRef>
          </c:yVal>
          <c:smooth val="0"/>
          <c:extLst>
            <c:ext xmlns:c16="http://schemas.microsoft.com/office/drawing/2014/chart" uri="{C3380CC4-5D6E-409C-BE32-E72D297353CC}">
              <c16:uniqueId val="{00000003-9E0A-4121-B4A8-4A383352855B}"/>
            </c:ext>
          </c:extLst>
        </c:ser>
        <c:dLbls>
          <c:showLegendKey val="0"/>
          <c:showVal val="0"/>
          <c:showCatName val="0"/>
          <c:showSerName val="0"/>
          <c:showPercent val="0"/>
          <c:showBubbleSize val="0"/>
        </c:dLbls>
        <c:axId val="231712848"/>
        <c:axId val="392462944"/>
      </c:scatterChart>
      <c:valAx>
        <c:axId val="23171284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2462944"/>
        <c:crosses val="autoZero"/>
        <c:crossBetween val="midCat"/>
        <c:majorUnit val="20"/>
      </c:valAx>
      <c:valAx>
        <c:axId val="392462944"/>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Mass fraction BHET [kg/kg]</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1712848"/>
        <c:crosses val="autoZero"/>
        <c:crossBetween val="midCat"/>
      </c:valAx>
      <c:spPr>
        <a:noFill/>
        <a:ln>
          <a:noFill/>
        </a:ln>
        <a:effectLst/>
      </c:spPr>
    </c:plotArea>
    <c:legend>
      <c:legendPos val="r"/>
      <c:layout>
        <c:manualLayout>
          <c:xMode val="edge"/>
          <c:yMode val="edge"/>
          <c:x val="0.77866666666666662"/>
          <c:y val="0.18089866722153475"/>
          <c:w val="0.12133333333333333"/>
          <c:h val="0.3082213353467803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50481189851266E-2"/>
          <c:y val="5.146198830409357E-2"/>
          <c:w val="0.8156990376202975"/>
          <c:h val="0.80162195515034307"/>
        </c:manualLayout>
      </c:layout>
      <c:scatterChart>
        <c:scatterStyle val="smoothMarker"/>
        <c:varyColors val="0"/>
        <c:ser>
          <c:idx val="0"/>
          <c:order val="0"/>
          <c:tx>
            <c:v>Recrystallised BHET</c:v>
          </c:tx>
          <c:spPr>
            <a:ln w="19050" cap="rnd">
              <a:solidFill>
                <a:schemeClr val="accent1"/>
              </a:solidFill>
              <a:round/>
            </a:ln>
            <a:effectLst/>
          </c:spPr>
          <c:marker>
            <c:symbol val="none"/>
          </c:marker>
          <c:xVal>
            <c:numRef>
              <c:f>'Figure 4'!$E$6:$E$77</c:f>
              <c:numCache>
                <c:formatCode>General</c:formatCode>
                <c:ptCount val="72"/>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pt idx="35">
                  <c:v>105</c:v>
                </c:pt>
                <c:pt idx="36">
                  <c:v>108</c:v>
                </c:pt>
                <c:pt idx="37">
                  <c:v>111</c:v>
                </c:pt>
                <c:pt idx="38">
                  <c:v>114</c:v>
                </c:pt>
                <c:pt idx="39">
                  <c:v>117</c:v>
                </c:pt>
                <c:pt idx="40">
                  <c:v>120</c:v>
                </c:pt>
                <c:pt idx="41">
                  <c:v>123</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171</c:v>
                </c:pt>
                <c:pt idx="58">
                  <c:v>174</c:v>
                </c:pt>
                <c:pt idx="59">
                  <c:v>177</c:v>
                </c:pt>
                <c:pt idx="60">
                  <c:v>180</c:v>
                </c:pt>
                <c:pt idx="61">
                  <c:v>183</c:v>
                </c:pt>
                <c:pt idx="62">
                  <c:v>186</c:v>
                </c:pt>
                <c:pt idx="63">
                  <c:v>189</c:v>
                </c:pt>
                <c:pt idx="64">
                  <c:v>192</c:v>
                </c:pt>
                <c:pt idx="65">
                  <c:v>195</c:v>
                </c:pt>
                <c:pt idx="66">
                  <c:v>198</c:v>
                </c:pt>
                <c:pt idx="67">
                  <c:v>201</c:v>
                </c:pt>
                <c:pt idx="68">
                  <c:v>204</c:v>
                </c:pt>
                <c:pt idx="69">
                  <c:v>207</c:v>
                </c:pt>
                <c:pt idx="70">
                  <c:v>210</c:v>
                </c:pt>
                <c:pt idx="71">
                  <c:v>213</c:v>
                </c:pt>
              </c:numCache>
            </c:numRef>
          </c:xVal>
          <c:yVal>
            <c:numRef>
              <c:f>'Figure 4'!$G$6:$G$77</c:f>
              <c:numCache>
                <c:formatCode>0.00</c:formatCode>
                <c:ptCount val="72"/>
                <c:pt idx="0">
                  <c:v>78.478349592152881</c:v>
                </c:pt>
                <c:pt idx="1">
                  <c:v>74.003861646015139</c:v>
                </c:pt>
                <c:pt idx="2">
                  <c:v>73.332951932557989</c:v>
                </c:pt>
                <c:pt idx="3">
                  <c:v>72.29386900998179</c:v>
                </c:pt>
                <c:pt idx="4">
                  <c:v>70.901373933627838</c:v>
                </c:pt>
                <c:pt idx="5">
                  <c:v>70.338866698648417</c:v>
                </c:pt>
                <c:pt idx="6">
                  <c:v>70.808391206652232</c:v>
                </c:pt>
                <c:pt idx="7">
                  <c:v>70.101566899093086</c:v>
                </c:pt>
                <c:pt idx="8">
                  <c:v>69.308152347985015</c:v>
                </c:pt>
                <c:pt idx="9">
                  <c:v>70.405620795756477</c:v>
                </c:pt>
                <c:pt idx="10">
                  <c:v>70.673101402149769</c:v>
                </c:pt>
                <c:pt idx="11">
                  <c:v>70.651947863383612</c:v>
                </c:pt>
                <c:pt idx="12">
                  <c:v>70.775111397198998</c:v>
                </c:pt>
                <c:pt idx="13">
                  <c:v>70.696231029400224</c:v>
                </c:pt>
                <c:pt idx="14">
                  <c:v>70.905984806764536</c:v>
                </c:pt>
                <c:pt idx="15">
                  <c:v>70.971421511547305</c:v>
                </c:pt>
                <c:pt idx="16">
                  <c:v>71.065721630844564</c:v>
                </c:pt>
                <c:pt idx="17">
                  <c:v>70.813660775953394</c:v>
                </c:pt>
                <c:pt idx="18">
                  <c:v>71.052277967830378</c:v>
                </c:pt>
                <c:pt idx="19">
                  <c:v>71.233168330676563</c:v>
                </c:pt>
                <c:pt idx="20">
                  <c:v>72.215183120380971</c:v>
                </c:pt>
                <c:pt idx="21">
                  <c:v>72.309483239680048</c:v>
                </c:pt>
                <c:pt idx="22">
                  <c:v>72.317193115432019</c:v>
                </c:pt>
                <c:pt idx="23">
                  <c:v>72.35376640569848</c:v>
                </c:pt>
                <c:pt idx="24">
                  <c:v>72.36147628145045</c:v>
                </c:pt>
                <c:pt idx="25">
                  <c:v>72.600093473327433</c:v>
                </c:pt>
                <c:pt idx="26">
                  <c:v>72.72325700714282</c:v>
                </c:pt>
                <c:pt idx="27">
                  <c:v>72.817557126440079</c:v>
                </c:pt>
                <c:pt idx="28">
                  <c:v>72.882993831222848</c:v>
                </c:pt>
                <c:pt idx="29">
                  <c:v>71.115274366162339</c:v>
                </c:pt>
                <c:pt idx="30">
                  <c:v>73.100457484337312</c:v>
                </c:pt>
                <c:pt idx="31">
                  <c:v>71.4481916773384</c:v>
                </c:pt>
                <c:pt idx="32">
                  <c:v>71.657945454700894</c:v>
                </c:pt>
                <c:pt idx="33">
                  <c:v>71.838835817545259</c:v>
                </c:pt>
                <c:pt idx="34">
                  <c:v>72.019726180393263</c:v>
                </c:pt>
                <c:pt idx="35">
                  <c:v>73.44174336742617</c:v>
                </c:pt>
                <c:pt idx="36">
                  <c:v>74.394236046453443</c:v>
                </c:pt>
                <c:pt idx="37">
                  <c:v>73.751531051351776</c:v>
                </c:pt>
                <c:pt idx="38">
                  <c:v>64.744169633881029</c:v>
                </c:pt>
                <c:pt idx="39">
                  <c:v>51.255269090679576</c:v>
                </c:pt>
                <c:pt idx="40">
                  <c:v>42.601978523149228</c:v>
                </c:pt>
                <c:pt idx="41">
                  <c:v>38.444988136687243</c:v>
                </c:pt>
                <c:pt idx="42">
                  <c:v>35.11798559159979</c:v>
                </c:pt>
                <c:pt idx="43">
                  <c:v>31.819846461028646</c:v>
                </c:pt>
                <c:pt idx="44">
                  <c:v>31.444622072320271</c:v>
                </c:pt>
                <c:pt idx="45">
                  <c:v>30.12395618417213</c:v>
                </c:pt>
                <c:pt idx="46">
                  <c:v>28.889880539574733</c:v>
                </c:pt>
                <c:pt idx="47">
                  <c:v>27.655804894975518</c:v>
                </c:pt>
                <c:pt idx="48">
                  <c:v>27.511487822395793</c:v>
                </c:pt>
                <c:pt idx="49">
                  <c:v>27.33830733529976</c:v>
                </c:pt>
                <c:pt idx="50">
                  <c:v>27.222853677236344</c:v>
                </c:pt>
                <c:pt idx="51">
                  <c:v>25.187653605777086</c:v>
                </c:pt>
                <c:pt idx="52">
                  <c:v>25.072199947713671</c:v>
                </c:pt>
                <c:pt idx="53">
                  <c:v>24.985609704166563</c:v>
                </c:pt>
                <c:pt idx="54">
                  <c:v>25.873324374573713</c:v>
                </c:pt>
                <c:pt idx="55">
                  <c:v>24.841292631586839</c:v>
                </c:pt>
                <c:pt idx="56">
                  <c:v>24.81242921707053</c:v>
                </c:pt>
                <c:pt idx="57">
                  <c:v>24.754702388037913</c:v>
                </c:pt>
                <c:pt idx="58">
                  <c:v>24.725838973521604</c:v>
                </c:pt>
                <c:pt idx="59">
                  <c:v>24.696975559007114</c:v>
                </c:pt>
                <c:pt idx="60">
                  <c:v>25.613553643930572</c:v>
                </c:pt>
                <c:pt idx="61">
                  <c:v>24.668112144490806</c:v>
                </c:pt>
                <c:pt idx="62">
                  <c:v>25.584690229414264</c:v>
                </c:pt>
                <c:pt idx="63">
                  <c:v>24.610385315458188</c:v>
                </c:pt>
                <c:pt idx="64">
                  <c:v>24.610385315458188</c:v>
                </c:pt>
                <c:pt idx="65">
                  <c:v>26.472404899819594</c:v>
                </c:pt>
                <c:pt idx="66">
                  <c:v>24.552658486425571</c:v>
                </c:pt>
                <c:pt idx="67">
                  <c:v>25.498099985865338</c:v>
                </c:pt>
                <c:pt idx="68">
                  <c:v>25.469236571350848</c:v>
                </c:pt>
                <c:pt idx="69">
                  <c:v>25.469236571350848</c:v>
                </c:pt>
                <c:pt idx="70">
                  <c:v>25.469236571350848</c:v>
                </c:pt>
                <c:pt idx="71">
                  <c:v>25.469236571350848</c:v>
                </c:pt>
              </c:numCache>
            </c:numRef>
          </c:yVal>
          <c:smooth val="1"/>
          <c:extLst>
            <c:ext xmlns:c16="http://schemas.microsoft.com/office/drawing/2014/chart" uri="{C3380CC4-5D6E-409C-BE32-E72D297353CC}">
              <c16:uniqueId val="{00000000-4285-4BD4-B9CE-6255DCEC3B13}"/>
            </c:ext>
          </c:extLst>
        </c:ser>
        <c:ser>
          <c:idx val="2"/>
          <c:order val="1"/>
          <c:tx>
            <c:v>Commercial BHET</c:v>
          </c:tx>
          <c:spPr>
            <a:ln w="19050" cap="rnd">
              <a:solidFill>
                <a:schemeClr val="accent3"/>
              </a:solidFill>
              <a:round/>
            </a:ln>
            <a:effectLst/>
          </c:spPr>
          <c:marker>
            <c:symbol val="none"/>
          </c:marker>
          <c:xVal>
            <c:numRef>
              <c:f>'Figure 4'!$A$6:$A$40</c:f>
              <c:numCache>
                <c:formatCode>General</c:formatCode>
                <c:ptCount val="35"/>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numCache>
            </c:numRef>
          </c:xVal>
          <c:yVal>
            <c:numRef>
              <c:f>'Figure 4'!$C$6:$C$40</c:f>
              <c:numCache>
                <c:formatCode>0.00</c:formatCode>
                <c:ptCount val="35"/>
                <c:pt idx="0">
                  <c:v>67.161915013401085</c:v>
                </c:pt>
                <c:pt idx="1">
                  <c:v>67.689166350442974</c:v>
                </c:pt>
                <c:pt idx="2">
                  <c:v>67.754603055223924</c:v>
                </c:pt>
                <c:pt idx="3">
                  <c:v>67.855954354110509</c:v>
                </c:pt>
                <c:pt idx="4">
                  <c:v>65.85732757291953</c:v>
                </c:pt>
                <c:pt idx="5">
                  <c:v>65.208230094391183</c:v>
                </c:pt>
                <c:pt idx="6">
                  <c:v>64.494354607242713</c:v>
                </c:pt>
                <c:pt idx="7">
                  <c:v>63.672076641616513</c:v>
                </c:pt>
                <c:pt idx="8">
                  <c:v>64.083874320591349</c:v>
                </c:pt>
                <c:pt idx="9">
                  <c:v>64.293628097955661</c:v>
                </c:pt>
                <c:pt idx="10">
                  <c:v>64.272474559191323</c:v>
                </c:pt>
                <c:pt idx="11">
                  <c:v>64.222457605908858</c:v>
                </c:pt>
                <c:pt idx="12">
                  <c:v>65.262199224645883</c:v>
                </c:pt>
                <c:pt idx="13">
                  <c:v>64.641965160633845</c:v>
                </c:pt>
                <c:pt idx="14">
                  <c:v>63.819687195009465</c:v>
                </c:pt>
                <c:pt idx="15">
                  <c:v>63.654216583663583</c:v>
                </c:pt>
                <c:pt idx="16">
                  <c:v>64.00828743360762</c:v>
                </c:pt>
                <c:pt idx="17">
                  <c:v>59.786519038521874</c:v>
                </c:pt>
                <c:pt idx="18">
                  <c:v>52.114584564536926</c:v>
                </c:pt>
                <c:pt idx="19">
                  <c:v>44.190589235657171</c:v>
                </c:pt>
                <c:pt idx="20">
                  <c:v>38.128613491138822</c:v>
                </c:pt>
                <c:pt idx="21">
                  <c:v>35.328862283087801</c:v>
                </c:pt>
                <c:pt idx="22">
                  <c:v>32.0095696137505</c:v>
                </c:pt>
                <c:pt idx="23">
                  <c:v>30.89865750296849</c:v>
                </c:pt>
                <c:pt idx="24">
                  <c:v>29.361845354034813</c:v>
                </c:pt>
                <c:pt idx="25">
                  <c:v>28.452977144861507</c:v>
                </c:pt>
                <c:pt idx="26">
                  <c:v>24.693682078195707</c:v>
                </c:pt>
                <c:pt idx="27">
                  <c:v>22.89709919861707</c:v>
                </c:pt>
                <c:pt idx="28">
                  <c:v>22.161411476537978</c:v>
                </c:pt>
                <c:pt idx="29">
                  <c:v>20.848455464143626</c:v>
                </c:pt>
                <c:pt idx="30">
                  <c:v>20.423214122154604</c:v>
                </c:pt>
                <c:pt idx="31">
                  <c:v>17.998687302811959</c:v>
                </c:pt>
                <c:pt idx="32">
                  <c:v>18.727982541462552</c:v>
                </c:pt>
                <c:pt idx="33">
                  <c:v>17.537531366719122</c:v>
                </c:pt>
                <c:pt idx="34">
                  <c:v>16.340029012384548</c:v>
                </c:pt>
              </c:numCache>
            </c:numRef>
          </c:yVal>
          <c:smooth val="1"/>
          <c:extLst>
            <c:ext xmlns:c16="http://schemas.microsoft.com/office/drawing/2014/chart" uri="{C3380CC4-5D6E-409C-BE32-E72D297353CC}">
              <c16:uniqueId val="{00000001-4285-4BD4-B9CE-6255DCEC3B13}"/>
            </c:ext>
          </c:extLst>
        </c:ser>
        <c:dLbls>
          <c:showLegendKey val="0"/>
          <c:showVal val="0"/>
          <c:showCatName val="0"/>
          <c:showSerName val="0"/>
          <c:showPercent val="0"/>
          <c:showBubbleSize val="0"/>
        </c:dLbls>
        <c:axId val="1399579983"/>
        <c:axId val="860121247"/>
      </c:scatterChart>
      <c:scatterChart>
        <c:scatterStyle val="smoothMarker"/>
        <c:varyColors val="0"/>
        <c:ser>
          <c:idx val="1"/>
          <c:order val="2"/>
          <c:tx>
            <c:v>Temperature</c:v>
          </c:tx>
          <c:spPr>
            <a:ln w="19050" cap="rnd">
              <a:solidFill>
                <a:schemeClr val="accent2"/>
              </a:solidFill>
              <a:round/>
            </a:ln>
            <a:effectLst/>
          </c:spPr>
          <c:marker>
            <c:symbol val="none"/>
          </c:marker>
          <c:xVal>
            <c:numRef>
              <c:f>'Figure 4'!$E$6:$E$77</c:f>
              <c:numCache>
                <c:formatCode>General</c:formatCode>
                <c:ptCount val="72"/>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pt idx="35">
                  <c:v>105</c:v>
                </c:pt>
                <c:pt idx="36">
                  <c:v>108</c:v>
                </c:pt>
                <c:pt idx="37">
                  <c:v>111</c:v>
                </c:pt>
                <c:pt idx="38">
                  <c:v>114</c:v>
                </c:pt>
                <c:pt idx="39">
                  <c:v>117</c:v>
                </c:pt>
                <c:pt idx="40">
                  <c:v>120</c:v>
                </c:pt>
                <c:pt idx="41">
                  <c:v>123</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171</c:v>
                </c:pt>
                <c:pt idx="58">
                  <c:v>174</c:v>
                </c:pt>
                <c:pt idx="59">
                  <c:v>177</c:v>
                </c:pt>
                <c:pt idx="60">
                  <c:v>180</c:v>
                </c:pt>
                <c:pt idx="61">
                  <c:v>183</c:v>
                </c:pt>
                <c:pt idx="62">
                  <c:v>186</c:v>
                </c:pt>
                <c:pt idx="63">
                  <c:v>189</c:v>
                </c:pt>
                <c:pt idx="64">
                  <c:v>192</c:v>
                </c:pt>
                <c:pt idx="65">
                  <c:v>195</c:v>
                </c:pt>
                <c:pt idx="66">
                  <c:v>198</c:v>
                </c:pt>
                <c:pt idx="67">
                  <c:v>201</c:v>
                </c:pt>
                <c:pt idx="68">
                  <c:v>204</c:v>
                </c:pt>
                <c:pt idx="69">
                  <c:v>207</c:v>
                </c:pt>
                <c:pt idx="70">
                  <c:v>210</c:v>
                </c:pt>
                <c:pt idx="71">
                  <c:v>213</c:v>
                </c:pt>
              </c:numCache>
            </c:numRef>
          </c:xVal>
          <c:yVal>
            <c:numRef>
              <c:f>'Figure 4'!$F$6:$F$77</c:f>
              <c:numCache>
                <c:formatCode>0.00</c:formatCode>
                <c:ptCount val="72"/>
                <c:pt idx="0">
                  <c:v>39.99</c:v>
                </c:pt>
                <c:pt idx="1">
                  <c:v>39.75</c:v>
                </c:pt>
                <c:pt idx="2">
                  <c:v>39.19</c:v>
                </c:pt>
                <c:pt idx="3">
                  <c:v>38.83</c:v>
                </c:pt>
                <c:pt idx="4">
                  <c:v>38.020000000000003</c:v>
                </c:pt>
                <c:pt idx="5">
                  <c:v>37.17</c:v>
                </c:pt>
                <c:pt idx="6">
                  <c:v>36.35</c:v>
                </c:pt>
                <c:pt idx="7">
                  <c:v>35.450000000000003</c:v>
                </c:pt>
                <c:pt idx="8">
                  <c:v>34.520000000000003</c:v>
                </c:pt>
                <c:pt idx="9">
                  <c:v>33.590000000000003</c:v>
                </c:pt>
                <c:pt idx="10">
                  <c:v>32.700000000000003</c:v>
                </c:pt>
                <c:pt idx="11">
                  <c:v>31.71</c:v>
                </c:pt>
                <c:pt idx="12">
                  <c:v>30.77</c:v>
                </c:pt>
                <c:pt idx="13">
                  <c:v>29.76</c:v>
                </c:pt>
                <c:pt idx="14">
                  <c:v>28.85</c:v>
                </c:pt>
                <c:pt idx="15">
                  <c:v>27.89</c:v>
                </c:pt>
                <c:pt idx="16">
                  <c:v>26.94</c:v>
                </c:pt>
                <c:pt idx="17">
                  <c:v>25.87</c:v>
                </c:pt>
                <c:pt idx="18">
                  <c:v>24.97</c:v>
                </c:pt>
                <c:pt idx="19">
                  <c:v>24.05</c:v>
                </c:pt>
                <c:pt idx="20">
                  <c:v>23.08</c:v>
                </c:pt>
                <c:pt idx="21">
                  <c:v>22.13</c:v>
                </c:pt>
                <c:pt idx="22">
                  <c:v>21.15</c:v>
                </c:pt>
                <c:pt idx="23">
                  <c:v>20.18</c:v>
                </c:pt>
                <c:pt idx="24">
                  <c:v>19.2</c:v>
                </c:pt>
                <c:pt idx="25">
                  <c:v>18.3</c:v>
                </c:pt>
                <c:pt idx="26">
                  <c:v>17.36</c:v>
                </c:pt>
                <c:pt idx="27">
                  <c:v>16.41</c:v>
                </c:pt>
                <c:pt idx="28">
                  <c:v>15.45</c:v>
                </c:pt>
                <c:pt idx="29">
                  <c:v>14.51</c:v>
                </c:pt>
                <c:pt idx="30">
                  <c:v>13.56</c:v>
                </c:pt>
                <c:pt idx="31">
                  <c:v>12.66</c:v>
                </c:pt>
                <c:pt idx="32">
                  <c:v>11.75</c:v>
                </c:pt>
                <c:pt idx="33">
                  <c:v>10.83</c:v>
                </c:pt>
                <c:pt idx="34">
                  <c:v>9.91</c:v>
                </c:pt>
                <c:pt idx="35">
                  <c:v>9.42</c:v>
                </c:pt>
                <c:pt idx="36">
                  <c:v>9.75</c:v>
                </c:pt>
                <c:pt idx="37">
                  <c:v>10.51</c:v>
                </c:pt>
                <c:pt idx="38">
                  <c:v>11.32</c:v>
                </c:pt>
                <c:pt idx="39">
                  <c:v>11.56</c:v>
                </c:pt>
                <c:pt idx="40">
                  <c:v>11.51</c:v>
                </c:pt>
                <c:pt idx="41">
                  <c:v>11.38</c:v>
                </c:pt>
                <c:pt idx="42">
                  <c:v>11.21</c:v>
                </c:pt>
                <c:pt idx="43">
                  <c:v>11.05</c:v>
                </c:pt>
                <c:pt idx="44">
                  <c:v>10.92</c:v>
                </c:pt>
                <c:pt idx="45">
                  <c:v>10.79</c:v>
                </c:pt>
                <c:pt idx="46">
                  <c:v>10.69</c:v>
                </c:pt>
                <c:pt idx="47">
                  <c:v>10.59</c:v>
                </c:pt>
                <c:pt idx="48">
                  <c:v>10.54</c:v>
                </c:pt>
                <c:pt idx="49">
                  <c:v>10.48</c:v>
                </c:pt>
                <c:pt idx="50">
                  <c:v>10.44</c:v>
                </c:pt>
                <c:pt idx="51">
                  <c:v>10.39</c:v>
                </c:pt>
                <c:pt idx="52">
                  <c:v>10.35</c:v>
                </c:pt>
                <c:pt idx="53">
                  <c:v>10.32</c:v>
                </c:pt>
                <c:pt idx="54">
                  <c:v>10.3</c:v>
                </c:pt>
                <c:pt idx="55">
                  <c:v>10.27</c:v>
                </c:pt>
                <c:pt idx="56">
                  <c:v>10.26</c:v>
                </c:pt>
                <c:pt idx="57">
                  <c:v>10.24</c:v>
                </c:pt>
                <c:pt idx="58">
                  <c:v>10.23</c:v>
                </c:pt>
                <c:pt idx="59">
                  <c:v>10.220000000000001</c:v>
                </c:pt>
                <c:pt idx="60">
                  <c:v>10.210000000000001</c:v>
                </c:pt>
                <c:pt idx="61">
                  <c:v>10.210000000000001</c:v>
                </c:pt>
                <c:pt idx="62">
                  <c:v>10.199999999999999</c:v>
                </c:pt>
                <c:pt idx="63">
                  <c:v>10.19</c:v>
                </c:pt>
                <c:pt idx="64">
                  <c:v>10.19</c:v>
                </c:pt>
                <c:pt idx="65">
                  <c:v>10.18</c:v>
                </c:pt>
                <c:pt idx="66">
                  <c:v>10.17</c:v>
                </c:pt>
                <c:pt idx="67">
                  <c:v>10.17</c:v>
                </c:pt>
                <c:pt idx="68">
                  <c:v>10.16</c:v>
                </c:pt>
                <c:pt idx="69">
                  <c:v>10.16</c:v>
                </c:pt>
                <c:pt idx="70">
                  <c:v>10.16</c:v>
                </c:pt>
                <c:pt idx="71">
                  <c:v>10.16</c:v>
                </c:pt>
              </c:numCache>
            </c:numRef>
          </c:yVal>
          <c:smooth val="1"/>
          <c:extLst>
            <c:ext xmlns:c16="http://schemas.microsoft.com/office/drawing/2014/chart" uri="{C3380CC4-5D6E-409C-BE32-E72D297353CC}">
              <c16:uniqueId val="{00000002-4285-4BD4-B9CE-6255DCEC3B13}"/>
            </c:ext>
          </c:extLst>
        </c:ser>
        <c:dLbls>
          <c:showLegendKey val="0"/>
          <c:showVal val="0"/>
          <c:showCatName val="0"/>
          <c:showSerName val="0"/>
          <c:showPercent val="0"/>
          <c:showBubbleSize val="0"/>
        </c:dLbls>
        <c:axId val="1882924800"/>
        <c:axId val="1880356992"/>
        <c:extLst>
          <c:ext xmlns:c15="http://schemas.microsoft.com/office/drawing/2012/chart" uri="{02D57815-91ED-43cb-92C2-25804820EDAC}">
            <c15:filteredScatterSeries>
              <c15:ser>
                <c:idx val="3"/>
                <c:order val="3"/>
                <c:spPr>
                  <a:ln w="19050" cap="rnd">
                    <a:solidFill>
                      <a:schemeClr val="accent4"/>
                    </a:solidFill>
                    <a:round/>
                  </a:ln>
                  <a:effectLst/>
                </c:spPr>
                <c:marker>
                  <c:symbol val="none"/>
                </c:marker>
                <c:xVal>
                  <c:numRef>
                    <c:extLst>
                      <c:ext uri="{02D57815-91ED-43cb-92C2-25804820EDAC}">
                        <c15:formulaRef>
                          <c15:sqref>'[1]Crystallisation 180523'!$A$2:$A$36</c15:sqref>
                        </c15:formulaRef>
                      </c:ext>
                    </c:extLst>
                    <c:numCache>
                      <c:formatCode>General</c:formatCode>
                      <c:ptCount val="35"/>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numCache>
                  </c:numRef>
                </c:xVal>
                <c:yVal>
                  <c:numRef>
                    <c:extLst>
                      <c:ext uri="{02D57815-91ED-43cb-92C2-25804820EDAC}">
                        <c15:formulaRef>
                          <c15:sqref>'[1]Crystallisation 180523'!$B$2:$B$36</c15:sqref>
                        </c15:formulaRef>
                      </c:ext>
                    </c:extLst>
                    <c:numCache>
                      <c:formatCode>General</c:formatCode>
                      <c:ptCount val="35"/>
                      <c:pt idx="0">
                        <c:v>40</c:v>
                      </c:pt>
                      <c:pt idx="1">
                        <c:v>39.200000000000003</c:v>
                      </c:pt>
                      <c:pt idx="2">
                        <c:v>38.24</c:v>
                      </c:pt>
                      <c:pt idx="3">
                        <c:v>37.619999999999997</c:v>
                      </c:pt>
                      <c:pt idx="4">
                        <c:v>36.6</c:v>
                      </c:pt>
                      <c:pt idx="5">
                        <c:v>35.72</c:v>
                      </c:pt>
                      <c:pt idx="6">
                        <c:v>34.49</c:v>
                      </c:pt>
                      <c:pt idx="7">
                        <c:v>33.549999999999997</c:v>
                      </c:pt>
                      <c:pt idx="8">
                        <c:v>32.71</c:v>
                      </c:pt>
                      <c:pt idx="9">
                        <c:v>31.8</c:v>
                      </c:pt>
                      <c:pt idx="10">
                        <c:v>30.81</c:v>
                      </c:pt>
                      <c:pt idx="11">
                        <c:v>29.81</c:v>
                      </c:pt>
                      <c:pt idx="12">
                        <c:v>28.86</c:v>
                      </c:pt>
                      <c:pt idx="13">
                        <c:v>27.99</c:v>
                      </c:pt>
                      <c:pt idx="14">
                        <c:v>27.05</c:v>
                      </c:pt>
                      <c:pt idx="15">
                        <c:v>26.01</c:v>
                      </c:pt>
                      <c:pt idx="16">
                        <c:v>25.15</c:v>
                      </c:pt>
                      <c:pt idx="17">
                        <c:v>24.67</c:v>
                      </c:pt>
                      <c:pt idx="18">
                        <c:v>24.96</c:v>
                      </c:pt>
                      <c:pt idx="19">
                        <c:v>24.18</c:v>
                      </c:pt>
                      <c:pt idx="20">
                        <c:v>23.39</c:v>
                      </c:pt>
                      <c:pt idx="21">
                        <c:v>22.42</c:v>
                      </c:pt>
                      <c:pt idx="22">
                        <c:v>21.27</c:v>
                      </c:pt>
                      <c:pt idx="23">
                        <c:v>20.23</c:v>
                      </c:pt>
                      <c:pt idx="24">
                        <c:v>19.37</c:v>
                      </c:pt>
                      <c:pt idx="25">
                        <c:v>18.399999999999999</c:v>
                      </c:pt>
                      <c:pt idx="26">
                        <c:v>16.77</c:v>
                      </c:pt>
                      <c:pt idx="27">
                        <c:v>15.82</c:v>
                      </c:pt>
                      <c:pt idx="28">
                        <c:v>14.91</c:v>
                      </c:pt>
                      <c:pt idx="29">
                        <c:v>13.8</c:v>
                      </c:pt>
                      <c:pt idx="30">
                        <c:v>12.67</c:v>
                      </c:pt>
                      <c:pt idx="31">
                        <c:v>11.83</c:v>
                      </c:pt>
                      <c:pt idx="32">
                        <c:v>11.1</c:v>
                      </c:pt>
                      <c:pt idx="33">
                        <c:v>10.36</c:v>
                      </c:pt>
                      <c:pt idx="34">
                        <c:v>9.2899999999999991</c:v>
                      </c:pt>
                    </c:numCache>
                  </c:numRef>
                </c:yVal>
                <c:smooth val="1"/>
                <c:extLst>
                  <c:ext xmlns:c16="http://schemas.microsoft.com/office/drawing/2014/chart" uri="{C3380CC4-5D6E-409C-BE32-E72D297353CC}">
                    <c16:uniqueId val="{00000003-4285-4BD4-B9CE-6255DCEC3B13}"/>
                  </c:ext>
                </c:extLst>
              </c15:ser>
            </c15:filteredScatterSeries>
          </c:ext>
        </c:extLst>
      </c:scatterChart>
      <c:valAx>
        <c:axId val="1399579983"/>
        <c:scaling>
          <c:orientation val="minMax"/>
          <c:max val="150"/>
          <c:min val="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0121247"/>
        <c:crosses val="autoZero"/>
        <c:crossBetween val="midCat"/>
      </c:valAx>
      <c:valAx>
        <c:axId val="860121247"/>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000" b="0" i="0" u="none" strike="noStrike" kern="1200" baseline="0">
                    <a:solidFill>
                      <a:sysClr val="windowText" lastClr="000000"/>
                    </a:solidFill>
                  </a:rPr>
                  <a:t>Concentration [g kg</a:t>
                </a:r>
                <a:r>
                  <a:rPr lang="en-GB" sz="1000" b="0" i="0" u="none" strike="noStrike" kern="1200" baseline="30000">
                    <a:solidFill>
                      <a:sysClr val="windowText" lastClr="000000"/>
                    </a:solidFill>
                  </a:rPr>
                  <a:t>-1</a:t>
                </a:r>
                <a:r>
                  <a:rPr lang="en-GB" sz="1000" b="0" i="0" u="none" strike="noStrike" kern="1200" baseline="0">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99579983"/>
        <c:crosses val="autoZero"/>
        <c:crossBetween val="midCat"/>
        <c:majorUnit val="10"/>
      </c:valAx>
      <c:valAx>
        <c:axId val="1880356992"/>
        <c:scaling>
          <c:orientation val="minMax"/>
          <c:max val="7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82924800"/>
        <c:crosses val="max"/>
        <c:crossBetween val="midCat"/>
      </c:valAx>
      <c:valAx>
        <c:axId val="1882924800"/>
        <c:scaling>
          <c:orientation val="minMax"/>
        </c:scaling>
        <c:delete val="1"/>
        <c:axPos val="b"/>
        <c:numFmt formatCode="General" sourceLinked="1"/>
        <c:majorTickMark val="out"/>
        <c:minorTickMark val="none"/>
        <c:tickLblPos val="nextTo"/>
        <c:crossAx val="1880356992"/>
        <c:crosses val="autoZero"/>
        <c:crossBetween val="midCat"/>
      </c:valAx>
      <c:spPr>
        <a:noFill/>
        <a:ln>
          <a:noFill/>
        </a:ln>
        <a:effectLst/>
      </c:spPr>
    </c:plotArea>
    <c:legend>
      <c:legendPos val="r"/>
      <c:layout>
        <c:manualLayout>
          <c:xMode val="edge"/>
          <c:yMode val="edge"/>
          <c:x val="9.5915354330708663E-2"/>
          <c:y val="0.60503390201224849"/>
          <c:w val="0.28186242344706913"/>
          <c:h val="0.236843762950683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Relative supersaturation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65048118985127"/>
          <c:y val="7.4542506370164477E-2"/>
          <c:w val="0.84012729658792651"/>
          <c:h val="0.87449617790132039"/>
        </c:manualLayout>
      </c:layout>
      <c:scatterChart>
        <c:scatterStyle val="lineMarker"/>
        <c:varyColors val="0"/>
        <c:ser>
          <c:idx val="0"/>
          <c:order val="0"/>
          <c:tx>
            <c:strRef>
              <c:f>'Figure 9'!$A$4</c:f>
              <c:strCache>
                <c:ptCount val="1"/>
                <c:pt idx="0">
                  <c:v>INK</c:v>
                </c:pt>
              </c:strCache>
            </c:strRef>
          </c:tx>
          <c:spPr>
            <a:ln w="19050" cap="rnd">
              <a:solidFill>
                <a:schemeClr val="accent1"/>
              </a:solidFill>
              <a:round/>
            </a:ln>
            <a:effectLst/>
          </c:spPr>
          <c:marker>
            <c:symbol val="none"/>
          </c:marker>
          <c:xVal>
            <c:numRef>
              <c:f>'Figure 9'!$B$6:$B$469</c:f>
              <c:numCache>
                <c:formatCode>General</c:formatCode>
                <c:ptCount val="46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4.6449153333333335</c:v>
                </c:pt>
                <c:pt idx="30">
                  <c:v>4.6449153333333335</c:v>
                </c:pt>
                <c:pt idx="31">
                  <c:v>4.666666666666667</c:v>
                </c:pt>
                <c:pt idx="32">
                  <c:v>4.71225</c:v>
                </c:pt>
                <c:pt idx="33">
                  <c:v>4.71225</c:v>
                </c:pt>
                <c:pt idx="34">
                  <c:v>4.7124878333333333</c:v>
                </c:pt>
                <c:pt idx="35">
                  <c:v>4.7124878333333333</c:v>
                </c:pt>
                <c:pt idx="36">
                  <c:v>4.7124888333333335</c:v>
                </c:pt>
                <c:pt idx="37">
                  <c:v>4.7124888333333335</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9.8877649999999999</c:v>
                </c:pt>
                <c:pt idx="70">
                  <c:v>9.8877649999999999</c:v>
                </c:pt>
                <c:pt idx="71">
                  <c:v>9.8877666666666659</c:v>
                </c:pt>
                <c:pt idx="72">
                  <c:v>9.8877666666666659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12.437286666666667</c:v>
                </c:pt>
                <c:pt idx="89">
                  <c:v>12.437286666666667</c:v>
                </c:pt>
                <c:pt idx="90">
                  <c:v>12.5</c:v>
                </c:pt>
                <c:pt idx="91">
                  <c:v>12.64396</c:v>
                </c:pt>
                <c:pt idx="92">
                  <c:v>12.64396</c:v>
                </c:pt>
                <c:pt idx="93">
                  <c:v>12.666666666666666</c:v>
                </c:pt>
                <c:pt idx="94">
                  <c:v>12.833333333333334</c:v>
                </c:pt>
                <c:pt idx="95">
                  <c:v>13</c:v>
                </c:pt>
                <c:pt idx="96">
                  <c:v>13.166666666666666</c:v>
                </c:pt>
                <c:pt idx="97">
                  <c:v>13.333333333333334</c:v>
                </c:pt>
                <c:pt idx="98">
                  <c:v>13.5</c:v>
                </c:pt>
                <c:pt idx="99">
                  <c:v>13.666666666666666</c:v>
                </c:pt>
                <c:pt idx="100">
                  <c:v>13.735965999999999</c:v>
                </c:pt>
                <c:pt idx="101">
                  <c:v>13.735965999999999</c:v>
                </c:pt>
                <c:pt idx="102">
                  <c:v>13.833333333333334</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28.972100000000001</c:v>
                </c:pt>
                <c:pt idx="194">
                  <c:v>28.972100000000001</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43.024300000000004</c:v>
                </c:pt>
              </c:numCache>
            </c:numRef>
          </c:xVal>
          <c:yVal>
            <c:numRef>
              <c:f>'Figure 9'!$F$6:$F$469</c:f>
              <c:numCache>
                <c:formatCode>General</c:formatCode>
                <c:ptCount val="464"/>
                <c:pt idx="0">
                  <c:v>0</c:v>
                </c:pt>
                <c:pt idx="1">
                  <c:v>-0.24233577000000001</c:v>
                </c:pt>
                <c:pt idx="2">
                  <c:v>-0.23502124999999999</c:v>
                </c:pt>
                <c:pt idx="3">
                  <c:v>-0.22762915</c:v>
                </c:pt>
                <c:pt idx="4">
                  <c:v>-0.22023708</c:v>
                </c:pt>
                <c:pt idx="5">
                  <c:v>-0.21264227999999999</c:v>
                </c:pt>
                <c:pt idx="6">
                  <c:v>-0.20504066000000001</c:v>
                </c:pt>
                <c:pt idx="7" formatCode="0.00E+00">
                  <c:v>-0.19668552</c:v>
                </c:pt>
                <c:pt idx="8" formatCode="0.00E+00">
                  <c:v>-0.18769190999999999</c:v>
                </c:pt>
                <c:pt idx="9" formatCode="0.00E+00">
                  <c:v>-0.17869831999999999</c:v>
                </c:pt>
                <c:pt idx="10" formatCode="0.00E+00">
                  <c:v>-0.16970469999999999</c:v>
                </c:pt>
                <c:pt idx="11" formatCode="0.00E+00">
                  <c:v>-0.16071110999999999</c:v>
                </c:pt>
                <c:pt idx="12" formatCode="0.00E+00">
                  <c:v>-0.15171750000000001</c:v>
                </c:pt>
                <c:pt idx="13" formatCode="0.00E+00">
                  <c:v>-0.14272389999999999</c:v>
                </c:pt>
                <c:pt idx="14">
                  <c:v>-0.13373029</c:v>
                </c:pt>
                <c:pt idx="15">
                  <c:v>-0.12473670000000001</c:v>
                </c:pt>
                <c:pt idx="16">
                  <c:v>-0.11574309000000001</c:v>
                </c:pt>
                <c:pt idx="17">
                  <c:v>-0.10674949</c:v>
                </c:pt>
                <c:pt idx="18">
                  <c:v>-9.7755889999999998E-2</c:v>
                </c:pt>
                <c:pt idx="19">
                  <c:v>-8.8762279999999999E-2</c:v>
                </c:pt>
                <c:pt idx="20">
                  <c:v>-7.9768679999999995E-2</c:v>
                </c:pt>
                <c:pt idx="21">
                  <c:v>-7.0775080000000004E-2</c:v>
                </c:pt>
                <c:pt idx="22">
                  <c:v>-6.1781477000000001E-2</c:v>
                </c:pt>
                <c:pt idx="23">
                  <c:v>-5.2787873999999999E-2</c:v>
                </c:pt>
                <c:pt idx="24">
                  <c:v>-4.3794270000000003E-2</c:v>
                </c:pt>
                <c:pt idx="25">
                  <c:v>-3.4800667E-2</c:v>
                </c:pt>
                <c:pt idx="26">
                  <c:v>-2.5807064000000001E-2</c:v>
                </c:pt>
                <c:pt idx="27">
                  <c:v>-1.6813459999999999E-2</c:v>
                </c:pt>
                <c:pt idx="28">
                  <c:v>-7.8198580000000007E-3</c:v>
                </c:pt>
                <c:pt idx="29" formatCode="0.00E+00">
                  <c:v>1.089633E-8</c:v>
                </c:pt>
                <c:pt idx="30">
                  <c:v>-4.0755239999999996E-3</c:v>
                </c:pt>
                <c:pt idx="31">
                  <c:v>-2.7589950000000002E-3</c:v>
                </c:pt>
                <c:pt idx="32" formatCode="0.00E+00">
                  <c:v>1.2622369000000001E-8</c:v>
                </c:pt>
                <c:pt idx="33" formatCode="0.00E+00">
                  <c:v>-1.4448656000000001E-5</c:v>
                </c:pt>
                <c:pt idx="34" formatCode="0.00E+00">
                  <c:v>1.7627110000000002E-8</c:v>
                </c:pt>
                <c:pt idx="35" formatCode="0.00E+00">
                  <c:v>-5.6327949999999997E-8</c:v>
                </c:pt>
                <c:pt idx="36" formatCode="0.00E+00">
                  <c:v>1.4521735999999999E-8</c:v>
                </c:pt>
                <c:pt idx="37" formatCode="0.00E+00">
                  <c:v>1.4521735999999999E-8</c:v>
                </c:pt>
                <c:pt idx="38">
                  <c:v>7.3497915000000002E-3</c:v>
                </c:pt>
                <c:pt idx="39">
                  <c:v>1.7574659999999999E-2</c:v>
                </c:pt>
                <c:pt idx="40">
                  <c:v>2.8159903E-2</c:v>
                </c:pt>
                <c:pt idx="41">
                  <c:v>3.8869229999999998E-2</c:v>
                </c:pt>
                <c:pt idx="42">
                  <c:v>4.9578549999999999E-2</c:v>
                </c:pt>
                <c:pt idx="43">
                  <c:v>6.0287878000000003E-2</c:v>
                </c:pt>
                <c:pt idx="44">
                  <c:v>7.0997199999999996E-2</c:v>
                </c:pt>
                <c:pt idx="45">
                  <c:v>8.1706524000000003E-2</c:v>
                </c:pt>
                <c:pt idx="46">
                  <c:v>9.2885229999999999E-2</c:v>
                </c:pt>
                <c:pt idx="47">
                  <c:v>0.10441733</c:v>
                </c:pt>
                <c:pt idx="48">
                  <c:v>0.11594943000000001</c:v>
                </c:pt>
                <c:pt idx="49">
                  <c:v>0.12748151999999999</c:v>
                </c:pt>
                <c:pt idx="50">
                  <c:v>0.13901362</c:v>
                </c:pt>
                <c:pt idx="51">
                  <c:v>0.15054571999999999</c:v>
                </c:pt>
                <c:pt idx="52">
                  <c:v>0.16265031999999999</c:v>
                </c:pt>
                <c:pt idx="53">
                  <c:v>0.1755583</c:v>
                </c:pt>
                <c:pt idx="54">
                  <c:v>0.18846626999999999</c:v>
                </c:pt>
                <c:pt idx="55">
                  <c:v>0.20137422999999999</c:v>
                </c:pt>
                <c:pt idx="56">
                  <c:v>0.21428220000000001</c:v>
                </c:pt>
                <c:pt idx="57">
                  <c:v>0.22719017</c:v>
                </c:pt>
                <c:pt idx="58">
                  <c:v>0.24009812999999999</c:v>
                </c:pt>
                <c:pt idx="59">
                  <c:v>0.25300610000000001</c:v>
                </c:pt>
                <c:pt idx="60">
                  <c:v>0.26591408</c:v>
                </c:pt>
                <c:pt idx="61">
                  <c:v>0.27882203</c:v>
                </c:pt>
                <c:pt idx="62">
                  <c:v>0.29173001999999998</c:v>
                </c:pt>
                <c:pt idx="63">
                  <c:v>0.30463796999999998</c:v>
                </c:pt>
                <c:pt idx="64">
                  <c:v>0.31765359999999998</c:v>
                </c:pt>
                <c:pt idx="65">
                  <c:v>0.33165956000000002</c:v>
                </c:pt>
                <c:pt idx="66">
                  <c:v>0.34583834000000002</c:v>
                </c:pt>
                <c:pt idx="67">
                  <c:v>0.36019220000000002</c:v>
                </c:pt>
                <c:pt idx="68">
                  <c:v>0.37472355000000002</c:v>
                </c:pt>
                <c:pt idx="69">
                  <c:v>0.37950825999999999</c:v>
                </c:pt>
                <c:pt idx="70">
                  <c:v>0.37950825999999999</c:v>
                </c:pt>
                <c:pt idx="71">
                  <c:v>0.37950825999999999</c:v>
                </c:pt>
                <c:pt idx="72">
                  <c:v>0.37950825999999999</c:v>
                </c:pt>
                <c:pt idx="73">
                  <c:v>0.38943464</c:v>
                </c:pt>
                <c:pt idx="74">
                  <c:v>0.40432790000000002</c:v>
                </c:pt>
                <c:pt idx="75">
                  <c:v>0.41940567000000001</c:v>
                </c:pt>
                <c:pt idx="76">
                  <c:v>0.43467044999999999</c:v>
                </c:pt>
                <c:pt idx="77">
                  <c:v>0.45012465000000002</c:v>
                </c:pt>
                <c:pt idx="78">
                  <c:v>0.46577078</c:v>
                </c:pt>
                <c:pt idx="79">
                  <c:v>0.48161134</c:v>
                </c:pt>
                <c:pt idx="80">
                  <c:v>0.49764894999999998</c:v>
                </c:pt>
                <c:pt idx="81">
                  <c:v>0.51388615000000004</c:v>
                </c:pt>
                <c:pt idx="82">
                  <c:v>0.53032553000000004</c:v>
                </c:pt>
                <c:pt idx="83">
                  <c:v>0.54696979999999995</c:v>
                </c:pt>
                <c:pt idx="84">
                  <c:v>0.56382160000000003</c:v>
                </c:pt>
                <c:pt idx="85">
                  <c:v>0.5808837</c:v>
                </c:pt>
                <c:pt idx="86">
                  <c:v>0.59815879999999999</c:v>
                </c:pt>
                <c:pt idx="87">
                  <c:v>0.61564969999999997</c:v>
                </c:pt>
                <c:pt idx="88">
                  <c:v>0.62666964999999997</c:v>
                </c:pt>
                <c:pt idx="89">
                  <c:v>0.62666964999999997</c:v>
                </c:pt>
                <c:pt idx="90">
                  <c:v>0.63335920000000001</c:v>
                </c:pt>
                <c:pt idx="91">
                  <c:v>0.64883409999999997</c:v>
                </c:pt>
                <c:pt idx="92">
                  <c:v>0.64883409999999997</c:v>
                </c:pt>
                <c:pt idx="93">
                  <c:v>0.65129020000000004</c:v>
                </c:pt>
                <c:pt idx="94">
                  <c:v>0.66944550000000003</c:v>
                </c:pt>
                <c:pt idx="95">
                  <c:v>0.68782805999999996</c:v>
                </c:pt>
                <c:pt idx="96">
                  <c:v>0.70644087</c:v>
                </c:pt>
                <c:pt idx="97">
                  <c:v>0.72528683999999999</c:v>
                </c:pt>
                <c:pt idx="98">
                  <c:v>0.74436910000000001</c:v>
                </c:pt>
                <c:pt idx="99">
                  <c:v>0.7636906</c:v>
                </c:pt>
                <c:pt idx="100">
                  <c:v>0.77179545000000005</c:v>
                </c:pt>
                <c:pt idx="101">
                  <c:v>0.77179545000000005</c:v>
                </c:pt>
                <c:pt idx="102">
                  <c:v>0.78325444</c:v>
                </c:pt>
                <c:pt idx="103">
                  <c:v>0.80306379999999999</c:v>
                </c:pt>
                <c:pt idx="104">
                  <c:v>0.82312180000000001</c:v>
                </c:pt>
                <c:pt idx="105">
                  <c:v>0.84343164999999998</c:v>
                </c:pt>
                <c:pt idx="106">
                  <c:v>0.86399656999999996</c:v>
                </c:pt>
                <c:pt idx="107">
                  <c:v>0.88481975000000002</c:v>
                </c:pt>
                <c:pt idx="108">
                  <c:v>0.90590435000000002</c:v>
                </c:pt>
                <c:pt idx="109">
                  <c:v>0.92725354000000004</c:v>
                </c:pt>
                <c:pt idx="110">
                  <c:v>0.94887030000000006</c:v>
                </c:pt>
                <c:pt idx="111">
                  <c:v>0.97075719999999999</c:v>
                </c:pt>
                <c:pt idx="112">
                  <c:v>0.99291609999999997</c:v>
                </c:pt>
                <c:pt idx="113">
                  <c:v>1.0153481</c:v>
                </c:pt>
                <c:pt idx="114">
                  <c:v>1.0380522000000001</c:v>
                </c:pt>
                <c:pt idx="115">
                  <c:v>1.0610249</c:v>
                </c:pt>
                <c:pt idx="116">
                  <c:v>1.0842569</c:v>
                </c:pt>
                <c:pt idx="117">
                  <c:v>1.1077319000000001</c:v>
                </c:pt>
                <c:pt idx="118">
                  <c:v>1.1314211000000001</c:v>
                </c:pt>
                <c:pt idx="119">
                  <c:v>1.1552766999999999</c:v>
                </c:pt>
                <c:pt idx="120">
                  <c:v>1.1792233000000001</c:v>
                </c:pt>
                <c:pt idx="121">
                  <c:v>1.2031441</c:v>
                </c:pt>
                <c:pt idx="122">
                  <c:v>1.2268622</c:v>
                </c:pt>
                <c:pt idx="123">
                  <c:v>1.2501165000000001</c:v>
                </c:pt>
                <c:pt idx="124">
                  <c:v>1.2725297</c:v>
                </c:pt>
                <c:pt idx="125">
                  <c:v>1.2935714</c:v>
                </c:pt>
                <c:pt idx="126">
                  <c:v>1.3125157000000001</c:v>
                </c:pt>
                <c:pt idx="127">
                  <c:v>1.3284058999999999</c:v>
                </c:pt>
                <c:pt idx="128">
                  <c:v>1.3400367</c:v>
                </c:pt>
                <c:pt idx="129">
                  <c:v>1.3459804</c:v>
                </c:pt>
                <c:pt idx="130">
                  <c:v>1.3446804000000001</c:v>
                </c:pt>
                <c:pt idx="131">
                  <c:v>1.3346388</c:v>
                </c:pt>
                <c:pt idx="132">
                  <c:v>1.3146894</c:v>
                </c:pt>
                <c:pt idx="133">
                  <c:v>1.284308</c:v>
                </c:pt>
                <c:pt idx="134">
                  <c:v>1.2438612</c:v>
                </c:pt>
                <c:pt idx="135">
                  <c:v>1.1946816</c:v>
                </c:pt>
                <c:pt idx="136">
                  <c:v>1.1389076</c:v>
                </c:pt>
                <c:pt idx="137">
                  <c:v>1.0791272000000001</c:v>
                </c:pt>
                <c:pt idx="138">
                  <c:v>1.0179514999999999</c:v>
                </c:pt>
                <c:pt idx="139">
                  <c:v>0.9576538</c:v>
                </c:pt>
                <c:pt idx="140">
                  <c:v>0.8999644</c:v>
                </c:pt>
                <c:pt idx="141">
                  <c:v>0.84602390000000005</c:v>
                </c:pt>
                <c:pt idx="142">
                  <c:v>0.79644939999999997</c:v>
                </c:pt>
                <c:pt idx="143">
                  <c:v>0.7514537</c:v>
                </c:pt>
                <c:pt idx="144">
                  <c:v>0.71097169999999998</c:v>
                </c:pt>
                <c:pt idx="145">
                  <c:v>0.67476594000000001</c:v>
                </c:pt>
                <c:pt idx="146">
                  <c:v>0.64250885999999996</c:v>
                </c:pt>
                <c:pt idx="147">
                  <c:v>0.61383549999999998</c:v>
                </c:pt>
                <c:pt idx="148">
                  <c:v>0.58837824999999999</c:v>
                </c:pt>
                <c:pt idx="149">
                  <c:v>0.56578624</c:v>
                </c:pt>
                <c:pt idx="150">
                  <c:v>0.54573660000000002</c:v>
                </c:pt>
                <c:pt idx="151">
                  <c:v>0.52793880000000004</c:v>
                </c:pt>
                <c:pt idx="152">
                  <c:v>0.51213359999999997</c:v>
                </c:pt>
                <c:pt idx="153">
                  <c:v>0.49809206</c:v>
                </c:pt>
                <c:pt idx="154">
                  <c:v>0.48561316999999998</c:v>
                </c:pt>
                <c:pt idx="155">
                  <c:v>0.47452139999999998</c:v>
                </c:pt>
                <c:pt idx="156">
                  <c:v>0.46466348000000002</c:v>
                </c:pt>
                <c:pt idx="157">
                  <c:v>0.45590538000000003</c:v>
                </c:pt>
                <c:pt idx="158">
                  <c:v>0.44812962000000001</c:v>
                </c:pt>
                <c:pt idx="159">
                  <c:v>0.44123319999999999</c:v>
                </c:pt>
                <c:pt idx="160">
                  <c:v>0.43512564999999997</c:v>
                </c:pt>
                <c:pt idx="161">
                  <c:v>0.42972793999999997</c:v>
                </c:pt>
                <c:pt idx="162">
                  <c:v>0.42496996999999997</c:v>
                </c:pt>
                <c:pt idx="163">
                  <c:v>0.42079050000000001</c:v>
                </c:pt>
                <c:pt idx="164">
                  <c:v>0.41713519999999998</c:v>
                </c:pt>
                <c:pt idx="165">
                  <c:v>0.41395587</c:v>
                </c:pt>
                <c:pt idx="166">
                  <c:v>0.41120975999999998</c:v>
                </c:pt>
                <c:pt idx="167">
                  <c:v>0.40885856999999998</c:v>
                </c:pt>
                <c:pt idx="168">
                  <c:v>0.40686822</c:v>
                </c:pt>
                <c:pt idx="169">
                  <c:v>0.40520859999999997</c:v>
                </c:pt>
                <c:pt idx="170">
                  <c:v>0.40385219999999999</c:v>
                </c:pt>
                <c:pt idx="171">
                  <c:v>0.40277457</c:v>
                </c:pt>
                <c:pt idx="172">
                  <c:v>0.40195343</c:v>
                </c:pt>
                <c:pt idx="173">
                  <c:v>0.40136912000000002</c:v>
                </c:pt>
                <c:pt idx="174">
                  <c:v>0.40100356999999998</c:v>
                </c:pt>
                <c:pt idx="175">
                  <c:v>0.40084069999999999</c:v>
                </c:pt>
                <c:pt idx="176">
                  <c:v>0.40086579999999999</c:v>
                </c:pt>
                <c:pt idx="177">
                  <c:v>0.40106544</c:v>
                </c:pt>
                <c:pt idx="178">
                  <c:v>0.40142762999999998</c:v>
                </c:pt>
                <c:pt idx="179">
                  <c:v>0.4019413</c:v>
                </c:pt>
                <c:pt idx="180">
                  <c:v>0.40259800000000001</c:v>
                </c:pt>
                <c:pt idx="181">
                  <c:v>0.4033853</c:v>
                </c:pt>
                <c:pt idx="182">
                  <c:v>0.40429716999999998</c:v>
                </c:pt>
                <c:pt idx="183">
                  <c:v>0.40532568000000002</c:v>
                </c:pt>
                <c:pt idx="184">
                  <c:v>0.40646353000000002</c:v>
                </c:pt>
                <c:pt idx="185">
                  <c:v>0.40770440000000002</c:v>
                </c:pt>
                <c:pt idx="186">
                  <c:v>0.40904230000000003</c:v>
                </c:pt>
                <c:pt idx="187">
                  <c:v>0.41047149999999999</c:v>
                </c:pt>
                <c:pt idx="188">
                  <c:v>0.41198744999999998</c:v>
                </c:pt>
                <c:pt idx="189">
                  <c:v>0.41358574999999997</c:v>
                </c:pt>
                <c:pt idx="190">
                  <c:v>0.41526257999999999</c:v>
                </c:pt>
                <c:pt idx="191">
                  <c:v>0.41701394000000003</c:v>
                </c:pt>
                <c:pt idx="192">
                  <c:v>0.41883636000000002</c:v>
                </c:pt>
                <c:pt idx="193">
                  <c:v>0.42040545000000001</c:v>
                </c:pt>
                <c:pt idx="194">
                  <c:v>0.42040541999999997</c:v>
                </c:pt>
                <c:pt idx="195">
                  <c:v>0.42100552000000002</c:v>
                </c:pt>
                <c:pt idx="196">
                  <c:v>0.42458308</c:v>
                </c:pt>
                <c:pt idx="197">
                  <c:v>0.4281508</c:v>
                </c:pt>
                <c:pt idx="198">
                  <c:v>0.43171140000000002</c:v>
                </c:pt>
                <c:pt idx="199">
                  <c:v>0.43526658000000001</c:v>
                </c:pt>
                <c:pt idx="200">
                  <c:v>0.43882027000000001</c:v>
                </c:pt>
                <c:pt idx="201">
                  <c:v>0.44237300000000002</c:v>
                </c:pt>
                <c:pt idx="202">
                  <c:v>0.44592756</c:v>
                </c:pt>
                <c:pt idx="203">
                  <c:v>0.44948613999999998</c:v>
                </c:pt>
                <c:pt idx="204">
                  <c:v>0.45305109999999998</c:v>
                </c:pt>
                <c:pt idx="205">
                  <c:v>0.45662345999999998</c:v>
                </c:pt>
                <c:pt idx="206">
                  <c:v>0.46020660000000002</c:v>
                </c:pt>
                <c:pt idx="207">
                  <c:v>0.46380103</c:v>
                </c:pt>
                <c:pt idx="208">
                  <c:v>0.46740799999999999</c:v>
                </c:pt>
                <c:pt idx="209">
                  <c:v>0.4710297</c:v>
                </c:pt>
                <c:pt idx="210">
                  <c:v>0.47466659999999999</c:v>
                </c:pt>
                <c:pt idx="211">
                  <c:v>0.47832039999999998</c:v>
                </c:pt>
                <c:pt idx="212">
                  <c:v>0.48199233000000002</c:v>
                </c:pt>
                <c:pt idx="213">
                  <c:v>0.48568289999999997</c:v>
                </c:pt>
                <c:pt idx="214">
                  <c:v>0.48939353000000002</c:v>
                </c:pt>
                <c:pt idx="215">
                  <c:v>0.49312507999999999</c:v>
                </c:pt>
                <c:pt idx="216">
                  <c:v>0.49687819999999999</c:v>
                </c:pt>
                <c:pt idx="217">
                  <c:v>0.50065404000000002</c:v>
                </c:pt>
                <c:pt idx="218">
                  <c:v>0.50445309999999999</c:v>
                </c:pt>
                <c:pt idx="219">
                  <c:v>0.50827633999999999</c:v>
                </c:pt>
                <c:pt idx="220">
                  <c:v>0.51212460000000004</c:v>
                </c:pt>
                <c:pt idx="221">
                  <c:v>0.51599810000000002</c:v>
                </c:pt>
                <c:pt idx="222">
                  <c:v>0.51989794</c:v>
                </c:pt>
                <c:pt idx="223">
                  <c:v>0.52382490000000004</c:v>
                </c:pt>
                <c:pt idx="224">
                  <c:v>0.52777949999999996</c:v>
                </c:pt>
                <c:pt idx="225">
                  <c:v>0.53176224000000005</c:v>
                </c:pt>
                <c:pt idx="226">
                  <c:v>0.53577390000000003</c:v>
                </c:pt>
                <c:pt idx="227">
                  <c:v>0.53981509999999999</c:v>
                </c:pt>
                <c:pt idx="228">
                  <c:v>0.5438866</c:v>
                </c:pt>
                <c:pt idx="229">
                  <c:v>0.54798880000000005</c:v>
                </c:pt>
                <c:pt idx="230">
                  <c:v>0.55212234999999998</c:v>
                </c:pt>
                <c:pt idx="231">
                  <c:v>0.55628794000000004</c:v>
                </c:pt>
                <c:pt idx="232">
                  <c:v>0.56048620000000005</c:v>
                </c:pt>
                <c:pt idx="233">
                  <c:v>0.56471769999999999</c:v>
                </c:pt>
                <c:pt idx="234">
                  <c:v>0.56898309999999996</c:v>
                </c:pt>
                <c:pt idx="235">
                  <c:v>0.57328296000000001</c:v>
                </c:pt>
                <c:pt idx="236">
                  <c:v>0.57761806000000004</c:v>
                </c:pt>
                <c:pt idx="237">
                  <c:v>0.58198916999999994</c:v>
                </c:pt>
                <c:pt idx="238">
                  <c:v>0.58639675000000002</c:v>
                </c:pt>
                <c:pt idx="239">
                  <c:v>0.59084152999999995</c:v>
                </c:pt>
                <c:pt idx="240">
                  <c:v>0.59532415999999999</c:v>
                </c:pt>
                <c:pt idx="241">
                  <c:v>0.59984546999999999</c:v>
                </c:pt>
                <c:pt idx="242">
                  <c:v>0.60440649999999996</c:v>
                </c:pt>
                <c:pt idx="243">
                  <c:v>0.60900765999999995</c:v>
                </c:pt>
                <c:pt idx="244">
                  <c:v>0.61364969999999996</c:v>
                </c:pt>
                <c:pt idx="245">
                  <c:v>0.61833340000000003</c:v>
                </c:pt>
                <c:pt idx="246">
                  <c:v>0.62305960000000005</c:v>
                </c:pt>
                <c:pt idx="247">
                  <c:v>0.62783</c:v>
                </c:pt>
                <c:pt idx="248">
                  <c:v>0.63264483000000005</c:v>
                </c:pt>
                <c:pt idx="249">
                  <c:v>0.63750494000000002</c:v>
                </c:pt>
                <c:pt idx="250">
                  <c:v>0.64241110000000001</c:v>
                </c:pt>
                <c:pt idx="251">
                  <c:v>0.64736439999999995</c:v>
                </c:pt>
                <c:pt idx="252">
                  <c:v>0.65236720000000004</c:v>
                </c:pt>
                <c:pt idx="253">
                  <c:v>0.65741956000000001</c:v>
                </c:pt>
                <c:pt idx="254">
                  <c:v>0.66252255000000004</c:v>
                </c:pt>
                <c:pt idx="255">
                  <c:v>0.66767704000000005</c:v>
                </c:pt>
                <c:pt idx="256">
                  <c:v>0.67288409999999999</c:v>
                </c:pt>
                <c:pt idx="257">
                  <c:v>0.67814700000000006</c:v>
                </c:pt>
                <c:pt idx="258">
                  <c:v>0.68346583999999999</c:v>
                </c:pt>
                <c:pt idx="259">
                  <c:v>0.68884164000000003</c:v>
                </c:pt>
                <c:pt idx="260">
                  <c:v>0.69427570000000005</c:v>
                </c:pt>
                <c:pt idx="261">
                  <c:v>0.69976910000000003</c:v>
                </c:pt>
                <c:pt idx="262">
                  <c:v>0.70532539999999999</c:v>
                </c:pt>
                <c:pt idx="263">
                  <c:v>0.71094550000000001</c:v>
                </c:pt>
                <c:pt idx="264">
                  <c:v>0.7166304</c:v>
                </c:pt>
                <c:pt idx="265">
                  <c:v>0.72238153000000005</c:v>
                </c:pt>
                <c:pt idx="266">
                  <c:v>0.72820043999999995</c:v>
                </c:pt>
                <c:pt idx="267">
                  <c:v>0.73409164000000005</c:v>
                </c:pt>
                <c:pt idx="268">
                  <c:v>0.74005449999999995</c:v>
                </c:pt>
                <c:pt idx="269">
                  <c:v>0.74609190000000003</c:v>
                </c:pt>
                <c:pt idx="270">
                  <c:v>0.75220542999999995</c:v>
                </c:pt>
                <c:pt idx="271">
                  <c:v>0.75839679999999998</c:v>
                </c:pt>
                <c:pt idx="272">
                  <c:v>0.7646693</c:v>
                </c:pt>
                <c:pt idx="273">
                  <c:v>0.77102619999999999</c:v>
                </c:pt>
                <c:pt idx="274">
                  <c:v>0.77746850000000001</c:v>
                </c:pt>
                <c:pt idx="275">
                  <c:v>0.7839988</c:v>
                </c:pt>
                <c:pt idx="276">
                  <c:v>0.79061950000000003</c:v>
                </c:pt>
                <c:pt idx="277">
                  <c:v>0.79733324000000005</c:v>
                </c:pt>
                <c:pt idx="278">
                  <c:v>0.80414300000000005</c:v>
                </c:pt>
                <c:pt idx="279">
                  <c:v>0.81105210000000005</c:v>
                </c:pt>
                <c:pt idx="280">
                  <c:v>0.81206789999999995</c:v>
                </c:pt>
              </c:numCache>
            </c:numRef>
          </c:yVal>
          <c:smooth val="0"/>
          <c:extLst>
            <c:ext xmlns:c16="http://schemas.microsoft.com/office/drawing/2014/chart" uri="{C3380CC4-5D6E-409C-BE32-E72D297353CC}">
              <c16:uniqueId val="{00000000-9905-4AF2-A98A-3DB1B790F26C}"/>
            </c:ext>
          </c:extLst>
        </c:ser>
        <c:ser>
          <c:idx val="1"/>
          <c:order val="1"/>
          <c:tx>
            <c:strRef>
              <c:f>'Figure 9'!$H$4</c:f>
              <c:strCache>
                <c:ptCount val="1"/>
                <c:pt idx="0">
                  <c:v>94</c:v>
                </c:pt>
              </c:strCache>
            </c:strRef>
          </c:tx>
          <c:spPr>
            <a:ln w="19050" cap="rnd">
              <a:solidFill>
                <a:schemeClr val="accent2"/>
              </a:solidFill>
              <a:round/>
            </a:ln>
            <a:effectLst/>
          </c:spPr>
          <c:marker>
            <c:symbol val="none"/>
          </c:marker>
          <c:xVal>
            <c:numRef>
              <c:f>'Figure 9'!$I$6:$I$453</c:f>
              <c:numCache>
                <c:formatCode>General</c:formatCode>
                <c:ptCount val="448"/>
                <c:pt idx="0">
                  <c:v>0</c:v>
                </c:pt>
                <c:pt idx="1">
                  <c:v>0</c:v>
                </c:pt>
                <c:pt idx="2">
                  <c:v>0.16666666666666666</c:v>
                </c:pt>
                <c:pt idx="3">
                  <c:v>0.33333333333333331</c:v>
                </c:pt>
                <c:pt idx="4">
                  <c:v>0.5</c:v>
                </c:pt>
                <c:pt idx="5">
                  <c:v>0.66666666666666663</c:v>
                </c:pt>
                <c:pt idx="6">
                  <c:v>0.83333333333333337</c:v>
                </c:pt>
                <c:pt idx="7">
                  <c:v>1</c:v>
                </c:pt>
                <c:pt idx="8">
                  <c:v>1.0153533333333333</c:v>
                </c:pt>
                <c:pt idx="9">
                  <c:v>1.0153533333333333</c:v>
                </c:pt>
                <c:pt idx="10">
                  <c:v>1.0322532666666666</c:v>
                </c:pt>
                <c:pt idx="11">
                  <c:v>1.0322532666666666</c:v>
                </c:pt>
                <c:pt idx="12">
                  <c:v>1.03233095</c:v>
                </c:pt>
                <c:pt idx="13">
                  <c:v>1.03233095</c:v>
                </c:pt>
                <c:pt idx="14">
                  <c:v>1.1666666666666667</c:v>
                </c:pt>
                <c:pt idx="15">
                  <c:v>1.3333333333333333</c:v>
                </c:pt>
                <c:pt idx="16">
                  <c:v>1.5</c:v>
                </c:pt>
                <c:pt idx="17">
                  <c:v>1.6666666666666667</c:v>
                </c:pt>
                <c:pt idx="18">
                  <c:v>1.8333333333333333</c:v>
                </c:pt>
                <c:pt idx="19">
                  <c:v>2</c:v>
                </c:pt>
                <c:pt idx="20">
                  <c:v>2.1666666666666665</c:v>
                </c:pt>
                <c:pt idx="21">
                  <c:v>2.3333333333333335</c:v>
                </c:pt>
                <c:pt idx="22">
                  <c:v>2.5</c:v>
                </c:pt>
                <c:pt idx="23">
                  <c:v>2.6666666666666665</c:v>
                </c:pt>
                <c:pt idx="24">
                  <c:v>2.8333333333333335</c:v>
                </c:pt>
                <c:pt idx="25">
                  <c:v>3</c:v>
                </c:pt>
                <c:pt idx="26">
                  <c:v>3.1666666666666665</c:v>
                </c:pt>
                <c:pt idx="27">
                  <c:v>3.3333333333333335</c:v>
                </c:pt>
                <c:pt idx="28">
                  <c:v>3.5</c:v>
                </c:pt>
                <c:pt idx="29">
                  <c:v>3.6666666666666665</c:v>
                </c:pt>
                <c:pt idx="30">
                  <c:v>3.8333333333333335</c:v>
                </c:pt>
                <c:pt idx="31">
                  <c:v>4</c:v>
                </c:pt>
                <c:pt idx="32">
                  <c:v>4.166666666666667</c:v>
                </c:pt>
                <c:pt idx="33">
                  <c:v>4.333333333333333</c:v>
                </c:pt>
                <c:pt idx="34">
                  <c:v>4.5</c:v>
                </c:pt>
                <c:pt idx="35">
                  <c:v>4.666666666666667</c:v>
                </c:pt>
                <c:pt idx="36">
                  <c:v>4.833333333333333</c:v>
                </c:pt>
                <c:pt idx="37">
                  <c:v>5</c:v>
                </c:pt>
                <c:pt idx="38">
                  <c:v>5.166666666666667</c:v>
                </c:pt>
                <c:pt idx="39">
                  <c:v>5.333333333333333</c:v>
                </c:pt>
                <c:pt idx="40">
                  <c:v>5.5</c:v>
                </c:pt>
                <c:pt idx="41">
                  <c:v>5.666666666666667</c:v>
                </c:pt>
                <c:pt idx="42">
                  <c:v>5.833333333333333</c:v>
                </c:pt>
                <c:pt idx="43">
                  <c:v>6</c:v>
                </c:pt>
                <c:pt idx="44">
                  <c:v>6.166666666666667</c:v>
                </c:pt>
                <c:pt idx="45">
                  <c:v>6.333333333333333</c:v>
                </c:pt>
                <c:pt idx="46">
                  <c:v>6.5</c:v>
                </c:pt>
                <c:pt idx="47">
                  <c:v>6.666666666666667</c:v>
                </c:pt>
                <c:pt idx="48">
                  <c:v>6.833333333333333</c:v>
                </c:pt>
                <c:pt idx="49">
                  <c:v>7</c:v>
                </c:pt>
                <c:pt idx="50">
                  <c:v>7.0501128333333334</c:v>
                </c:pt>
                <c:pt idx="51">
                  <c:v>7.0501128333333334</c:v>
                </c:pt>
                <c:pt idx="52">
                  <c:v>7.0501128333333334</c:v>
                </c:pt>
                <c:pt idx="53">
                  <c:v>7.0501128333333334</c:v>
                </c:pt>
                <c:pt idx="54">
                  <c:v>7.166666666666667</c:v>
                </c:pt>
                <c:pt idx="55">
                  <c:v>7.333333333333333</c:v>
                </c:pt>
                <c:pt idx="56">
                  <c:v>7.5</c:v>
                </c:pt>
                <c:pt idx="57">
                  <c:v>7.666666666666667</c:v>
                </c:pt>
                <c:pt idx="58">
                  <c:v>7.833333333333333</c:v>
                </c:pt>
                <c:pt idx="59">
                  <c:v>8</c:v>
                </c:pt>
                <c:pt idx="60">
                  <c:v>8.1666666666666661</c:v>
                </c:pt>
                <c:pt idx="61">
                  <c:v>8.3333333333333339</c:v>
                </c:pt>
                <c:pt idx="62">
                  <c:v>8.5</c:v>
                </c:pt>
                <c:pt idx="63">
                  <c:v>8.6666666666666661</c:v>
                </c:pt>
                <c:pt idx="64">
                  <c:v>8.8333333333333339</c:v>
                </c:pt>
                <c:pt idx="65">
                  <c:v>9</c:v>
                </c:pt>
                <c:pt idx="66">
                  <c:v>9.1666666666666661</c:v>
                </c:pt>
                <c:pt idx="67">
                  <c:v>9.3333333333333339</c:v>
                </c:pt>
                <c:pt idx="68">
                  <c:v>9.5</c:v>
                </c:pt>
                <c:pt idx="69">
                  <c:v>9.6666666666666661</c:v>
                </c:pt>
                <c:pt idx="70">
                  <c:v>9.8333333333333339</c:v>
                </c:pt>
                <c:pt idx="71">
                  <c:v>9.9449749999999995</c:v>
                </c:pt>
                <c:pt idx="72">
                  <c:v>9.9449749999999995</c:v>
                </c:pt>
                <c:pt idx="73">
                  <c:v>10</c:v>
                </c:pt>
                <c:pt idx="74">
                  <c:v>10.166666666666666</c:v>
                </c:pt>
                <c:pt idx="75">
                  <c:v>10.179003333333332</c:v>
                </c:pt>
                <c:pt idx="76">
                  <c:v>10.179003333333332</c:v>
                </c:pt>
                <c:pt idx="77">
                  <c:v>10.333333333333334</c:v>
                </c:pt>
                <c:pt idx="78">
                  <c:v>10.5</c:v>
                </c:pt>
                <c:pt idx="79">
                  <c:v>10.666666666666666</c:v>
                </c:pt>
                <c:pt idx="80">
                  <c:v>10.833333333333334</c:v>
                </c:pt>
                <c:pt idx="81">
                  <c:v>11</c:v>
                </c:pt>
                <c:pt idx="82">
                  <c:v>11.166666666666666</c:v>
                </c:pt>
                <c:pt idx="83">
                  <c:v>11.333333333333334</c:v>
                </c:pt>
                <c:pt idx="84">
                  <c:v>11.422936666666667</c:v>
                </c:pt>
                <c:pt idx="85">
                  <c:v>11.422936666666667</c:v>
                </c:pt>
                <c:pt idx="86">
                  <c:v>11.5</c:v>
                </c:pt>
                <c:pt idx="87">
                  <c:v>11.666666666666666</c:v>
                </c:pt>
                <c:pt idx="88">
                  <c:v>11.833333333333334</c:v>
                </c:pt>
                <c:pt idx="89">
                  <c:v>12</c:v>
                </c:pt>
                <c:pt idx="90">
                  <c:v>12.166666666666666</c:v>
                </c:pt>
                <c:pt idx="91">
                  <c:v>12.333333333333334</c:v>
                </c:pt>
                <c:pt idx="92">
                  <c:v>12.5</c:v>
                </c:pt>
                <c:pt idx="93">
                  <c:v>12.666666666666666</c:v>
                </c:pt>
                <c:pt idx="94">
                  <c:v>12.833333333333334</c:v>
                </c:pt>
                <c:pt idx="95">
                  <c:v>13</c:v>
                </c:pt>
                <c:pt idx="96">
                  <c:v>13.166666666666666</c:v>
                </c:pt>
                <c:pt idx="97">
                  <c:v>13.333333333333334</c:v>
                </c:pt>
                <c:pt idx="98">
                  <c:v>13.5</c:v>
                </c:pt>
                <c:pt idx="99">
                  <c:v>13.666666666666666</c:v>
                </c:pt>
                <c:pt idx="100">
                  <c:v>13.833333333333334</c:v>
                </c:pt>
                <c:pt idx="101">
                  <c:v>14</c:v>
                </c:pt>
                <c:pt idx="102">
                  <c:v>14.166666666666666</c:v>
                </c:pt>
                <c:pt idx="103">
                  <c:v>14.333333333333334</c:v>
                </c:pt>
                <c:pt idx="104">
                  <c:v>14.5</c:v>
                </c:pt>
                <c:pt idx="105">
                  <c:v>14.666666666666666</c:v>
                </c:pt>
                <c:pt idx="106">
                  <c:v>14.833333333333334</c:v>
                </c:pt>
                <c:pt idx="107">
                  <c:v>15</c:v>
                </c:pt>
                <c:pt idx="108">
                  <c:v>15.166666666666666</c:v>
                </c:pt>
                <c:pt idx="109">
                  <c:v>15.333333333333334</c:v>
                </c:pt>
                <c:pt idx="110">
                  <c:v>15.5</c:v>
                </c:pt>
                <c:pt idx="111">
                  <c:v>15.666666666666666</c:v>
                </c:pt>
                <c:pt idx="112">
                  <c:v>15.833333333333334</c:v>
                </c:pt>
                <c:pt idx="113">
                  <c:v>16</c:v>
                </c:pt>
                <c:pt idx="114">
                  <c:v>16.166666666666668</c:v>
                </c:pt>
                <c:pt idx="115">
                  <c:v>16.333333333333332</c:v>
                </c:pt>
                <c:pt idx="116">
                  <c:v>16.5</c:v>
                </c:pt>
                <c:pt idx="117">
                  <c:v>16.666666666666668</c:v>
                </c:pt>
                <c:pt idx="118">
                  <c:v>16.833333333333332</c:v>
                </c:pt>
                <c:pt idx="119">
                  <c:v>17</c:v>
                </c:pt>
                <c:pt idx="120">
                  <c:v>17.166666666666668</c:v>
                </c:pt>
                <c:pt idx="121">
                  <c:v>17.333333333333332</c:v>
                </c:pt>
                <c:pt idx="122">
                  <c:v>17.5</c:v>
                </c:pt>
                <c:pt idx="123">
                  <c:v>17.666666666666668</c:v>
                </c:pt>
                <c:pt idx="124">
                  <c:v>17.833333333333332</c:v>
                </c:pt>
                <c:pt idx="125">
                  <c:v>18</c:v>
                </c:pt>
                <c:pt idx="126">
                  <c:v>18.166666666666668</c:v>
                </c:pt>
                <c:pt idx="127">
                  <c:v>18.333333333333332</c:v>
                </c:pt>
                <c:pt idx="128">
                  <c:v>18.5</c:v>
                </c:pt>
                <c:pt idx="129">
                  <c:v>18.666666666666668</c:v>
                </c:pt>
                <c:pt idx="130">
                  <c:v>18.833333333333332</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20.666666666666668</c:v>
                </c:pt>
                <c:pt idx="142">
                  <c:v>20.833333333333332</c:v>
                </c:pt>
                <c:pt idx="143">
                  <c:v>21</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37.166666666666664</c:v>
                </c:pt>
                <c:pt idx="241">
                  <c:v>37.333333333333336</c:v>
                </c:pt>
                <c:pt idx="242">
                  <c:v>37.5</c:v>
                </c:pt>
                <c:pt idx="243">
                  <c:v>37.666666666666664</c:v>
                </c:pt>
                <c:pt idx="244">
                  <c:v>37.833333333333336</c:v>
                </c:pt>
                <c:pt idx="245">
                  <c:v>38</c:v>
                </c:pt>
                <c:pt idx="246">
                  <c:v>38.166666666666664</c:v>
                </c:pt>
                <c:pt idx="247">
                  <c:v>38.333333333333336</c:v>
                </c:pt>
                <c:pt idx="248">
                  <c:v>38.5</c:v>
                </c:pt>
                <c:pt idx="249">
                  <c:v>38.666666666666664</c:v>
                </c:pt>
                <c:pt idx="250">
                  <c:v>38.833333333333336</c:v>
                </c:pt>
                <c:pt idx="251">
                  <c:v>39</c:v>
                </c:pt>
                <c:pt idx="252">
                  <c:v>39.166666666666664</c:v>
                </c:pt>
                <c:pt idx="253">
                  <c:v>39.333333333333336</c:v>
                </c:pt>
                <c:pt idx="254">
                  <c:v>39.5</c:v>
                </c:pt>
                <c:pt idx="255">
                  <c:v>39.666666666666664</c:v>
                </c:pt>
                <c:pt idx="256">
                  <c:v>39.833333333333336</c:v>
                </c:pt>
                <c:pt idx="257">
                  <c:v>40</c:v>
                </c:pt>
                <c:pt idx="258">
                  <c:v>40.166666666666664</c:v>
                </c:pt>
                <c:pt idx="259">
                  <c:v>40.333333333333336</c:v>
                </c:pt>
                <c:pt idx="260">
                  <c:v>40.5</c:v>
                </c:pt>
                <c:pt idx="261">
                  <c:v>40.666666666666664</c:v>
                </c:pt>
                <c:pt idx="262">
                  <c:v>40.833333333333336</c:v>
                </c:pt>
                <c:pt idx="263">
                  <c:v>41</c:v>
                </c:pt>
                <c:pt idx="264">
                  <c:v>41.166666666666664</c:v>
                </c:pt>
                <c:pt idx="265">
                  <c:v>41.333333333333336</c:v>
                </c:pt>
                <c:pt idx="266">
                  <c:v>41.5</c:v>
                </c:pt>
                <c:pt idx="267">
                  <c:v>41.666666666666664</c:v>
                </c:pt>
                <c:pt idx="268">
                  <c:v>41.833333333333336</c:v>
                </c:pt>
                <c:pt idx="269">
                  <c:v>42</c:v>
                </c:pt>
                <c:pt idx="270">
                  <c:v>42.166666666666664</c:v>
                </c:pt>
                <c:pt idx="271">
                  <c:v>42.333333333333336</c:v>
                </c:pt>
                <c:pt idx="272">
                  <c:v>42.5</c:v>
                </c:pt>
                <c:pt idx="273">
                  <c:v>42.666666666666664</c:v>
                </c:pt>
                <c:pt idx="274">
                  <c:v>42.833333333333336</c:v>
                </c:pt>
                <c:pt idx="275">
                  <c:v>43</c:v>
                </c:pt>
                <c:pt idx="276">
                  <c:v>43.166666666666664</c:v>
                </c:pt>
                <c:pt idx="277">
                  <c:v>43.333333333333336</c:v>
                </c:pt>
                <c:pt idx="278">
                  <c:v>43.5</c:v>
                </c:pt>
                <c:pt idx="279">
                  <c:v>43.666666666666664</c:v>
                </c:pt>
                <c:pt idx="280">
                  <c:v>43.833333333333336</c:v>
                </c:pt>
                <c:pt idx="281">
                  <c:v>44</c:v>
                </c:pt>
                <c:pt idx="282">
                  <c:v>44.166666666666664</c:v>
                </c:pt>
                <c:pt idx="283">
                  <c:v>44.333333333333336</c:v>
                </c:pt>
                <c:pt idx="284">
                  <c:v>44.5</c:v>
                </c:pt>
                <c:pt idx="285">
                  <c:v>44.666666666666664</c:v>
                </c:pt>
                <c:pt idx="286">
                  <c:v>44.833333333333336</c:v>
                </c:pt>
                <c:pt idx="287">
                  <c:v>45</c:v>
                </c:pt>
                <c:pt idx="288">
                  <c:v>45.166666666666664</c:v>
                </c:pt>
                <c:pt idx="289">
                  <c:v>45.333333333333336</c:v>
                </c:pt>
                <c:pt idx="290">
                  <c:v>45.4499</c:v>
                </c:pt>
                <c:pt idx="291">
                  <c:v>45.4499</c:v>
                </c:pt>
                <c:pt idx="292">
                  <c:v>45.4499</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47.014331666666664</c:v>
                </c:pt>
                <c:pt idx="304">
                  <c:v>47.014331666666664</c:v>
                </c:pt>
                <c:pt idx="305">
                  <c:v>47.166666666666664</c:v>
                </c:pt>
                <c:pt idx="306">
                  <c:v>47.333333333333336</c:v>
                </c:pt>
                <c:pt idx="307">
                  <c:v>47.5</c:v>
                </c:pt>
                <c:pt idx="308">
                  <c:v>47.666666666666664</c:v>
                </c:pt>
                <c:pt idx="309">
                  <c:v>47.702950000000001</c:v>
                </c:pt>
                <c:pt idx="310">
                  <c:v>47.702950000000001</c:v>
                </c:pt>
                <c:pt idx="311">
                  <c:v>47.833333333333336</c:v>
                </c:pt>
                <c:pt idx="312">
                  <c:v>48</c:v>
                </c:pt>
                <c:pt idx="313">
                  <c:v>48.166666666666664</c:v>
                </c:pt>
                <c:pt idx="314">
                  <c:v>48.333333333333336</c:v>
                </c:pt>
                <c:pt idx="315">
                  <c:v>48.5</c:v>
                </c:pt>
                <c:pt idx="316">
                  <c:v>48.558138333333332</c:v>
                </c:pt>
              </c:numCache>
            </c:numRef>
          </c:xVal>
          <c:yVal>
            <c:numRef>
              <c:f>'Figure 9'!$M$6:$M$453</c:f>
              <c:numCache>
                <c:formatCode>General</c:formatCode>
                <c:ptCount val="448"/>
                <c:pt idx="0">
                  <c:v>0</c:v>
                </c:pt>
                <c:pt idx="1">
                  <c:v>-5.201107E-2</c:v>
                </c:pt>
                <c:pt idx="2">
                  <c:v>-4.3831676E-2</c:v>
                </c:pt>
                <c:pt idx="3">
                  <c:v>-3.5380410000000001E-2</c:v>
                </c:pt>
                <c:pt idx="4">
                  <c:v>-2.6734419999999998E-2</c:v>
                </c:pt>
                <c:pt idx="5">
                  <c:v>-1.8088432000000002E-2</c:v>
                </c:pt>
                <c:pt idx="6">
                  <c:v>-9.442443E-3</c:v>
                </c:pt>
                <c:pt idx="7" formatCode="0.00E+00">
                  <c:v>-7.9645414000000002E-4</c:v>
                </c:pt>
                <c:pt idx="8" formatCode="0.00E+00">
                  <c:v>1.2869149E-8</c:v>
                </c:pt>
                <c:pt idx="9" formatCode="0.00E+00">
                  <c:v>-8.8227339999999996E-4</c:v>
                </c:pt>
                <c:pt idx="10" formatCode="0.00E+00">
                  <c:v>1.4024102E-8</c:v>
                </c:pt>
                <c:pt idx="11" formatCode="0.00E+00">
                  <c:v>-4.0357027000000002E-6</c:v>
                </c:pt>
                <c:pt idx="12" formatCode="0.00E+00">
                  <c:v>1.4984940999999999E-8</c:v>
                </c:pt>
                <c:pt idx="13" formatCode="0.00E+00">
                  <c:v>3.1334760999999998E-9</c:v>
                </c:pt>
                <c:pt idx="14">
                  <c:v>7.0205859999999997E-3</c:v>
                </c:pt>
                <c:pt idx="15">
                  <c:v>1.5803194E-2</c:v>
                </c:pt>
                <c:pt idx="16">
                  <c:v>2.5811200999999999E-2</c:v>
                </c:pt>
                <c:pt idx="17">
                  <c:v>3.6110293000000002E-2</c:v>
                </c:pt>
                <c:pt idx="18">
                  <c:v>4.6409382999999998E-2</c:v>
                </c:pt>
                <c:pt idx="19">
                  <c:v>5.6708474000000002E-2</c:v>
                </c:pt>
                <c:pt idx="20">
                  <c:v>6.7007564000000006E-2</c:v>
                </c:pt>
                <c:pt idx="21">
                  <c:v>7.7306659999999999E-2</c:v>
                </c:pt>
                <c:pt idx="22">
                  <c:v>8.7605749999999996E-2</c:v>
                </c:pt>
                <c:pt idx="23">
                  <c:v>9.7904840000000007E-2</c:v>
                </c:pt>
                <c:pt idx="24">
                  <c:v>0.10820393</c:v>
                </c:pt>
                <c:pt idx="25">
                  <c:v>0.11850302</c:v>
                </c:pt>
                <c:pt idx="26">
                  <c:v>0.12880211999999999</c:v>
                </c:pt>
                <c:pt idx="27">
                  <c:v>0.13910120000000001</c:v>
                </c:pt>
                <c:pt idx="28">
                  <c:v>0.14940030000000001</c:v>
                </c:pt>
                <c:pt idx="29">
                  <c:v>0.15969938</c:v>
                </c:pt>
                <c:pt idx="30">
                  <c:v>0.16999848000000001</c:v>
                </c:pt>
                <c:pt idx="31">
                  <c:v>0.18029756999999999</c:v>
                </c:pt>
                <c:pt idx="32">
                  <c:v>0.19059666</c:v>
                </c:pt>
                <c:pt idx="33">
                  <c:v>0.20089576000000001</c:v>
                </c:pt>
                <c:pt idx="34">
                  <c:v>0.21119483999999999</c:v>
                </c:pt>
                <c:pt idx="35">
                  <c:v>0.22149393000000001</c:v>
                </c:pt>
                <c:pt idx="36">
                  <c:v>0.23179303000000001</c:v>
                </c:pt>
                <c:pt idx="37">
                  <c:v>0.24209211999999999</c:v>
                </c:pt>
                <c:pt idx="38">
                  <c:v>0.25239122000000003</c:v>
                </c:pt>
                <c:pt idx="39">
                  <c:v>0.26269029999999999</c:v>
                </c:pt>
                <c:pt idx="40">
                  <c:v>0.27298939999999999</c:v>
                </c:pt>
                <c:pt idx="41">
                  <c:v>0.28328848000000001</c:v>
                </c:pt>
                <c:pt idx="42">
                  <c:v>0.29358757000000002</c:v>
                </c:pt>
                <c:pt idx="43">
                  <c:v>0.30388664999999998</c:v>
                </c:pt>
                <c:pt idx="44">
                  <c:v>0.31442910000000002</c:v>
                </c:pt>
                <c:pt idx="45">
                  <c:v>0.32642967000000001</c:v>
                </c:pt>
                <c:pt idx="46">
                  <c:v>0.33855742</c:v>
                </c:pt>
                <c:pt idx="47">
                  <c:v>0.35081383999999999</c:v>
                </c:pt>
                <c:pt idx="48">
                  <c:v>0.36320034000000001</c:v>
                </c:pt>
                <c:pt idx="49">
                  <c:v>0.37571843999999999</c:v>
                </c:pt>
                <c:pt idx="50">
                  <c:v>0.37950832000000001</c:v>
                </c:pt>
                <c:pt idx="51">
                  <c:v>0.37950832000000001</c:v>
                </c:pt>
                <c:pt idx="52">
                  <c:v>0.37950832000000001</c:v>
                </c:pt>
                <c:pt idx="53">
                  <c:v>0.37950832000000001</c:v>
                </c:pt>
                <c:pt idx="54">
                  <c:v>0.38836962000000003</c:v>
                </c:pt>
                <c:pt idx="55">
                  <c:v>0.40115538000000001</c:v>
                </c:pt>
                <c:pt idx="56">
                  <c:v>0.41407725000000001</c:v>
                </c:pt>
                <c:pt idx="57">
                  <c:v>0.42713677999999999</c:v>
                </c:pt>
                <c:pt idx="58">
                  <c:v>0.44033549999999999</c:v>
                </c:pt>
                <c:pt idx="59">
                  <c:v>0.45367502999999998</c:v>
                </c:pt>
                <c:pt idx="60">
                  <c:v>0.46715691999999998</c:v>
                </c:pt>
                <c:pt idx="61">
                  <c:v>0.48078278000000002</c:v>
                </c:pt>
                <c:pt idx="62">
                  <c:v>0.49455428000000001</c:v>
                </c:pt>
                <c:pt idx="63">
                  <c:v>0.50847299999999995</c:v>
                </c:pt>
                <c:pt idx="64">
                  <c:v>0.52254060000000002</c:v>
                </c:pt>
                <c:pt idx="65">
                  <c:v>0.53675883999999996</c:v>
                </c:pt>
                <c:pt idx="66">
                  <c:v>0.55112939999999999</c:v>
                </c:pt>
                <c:pt idx="67">
                  <c:v>0.56565385999999995</c:v>
                </c:pt>
                <c:pt idx="68">
                  <c:v>0.58033409999999996</c:v>
                </c:pt>
                <c:pt idx="69">
                  <c:v>0.59517187000000005</c:v>
                </c:pt>
                <c:pt idx="70">
                  <c:v>0.61016879999999996</c:v>
                </c:pt>
                <c:pt idx="71">
                  <c:v>0.62030439999999998</c:v>
                </c:pt>
                <c:pt idx="72">
                  <c:v>0.62030439999999998</c:v>
                </c:pt>
                <c:pt idx="73">
                  <c:v>0.62532675000000004</c:v>
                </c:pt>
                <c:pt idx="74">
                  <c:v>0.64064765000000001</c:v>
                </c:pt>
                <c:pt idx="75">
                  <c:v>0.64178820000000003</c:v>
                </c:pt>
                <c:pt idx="76">
                  <c:v>0.64178820000000003</c:v>
                </c:pt>
                <c:pt idx="77">
                  <c:v>0.65613310000000002</c:v>
                </c:pt>
                <c:pt idx="78">
                  <c:v>0.67178510000000002</c:v>
                </c:pt>
                <c:pt idx="79">
                  <c:v>0.68760549999999998</c:v>
                </c:pt>
                <c:pt idx="80">
                  <c:v>0.70359605999999997</c:v>
                </c:pt>
                <c:pt idx="81">
                  <c:v>0.71975880000000003</c:v>
                </c:pt>
                <c:pt idx="82">
                  <c:v>0.73609555000000004</c:v>
                </c:pt>
                <c:pt idx="83">
                  <c:v>0.75260835999999998</c:v>
                </c:pt>
                <c:pt idx="84">
                  <c:v>0.7615594</c:v>
                </c:pt>
                <c:pt idx="85">
                  <c:v>0.7615594</c:v>
                </c:pt>
                <c:pt idx="86">
                  <c:v>0.76929902999999999</c:v>
                </c:pt>
                <c:pt idx="87">
                  <c:v>0.78616969999999997</c:v>
                </c:pt>
                <c:pt idx="88">
                  <c:v>0.80322223999999998</c:v>
                </c:pt>
                <c:pt idx="89">
                  <c:v>0.82045869999999999</c:v>
                </c:pt>
                <c:pt idx="90">
                  <c:v>0.83788110000000005</c:v>
                </c:pt>
                <c:pt idx="91">
                  <c:v>0.85549145999999998</c:v>
                </c:pt>
                <c:pt idx="92">
                  <c:v>0.87329179999999995</c:v>
                </c:pt>
                <c:pt idx="93">
                  <c:v>0.89128410000000002</c:v>
                </c:pt>
                <c:pt idx="94">
                  <c:v>0.90947043999999999</c:v>
                </c:pt>
                <c:pt idx="95">
                  <c:v>0.92785249999999997</c:v>
                </c:pt>
                <c:pt idx="96">
                  <c:v>0.9464321</c:v>
                </c:pt>
                <c:pt idx="97">
                  <c:v>0.96521044</c:v>
                </c:pt>
                <c:pt idx="98">
                  <c:v>0.98418826000000004</c:v>
                </c:pt>
                <c:pt idx="99">
                  <c:v>1.0033654999999999</c:v>
                </c:pt>
                <c:pt idx="100">
                  <c:v>1.0227405000000001</c:v>
                </c:pt>
                <c:pt idx="101">
                  <c:v>1.0423096000000001</c:v>
                </c:pt>
                <c:pt idx="102">
                  <c:v>1.0620654</c:v>
                </c:pt>
                <c:pt idx="103">
                  <c:v>1.0819954000000001</c:v>
                </c:pt>
                <c:pt idx="104">
                  <c:v>1.1020794</c:v>
                </c:pt>
                <c:pt idx="105">
                  <c:v>1.1222854</c:v>
                </c:pt>
                <c:pt idx="106">
                  <c:v>1.1425654000000001</c:v>
                </c:pt>
                <c:pt idx="107">
                  <c:v>1.162847</c:v>
                </c:pt>
                <c:pt idx="108">
                  <c:v>1.1830244000000001</c:v>
                </c:pt>
                <c:pt idx="109">
                  <c:v>1.2029449000000001</c:v>
                </c:pt>
                <c:pt idx="110">
                  <c:v>1.2223922</c:v>
                </c:pt>
                <c:pt idx="111">
                  <c:v>1.2410646999999999</c:v>
                </c:pt>
                <c:pt idx="112">
                  <c:v>1.2585484</c:v>
                </c:pt>
                <c:pt idx="113">
                  <c:v>1.2742888000000001</c:v>
                </c:pt>
                <c:pt idx="114">
                  <c:v>1.2875614</c:v>
                </c:pt>
                <c:pt idx="115">
                  <c:v>1.2974497</c:v>
                </c:pt>
                <c:pt idx="116">
                  <c:v>1.3028439999999999</c:v>
                </c:pt>
                <c:pt idx="117">
                  <c:v>1.3024783</c:v>
                </c:pt>
                <c:pt idx="118">
                  <c:v>1.2950238999999999</c:v>
                </c:pt>
                <c:pt idx="119">
                  <c:v>1.2792593999999999</c:v>
                </c:pt>
                <c:pt idx="120">
                  <c:v>1.2543059999999999</c:v>
                </c:pt>
                <c:pt idx="121">
                  <c:v>1.2198880999999999</c:v>
                </c:pt>
                <c:pt idx="122">
                  <c:v>1.1765380999999999</c:v>
                </c:pt>
                <c:pt idx="123">
                  <c:v>1.1256404</c:v>
                </c:pt>
                <c:pt idx="124">
                  <c:v>1.0692714000000001</c:v>
                </c:pt>
                <c:pt idx="125">
                  <c:v>1.0098677</c:v>
                </c:pt>
                <c:pt idx="126">
                  <c:v>0.94983070000000003</c:v>
                </c:pt>
                <c:pt idx="127">
                  <c:v>0.8912059</c:v>
                </c:pt>
                <c:pt idx="128">
                  <c:v>0.83550950000000002</c:v>
                </c:pt>
                <c:pt idx="129">
                  <c:v>0.78370289999999998</c:v>
                </c:pt>
                <c:pt idx="130">
                  <c:v>0.73626849999999999</c:v>
                </c:pt>
                <c:pt idx="131">
                  <c:v>0.69332623000000004</c:v>
                </c:pt>
                <c:pt idx="132">
                  <c:v>0.65475329999999998</c:v>
                </c:pt>
                <c:pt idx="133">
                  <c:v>0.62028209999999995</c:v>
                </c:pt>
                <c:pt idx="134">
                  <c:v>0.58957230000000005</c:v>
                </c:pt>
                <c:pt idx="135">
                  <c:v>0.56225884000000004</c:v>
                </c:pt>
                <c:pt idx="136">
                  <c:v>0.53798115000000002</c:v>
                </c:pt>
                <c:pt idx="137">
                  <c:v>0.51640030000000003</c:v>
                </c:pt>
                <c:pt idx="138">
                  <c:v>0.49720724999999999</c:v>
                </c:pt>
                <c:pt idx="139">
                  <c:v>0.48012483</c:v>
                </c:pt>
                <c:pt idx="140">
                  <c:v>0.46490710000000002</c:v>
                </c:pt>
                <c:pt idx="141">
                  <c:v>0.45133790000000001</c:v>
                </c:pt>
                <c:pt idx="142">
                  <c:v>0.43922793999999998</c:v>
                </c:pt>
                <c:pt idx="143">
                  <c:v>0.42841277</c:v>
                </c:pt>
                <c:pt idx="144">
                  <c:v>0.41874802</c:v>
                </c:pt>
                <c:pt idx="145">
                  <c:v>0.41010728000000002</c:v>
                </c:pt>
                <c:pt idx="146">
                  <c:v>0.40238094000000002</c:v>
                </c:pt>
                <c:pt idx="147">
                  <c:v>0.39547317999999998</c:v>
                </c:pt>
                <c:pt idx="148">
                  <c:v>0.38929984000000001</c:v>
                </c:pt>
                <c:pt idx="149">
                  <c:v>0.38378679999999998</c:v>
                </c:pt>
                <c:pt idx="150">
                  <c:v>0.37886744999999999</c:v>
                </c:pt>
                <c:pt idx="151">
                  <c:v>0.37448492999999999</c:v>
                </c:pt>
                <c:pt idx="152">
                  <c:v>0.37058950000000002</c:v>
                </c:pt>
                <c:pt idx="153">
                  <c:v>0.36713626999999999</c:v>
                </c:pt>
                <c:pt idx="154">
                  <c:v>0.36408489999999999</c:v>
                </c:pt>
                <c:pt idx="155">
                  <c:v>0.36139947</c:v>
                </c:pt>
                <c:pt idx="156">
                  <c:v>0.35904799999999998</c:v>
                </c:pt>
                <c:pt idx="157">
                  <c:v>0.35700199999999999</c:v>
                </c:pt>
                <c:pt idx="158">
                  <c:v>0.35523567</c:v>
                </c:pt>
                <c:pt idx="159">
                  <c:v>0.35372657000000002</c:v>
                </c:pt>
                <c:pt idx="160">
                  <c:v>0.35245425000000002</c:v>
                </c:pt>
                <c:pt idx="161">
                  <c:v>0.35140026000000002</c:v>
                </c:pt>
                <c:pt idx="162">
                  <c:v>0.35054740000000001</c:v>
                </c:pt>
                <c:pt idx="163">
                  <c:v>0.34988013000000001</c:v>
                </c:pt>
                <c:pt idx="164">
                  <c:v>0.34938455000000002</c:v>
                </c:pt>
                <c:pt idx="165">
                  <c:v>0.34904784</c:v>
                </c:pt>
                <c:pt idx="166">
                  <c:v>0.34885874</c:v>
                </c:pt>
                <c:pt idx="167">
                  <c:v>0.34880704000000001</c:v>
                </c:pt>
                <c:pt idx="168">
                  <c:v>0.34888360000000002</c:v>
                </c:pt>
                <c:pt idx="169">
                  <c:v>0.34907964000000002</c:v>
                </c:pt>
                <c:pt idx="170">
                  <c:v>0.34938738000000003</c:v>
                </c:pt>
                <c:pt idx="171">
                  <c:v>0.34979969999999999</c:v>
                </c:pt>
                <c:pt idx="172">
                  <c:v>0.35030981999999999</c:v>
                </c:pt>
                <c:pt idx="173">
                  <c:v>0.35091168</c:v>
                </c:pt>
                <c:pt idx="174">
                  <c:v>0.35159970000000001</c:v>
                </c:pt>
                <c:pt idx="175">
                  <c:v>0.35236865000000001</c:v>
                </c:pt>
                <c:pt idx="176">
                  <c:v>0.35321387999999998</c:v>
                </c:pt>
                <c:pt idx="177">
                  <c:v>0.35413099999999997</c:v>
                </c:pt>
                <c:pt idx="178">
                  <c:v>0.35511612999999997</c:v>
                </c:pt>
                <c:pt idx="179">
                  <c:v>0.35616565</c:v>
                </c:pt>
                <c:pt idx="180">
                  <c:v>0.35727617</c:v>
                </c:pt>
                <c:pt idx="181">
                  <c:v>0.35844462999999999</c:v>
                </c:pt>
                <c:pt idx="182">
                  <c:v>0.35966819999999999</c:v>
                </c:pt>
                <c:pt idx="183">
                  <c:v>0.36094415000000002</c:v>
                </c:pt>
                <c:pt idx="184">
                  <c:v>0.36226997</c:v>
                </c:pt>
                <c:pt idx="185">
                  <c:v>0.36364334999999998</c:v>
                </c:pt>
                <c:pt idx="186">
                  <c:v>0.36506235999999997</c:v>
                </c:pt>
                <c:pt idx="187">
                  <c:v>0.36652479999999998</c:v>
                </c:pt>
                <c:pt idx="188">
                  <c:v>0.36802867</c:v>
                </c:pt>
                <c:pt idx="189">
                  <c:v>0.36957264000000001</c:v>
                </c:pt>
                <c:pt idx="190">
                  <c:v>0.37115490000000001</c:v>
                </c:pt>
                <c:pt idx="191">
                  <c:v>0.37277398</c:v>
                </c:pt>
                <c:pt idx="192">
                  <c:v>0.37442853999999998</c:v>
                </c:pt>
                <c:pt idx="193">
                  <c:v>0.37611744000000003</c:v>
                </c:pt>
                <c:pt idx="194">
                  <c:v>0.37783945000000002</c:v>
                </c:pt>
                <c:pt idx="195">
                  <c:v>0.37959355</c:v>
                </c:pt>
                <c:pt idx="196">
                  <c:v>0.38137870000000001</c:v>
                </c:pt>
                <c:pt idx="197">
                  <c:v>0.38319409999999998</c:v>
                </c:pt>
                <c:pt idx="198">
                  <c:v>0.38503875999999998</c:v>
                </c:pt>
                <c:pt idx="199">
                  <c:v>0.38691199999999998</c:v>
                </c:pt>
                <c:pt idx="200">
                  <c:v>0.38881300000000002</c:v>
                </c:pt>
                <c:pt idx="201">
                  <c:v>0.39074101999999999</c:v>
                </c:pt>
                <c:pt idx="202">
                  <c:v>0.39269549999999998</c:v>
                </c:pt>
                <c:pt idx="203">
                  <c:v>0.39467596999999999</c:v>
                </c:pt>
                <c:pt idx="204">
                  <c:v>0.39668179999999997</c:v>
                </c:pt>
                <c:pt idx="205">
                  <c:v>0.39871236999999998</c:v>
                </c:pt>
                <c:pt idx="206">
                  <c:v>0.40076719999999999</c:v>
                </c:pt>
                <c:pt idx="207">
                  <c:v>0.40284574000000001</c:v>
                </c:pt>
                <c:pt idx="208">
                  <c:v>0.40494790000000003</c:v>
                </c:pt>
                <c:pt idx="209">
                  <c:v>0.40707304999999999</c:v>
                </c:pt>
                <c:pt idx="210">
                  <c:v>0.40922078000000001</c:v>
                </c:pt>
                <c:pt idx="211">
                  <c:v>0.41139071999999999</c:v>
                </c:pt>
                <c:pt idx="212">
                  <c:v>0.41358244</c:v>
                </c:pt>
                <c:pt idx="213">
                  <c:v>0.41579603999999998</c:v>
                </c:pt>
                <c:pt idx="214">
                  <c:v>0.41803104000000002</c:v>
                </c:pt>
                <c:pt idx="215">
                  <c:v>0.42028715999999999</c:v>
                </c:pt>
                <c:pt idx="216">
                  <c:v>0.4225642</c:v>
                </c:pt>
                <c:pt idx="217">
                  <c:v>0.42486190000000001</c:v>
                </c:pt>
                <c:pt idx="218">
                  <c:v>0.42718025999999998</c:v>
                </c:pt>
                <c:pt idx="219">
                  <c:v>0.42951903000000002</c:v>
                </c:pt>
                <c:pt idx="220">
                  <c:v>0.43187809999999999</c:v>
                </c:pt>
                <c:pt idx="221">
                  <c:v>0.43425733</c:v>
                </c:pt>
                <c:pt idx="222">
                  <c:v>0.43665668000000002</c:v>
                </c:pt>
                <c:pt idx="223">
                  <c:v>0.43907594999999999</c:v>
                </c:pt>
                <c:pt idx="224">
                  <c:v>0.44151511999999998</c:v>
                </c:pt>
                <c:pt idx="225">
                  <c:v>0.44397414000000002</c:v>
                </c:pt>
                <c:pt idx="226">
                  <c:v>0.44645291999999998</c:v>
                </c:pt>
                <c:pt idx="227">
                  <c:v>0.44895141999999999</c:v>
                </c:pt>
                <c:pt idx="228">
                  <c:v>0.45146963000000001</c:v>
                </c:pt>
                <c:pt idx="229">
                  <c:v>0.45400750000000001</c:v>
                </c:pt>
                <c:pt idx="230">
                  <c:v>0.45656501999999999</c:v>
                </c:pt>
                <c:pt idx="231">
                  <c:v>0.45914218000000001</c:v>
                </c:pt>
                <c:pt idx="232">
                  <c:v>0.46173890000000001</c:v>
                </c:pt>
                <c:pt idx="233">
                  <c:v>0.46435556</c:v>
                </c:pt>
                <c:pt idx="234">
                  <c:v>0.46699195999999998</c:v>
                </c:pt>
                <c:pt idx="235">
                  <c:v>0.46964814999999999</c:v>
                </c:pt>
                <c:pt idx="236">
                  <c:v>0.47232415999999999</c:v>
                </c:pt>
                <c:pt idx="237">
                  <c:v>0.47502008000000001</c:v>
                </c:pt>
                <c:pt idx="238">
                  <c:v>0.47773594000000003</c:v>
                </c:pt>
                <c:pt idx="239">
                  <c:v>0.48047176000000003</c:v>
                </c:pt>
                <c:pt idx="240">
                  <c:v>0.48322788</c:v>
                </c:pt>
                <c:pt idx="241">
                  <c:v>0.48600422999999998</c:v>
                </c:pt>
                <c:pt idx="242">
                  <c:v>0.48880089999999998</c:v>
                </c:pt>
                <c:pt idx="243">
                  <c:v>0.49161807000000002</c:v>
                </c:pt>
                <c:pt idx="244">
                  <c:v>0.49445575000000003</c:v>
                </c:pt>
                <c:pt idx="245">
                  <c:v>0.49731413000000002</c:v>
                </c:pt>
                <c:pt idx="246">
                  <c:v>0.50019329999999995</c:v>
                </c:pt>
                <c:pt idx="247">
                  <c:v>0.50309366</c:v>
                </c:pt>
                <c:pt idx="248">
                  <c:v>0.50601536000000003</c:v>
                </c:pt>
                <c:pt idx="249">
                  <c:v>0.50895846</c:v>
                </c:pt>
                <c:pt idx="250">
                  <c:v>0.51192325000000005</c:v>
                </c:pt>
                <c:pt idx="251">
                  <c:v>0.51490986000000005</c:v>
                </c:pt>
                <c:pt idx="252">
                  <c:v>0.51791849999999995</c:v>
                </c:pt>
                <c:pt idx="253">
                  <c:v>0.52094960000000001</c:v>
                </c:pt>
                <c:pt idx="254">
                  <c:v>0.52400327000000002</c:v>
                </c:pt>
                <c:pt idx="255">
                  <c:v>0.52707979999999999</c:v>
                </c:pt>
                <c:pt idx="256">
                  <c:v>0.53017950000000003</c:v>
                </c:pt>
                <c:pt idx="257">
                  <c:v>0.53330270000000002</c:v>
                </c:pt>
                <c:pt idx="258">
                  <c:v>0.53644970000000003</c:v>
                </c:pt>
                <c:pt idx="259">
                  <c:v>0.53962076000000003</c:v>
                </c:pt>
                <c:pt idx="260">
                  <c:v>0.54281634000000001</c:v>
                </c:pt>
                <c:pt idx="261">
                  <c:v>0.54603659999999998</c:v>
                </c:pt>
                <c:pt idx="262">
                  <c:v>0.54928200000000005</c:v>
                </c:pt>
                <c:pt idx="263">
                  <c:v>0.55255293999999999</c:v>
                </c:pt>
                <c:pt idx="264">
                  <c:v>0.55584979999999995</c:v>
                </c:pt>
                <c:pt idx="265">
                  <c:v>0.55917289999999997</c:v>
                </c:pt>
                <c:pt idx="266">
                  <c:v>0.56252276999999995</c:v>
                </c:pt>
                <c:pt idx="267">
                  <c:v>0.56589970000000001</c:v>
                </c:pt>
                <c:pt idx="268">
                  <c:v>0.56930435000000001</c:v>
                </c:pt>
                <c:pt idx="269">
                  <c:v>0.57273704000000003</c:v>
                </c:pt>
                <c:pt idx="270">
                  <c:v>0.57619819999999999</c:v>
                </c:pt>
                <c:pt idx="271">
                  <c:v>0.57968843000000003</c:v>
                </c:pt>
                <c:pt idx="272">
                  <c:v>0.58320819999999995</c:v>
                </c:pt>
                <c:pt idx="273">
                  <c:v>0.586758</c:v>
                </c:pt>
                <c:pt idx="274">
                  <c:v>0.59033835000000001</c:v>
                </c:pt>
                <c:pt idx="275">
                  <c:v>0.59395014999999995</c:v>
                </c:pt>
                <c:pt idx="276">
                  <c:v>0.59759384000000004</c:v>
                </c:pt>
                <c:pt idx="277">
                  <c:v>0.60126995999999999</c:v>
                </c:pt>
                <c:pt idx="278">
                  <c:v>0.60497915999999996</c:v>
                </c:pt>
                <c:pt idx="279">
                  <c:v>0.60872203000000003</c:v>
                </c:pt>
                <c:pt idx="280">
                  <c:v>0.61249929999999997</c:v>
                </c:pt>
                <c:pt idx="281">
                  <c:v>0.61631166999999998</c:v>
                </c:pt>
                <c:pt idx="282">
                  <c:v>0.62015980000000004</c:v>
                </c:pt>
                <c:pt idx="283">
                  <c:v>0.62404440000000005</c:v>
                </c:pt>
                <c:pt idx="284">
                  <c:v>0.62796620000000003</c:v>
                </c:pt>
                <c:pt idx="285">
                  <c:v>0.63192623999999997</c:v>
                </c:pt>
                <c:pt idx="286">
                  <c:v>0.63592510000000002</c:v>
                </c:pt>
                <c:pt idx="287">
                  <c:v>0.63996370000000002</c:v>
                </c:pt>
                <c:pt idx="288">
                  <c:v>0.64404280000000003</c:v>
                </c:pt>
                <c:pt idx="289">
                  <c:v>0.6481633</c:v>
                </c:pt>
                <c:pt idx="290">
                  <c:v>0.65107024000000002</c:v>
                </c:pt>
                <c:pt idx="291">
                  <c:v>0.65107006000000001</c:v>
                </c:pt>
                <c:pt idx="292">
                  <c:v>0.65107006000000001</c:v>
                </c:pt>
                <c:pt idx="293">
                  <c:v>0.64158570000000004</c:v>
                </c:pt>
                <c:pt idx="294">
                  <c:v>0.61089753999999996</c:v>
                </c:pt>
                <c:pt idx="295">
                  <c:v>0.58147740000000003</c:v>
                </c:pt>
                <c:pt idx="296">
                  <c:v>0.55325080000000004</c:v>
                </c:pt>
                <c:pt idx="297">
                  <c:v>0.52614170000000005</c:v>
                </c:pt>
                <c:pt idx="298">
                  <c:v>0.50007409999999997</c:v>
                </c:pt>
                <c:pt idx="299">
                  <c:v>0.47498259999999998</c:v>
                </c:pt>
                <c:pt idx="300">
                  <c:v>0.45080605000000001</c:v>
                </c:pt>
                <c:pt idx="301">
                  <c:v>0.42748934</c:v>
                </c:pt>
                <c:pt idx="302">
                  <c:v>0.40497917</c:v>
                </c:pt>
                <c:pt idx="303">
                  <c:v>0.40307987000000001</c:v>
                </c:pt>
                <c:pt idx="304">
                  <c:v>0.40307963000000002</c:v>
                </c:pt>
                <c:pt idx="305">
                  <c:v>0.41195569999999998</c:v>
                </c:pt>
                <c:pt idx="306">
                  <c:v>0.42160097000000002</c:v>
                </c:pt>
                <c:pt idx="307">
                  <c:v>0.43116763000000002</c:v>
                </c:pt>
                <c:pt idx="308">
                  <c:v>0.44065762000000003</c:v>
                </c:pt>
                <c:pt idx="309">
                  <c:v>0.44271349999999998</c:v>
                </c:pt>
                <c:pt idx="310">
                  <c:v>0.44271369999999999</c:v>
                </c:pt>
                <c:pt idx="311">
                  <c:v>0.45200374999999998</c:v>
                </c:pt>
                <c:pt idx="312">
                  <c:v>0.46381280000000003</c:v>
                </c:pt>
                <c:pt idx="313">
                  <c:v>0.47554639999999998</c:v>
                </c:pt>
                <c:pt idx="314">
                  <c:v>0.48720597999999998</c:v>
                </c:pt>
                <c:pt idx="315">
                  <c:v>0.4987972</c:v>
                </c:pt>
                <c:pt idx="316">
                  <c:v>0.50282353000000002</c:v>
                </c:pt>
              </c:numCache>
            </c:numRef>
          </c:yVal>
          <c:smooth val="0"/>
          <c:extLst>
            <c:ext xmlns:c16="http://schemas.microsoft.com/office/drawing/2014/chart" uri="{C3380CC4-5D6E-409C-BE32-E72D297353CC}">
              <c16:uniqueId val="{00000001-9905-4AF2-A98A-3DB1B790F26C}"/>
            </c:ext>
          </c:extLst>
        </c:ser>
        <c:ser>
          <c:idx val="2"/>
          <c:order val="2"/>
          <c:tx>
            <c:strRef>
              <c:f>'Figure 9'!$O$4</c:f>
              <c:strCache>
                <c:ptCount val="1"/>
                <c:pt idx="0">
                  <c:v>85</c:v>
                </c:pt>
              </c:strCache>
            </c:strRef>
          </c:tx>
          <c:spPr>
            <a:ln w="19050" cap="rnd">
              <a:solidFill>
                <a:schemeClr val="accent3"/>
              </a:solidFill>
              <a:round/>
            </a:ln>
            <a:effectLst/>
          </c:spPr>
          <c:marker>
            <c:symbol val="none"/>
          </c:marker>
          <c:xVal>
            <c:numRef>
              <c:f>'Figure 9'!$P$6:$P$526</c:f>
              <c:numCache>
                <c:formatCode>General</c:formatCode>
                <c:ptCount val="52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6.166666666666667</c:v>
                </c:pt>
                <c:pt idx="39">
                  <c:v>6.333333333333333</c:v>
                </c:pt>
                <c:pt idx="40">
                  <c:v>6.5</c:v>
                </c:pt>
                <c:pt idx="41">
                  <c:v>6.666666666666667</c:v>
                </c:pt>
                <c:pt idx="42">
                  <c:v>6.833333333333333</c:v>
                </c:pt>
                <c:pt idx="43">
                  <c:v>6.9247950000000005</c:v>
                </c:pt>
                <c:pt idx="44">
                  <c:v>6.9247950000000005</c:v>
                </c:pt>
                <c:pt idx="45">
                  <c:v>7</c:v>
                </c:pt>
                <c:pt idx="46">
                  <c:v>7.0888274999999998</c:v>
                </c:pt>
                <c:pt idx="47">
                  <c:v>7.0888274999999998</c:v>
                </c:pt>
                <c:pt idx="48">
                  <c:v>7.0888371666666661</c:v>
                </c:pt>
                <c:pt idx="49">
                  <c:v>7.0888371666666661</c:v>
                </c:pt>
                <c:pt idx="50">
                  <c:v>7.166666666666667</c:v>
                </c:pt>
                <c:pt idx="51">
                  <c:v>7.333333333333333</c:v>
                </c:pt>
                <c:pt idx="52">
                  <c:v>7.5</c:v>
                </c:pt>
                <c:pt idx="53">
                  <c:v>7.666666666666667</c:v>
                </c:pt>
                <c:pt idx="54">
                  <c:v>7.833333333333333</c:v>
                </c:pt>
                <c:pt idx="55">
                  <c:v>8</c:v>
                </c:pt>
                <c:pt idx="56">
                  <c:v>8.1666666666666661</c:v>
                </c:pt>
                <c:pt idx="57">
                  <c:v>8.3333333333333339</c:v>
                </c:pt>
                <c:pt idx="58">
                  <c:v>8.5</c:v>
                </c:pt>
                <c:pt idx="59">
                  <c:v>8.6666666666666661</c:v>
                </c:pt>
                <c:pt idx="60">
                  <c:v>8.8333333333333339</c:v>
                </c:pt>
                <c:pt idx="61">
                  <c:v>9</c:v>
                </c:pt>
                <c:pt idx="62">
                  <c:v>9.1666666666666661</c:v>
                </c:pt>
                <c:pt idx="63">
                  <c:v>9.3333333333333339</c:v>
                </c:pt>
                <c:pt idx="64">
                  <c:v>9.5</c:v>
                </c:pt>
                <c:pt idx="65">
                  <c:v>9.6666666666666661</c:v>
                </c:pt>
                <c:pt idx="66">
                  <c:v>9.8333333333333339</c:v>
                </c:pt>
                <c:pt idx="67">
                  <c:v>10</c:v>
                </c:pt>
                <c:pt idx="68">
                  <c:v>10.166666666666666</c:v>
                </c:pt>
                <c:pt idx="69">
                  <c:v>10.333333333333334</c:v>
                </c:pt>
                <c:pt idx="70">
                  <c:v>10.5</c:v>
                </c:pt>
                <c:pt idx="71">
                  <c:v>10.666666666666666</c:v>
                </c:pt>
                <c:pt idx="72">
                  <c:v>10.833333333333334</c:v>
                </c:pt>
                <c:pt idx="73">
                  <c:v>11</c:v>
                </c:pt>
                <c:pt idx="74">
                  <c:v>11.166666666666666</c:v>
                </c:pt>
                <c:pt idx="75">
                  <c:v>11.333333333333334</c:v>
                </c:pt>
                <c:pt idx="76">
                  <c:v>11.5</c:v>
                </c:pt>
                <c:pt idx="77">
                  <c:v>11.666666666666666</c:v>
                </c:pt>
                <c:pt idx="78">
                  <c:v>11.833333333333334</c:v>
                </c:pt>
                <c:pt idx="79">
                  <c:v>12</c:v>
                </c:pt>
                <c:pt idx="80">
                  <c:v>12.166666666666666</c:v>
                </c:pt>
                <c:pt idx="81">
                  <c:v>12.333333333333334</c:v>
                </c:pt>
                <c:pt idx="82">
                  <c:v>12.5</c:v>
                </c:pt>
                <c:pt idx="83">
                  <c:v>12.666666666666666</c:v>
                </c:pt>
                <c:pt idx="84">
                  <c:v>12.833333333333334</c:v>
                </c:pt>
                <c:pt idx="85">
                  <c:v>13</c:v>
                </c:pt>
                <c:pt idx="86">
                  <c:v>13.166666666666666</c:v>
                </c:pt>
                <c:pt idx="87">
                  <c:v>13.333333333333334</c:v>
                </c:pt>
                <c:pt idx="88">
                  <c:v>13.5</c:v>
                </c:pt>
                <c:pt idx="89">
                  <c:v>13.666666666666666</c:v>
                </c:pt>
                <c:pt idx="90">
                  <c:v>13.833333333333334</c:v>
                </c:pt>
                <c:pt idx="91">
                  <c:v>14</c:v>
                </c:pt>
                <c:pt idx="92">
                  <c:v>14.166666666666666</c:v>
                </c:pt>
                <c:pt idx="93">
                  <c:v>14.333333333333334</c:v>
                </c:pt>
                <c:pt idx="94">
                  <c:v>14.5</c:v>
                </c:pt>
                <c:pt idx="95">
                  <c:v>14.666666666666666</c:v>
                </c:pt>
                <c:pt idx="96">
                  <c:v>14.833333333333334</c:v>
                </c:pt>
                <c:pt idx="97">
                  <c:v>15</c:v>
                </c:pt>
                <c:pt idx="98">
                  <c:v>15.166666666666666</c:v>
                </c:pt>
                <c:pt idx="99">
                  <c:v>15.307271666666667</c:v>
                </c:pt>
                <c:pt idx="100">
                  <c:v>15.307271666666667</c:v>
                </c:pt>
                <c:pt idx="101">
                  <c:v>15.307271666666667</c:v>
                </c:pt>
                <c:pt idx="102">
                  <c:v>15.307271666666667</c:v>
                </c:pt>
                <c:pt idx="103">
                  <c:v>15.333333333333334</c:v>
                </c:pt>
                <c:pt idx="104">
                  <c:v>15.5</c:v>
                </c:pt>
                <c:pt idx="105">
                  <c:v>15.666666666666666</c:v>
                </c:pt>
                <c:pt idx="106">
                  <c:v>15.833333333333334</c:v>
                </c:pt>
                <c:pt idx="107">
                  <c:v>16</c:v>
                </c:pt>
                <c:pt idx="108">
                  <c:v>16.166666666666668</c:v>
                </c:pt>
                <c:pt idx="109">
                  <c:v>16.333333333333332</c:v>
                </c:pt>
                <c:pt idx="110">
                  <c:v>16.5</c:v>
                </c:pt>
                <c:pt idx="111">
                  <c:v>16.666666666666668</c:v>
                </c:pt>
                <c:pt idx="112">
                  <c:v>16.833333333333332</c:v>
                </c:pt>
                <c:pt idx="113">
                  <c:v>17</c:v>
                </c:pt>
                <c:pt idx="114">
                  <c:v>17.166666666666668</c:v>
                </c:pt>
                <c:pt idx="115">
                  <c:v>17.333333333333332</c:v>
                </c:pt>
                <c:pt idx="116">
                  <c:v>17.5</c:v>
                </c:pt>
                <c:pt idx="117">
                  <c:v>17.666666666666668</c:v>
                </c:pt>
                <c:pt idx="118">
                  <c:v>17.833333333333332</c:v>
                </c:pt>
                <c:pt idx="119">
                  <c:v>18</c:v>
                </c:pt>
                <c:pt idx="120">
                  <c:v>18.166666666666668</c:v>
                </c:pt>
                <c:pt idx="121">
                  <c:v>18.333333333333332</c:v>
                </c:pt>
                <c:pt idx="122">
                  <c:v>18.5</c:v>
                </c:pt>
                <c:pt idx="123">
                  <c:v>18.666666666666668</c:v>
                </c:pt>
                <c:pt idx="124">
                  <c:v>18.833333333333332</c:v>
                </c:pt>
                <c:pt idx="125">
                  <c:v>19</c:v>
                </c:pt>
                <c:pt idx="126">
                  <c:v>19.074741666666668</c:v>
                </c:pt>
                <c:pt idx="127">
                  <c:v>19.074741666666668</c:v>
                </c:pt>
                <c:pt idx="128">
                  <c:v>19.166666666666668</c:v>
                </c:pt>
                <c:pt idx="129">
                  <c:v>19.333333333333332</c:v>
                </c:pt>
                <c:pt idx="130">
                  <c:v>19.382263333333334</c:v>
                </c:pt>
                <c:pt idx="131">
                  <c:v>19.382263333333334</c:v>
                </c:pt>
                <c:pt idx="132">
                  <c:v>19.5</c:v>
                </c:pt>
                <c:pt idx="133">
                  <c:v>19.666666666666668</c:v>
                </c:pt>
                <c:pt idx="134">
                  <c:v>19.833333333333332</c:v>
                </c:pt>
                <c:pt idx="135">
                  <c:v>20</c:v>
                </c:pt>
                <c:pt idx="136">
                  <c:v>20.166666666666668</c:v>
                </c:pt>
                <c:pt idx="137">
                  <c:v>20.333333333333332</c:v>
                </c:pt>
                <c:pt idx="138">
                  <c:v>20.5</c:v>
                </c:pt>
                <c:pt idx="139">
                  <c:v>20.666666666666668</c:v>
                </c:pt>
                <c:pt idx="140">
                  <c:v>20.833333333333332</c:v>
                </c:pt>
                <c:pt idx="141">
                  <c:v>21</c:v>
                </c:pt>
                <c:pt idx="142">
                  <c:v>21.001433333333335</c:v>
                </c:pt>
                <c:pt idx="143">
                  <c:v>21.001433333333335</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37.075299999999999</c:v>
                </c:pt>
                <c:pt idx="241">
                  <c:v>37.075299999999999</c:v>
                </c:pt>
                <c:pt idx="242">
                  <c:v>37.166666666666664</c:v>
                </c:pt>
                <c:pt idx="243">
                  <c:v>37.333333333333336</c:v>
                </c:pt>
                <c:pt idx="244">
                  <c:v>37.5</c:v>
                </c:pt>
                <c:pt idx="245">
                  <c:v>37.666666666666664</c:v>
                </c:pt>
                <c:pt idx="246">
                  <c:v>37.833333333333336</c:v>
                </c:pt>
                <c:pt idx="247">
                  <c:v>38</c:v>
                </c:pt>
                <c:pt idx="248">
                  <c:v>38.166666666666664</c:v>
                </c:pt>
                <c:pt idx="249">
                  <c:v>38.333333333333336</c:v>
                </c:pt>
                <c:pt idx="250">
                  <c:v>38.5</c:v>
                </c:pt>
                <c:pt idx="251">
                  <c:v>38.666666666666664</c:v>
                </c:pt>
                <c:pt idx="252">
                  <c:v>38.833333333333336</c:v>
                </c:pt>
                <c:pt idx="253">
                  <c:v>39</c:v>
                </c:pt>
                <c:pt idx="254">
                  <c:v>39.166666666666664</c:v>
                </c:pt>
                <c:pt idx="255">
                  <c:v>39.333333333333336</c:v>
                </c:pt>
                <c:pt idx="256">
                  <c:v>39.5</c:v>
                </c:pt>
                <c:pt idx="257">
                  <c:v>39.666666666666664</c:v>
                </c:pt>
                <c:pt idx="258">
                  <c:v>39.833333333333336</c:v>
                </c:pt>
                <c:pt idx="259">
                  <c:v>40</c:v>
                </c:pt>
                <c:pt idx="260">
                  <c:v>40.166666666666664</c:v>
                </c:pt>
                <c:pt idx="261">
                  <c:v>40.333333333333336</c:v>
                </c:pt>
                <c:pt idx="262">
                  <c:v>40.5</c:v>
                </c:pt>
                <c:pt idx="263">
                  <c:v>40.666666666666664</c:v>
                </c:pt>
                <c:pt idx="264">
                  <c:v>40.833333333333336</c:v>
                </c:pt>
                <c:pt idx="265">
                  <c:v>41</c:v>
                </c:pt>
                <c:pt idx="266">
                  <c:v>41.166666666666664</c:v>
                </c:pt>
                <c:pt idx="267">
                  <c:v>41.333333333333336</c:v>
                </c:pt>
                <c:pt idx="268">
                  <c:v>41.5</c:v>
                </c:pt>
                <c:pt idx="269">
                  <c:v>41.666666666666664</c:v>
                </c:pt>
                <c:pt idx="270">
                  <c:v>41.833333333333336</c:v>
                </c:pt>
                <c:pt idx="271">
                  <c:v>42</c:v>
                </c:pt>
                <c:pt idx="272">
                  <c:v>42.166666666666664</c:v>
                </c:pt>
                <c:pt idx="273">
                  <c:v>42.333333333333336</c:v>
                </c:pt>
                <c:pt idx="274">
                  <c:v>42.5</c:v>
                </c:pt>
                <c:pt idx="275">
                  <c:v>42.666666666666664</c:v>
                </c:pt>
                <c:pt idx="276">
                  <c:v>42.833333333333336</c:v>
                </c:pt>
                <c:pt idx="277">
                  <c:v>43</c:v>
                </c:pt>
                <c:pt idx="278">
                  <c:v>43.166666666666664</c:v>
                </c:pt>
                <c:pt idx="279">
                  <c:v>43.333333333333336</c:v>
                </c:pt>
                <c:pt idx="280">
                  <c:v>43.5</c:v>
                </c:pt>
                <c:pt idx="281">
                  <c:v>43.666666666666664</c:v>
                </c:pt>
                <c:pt idx="282">
                  <c:v>43.833333333333336</c:v>
                </c:pt>
                <c:pt idx="283">
                  <c:v>44</c:v>
                </c:pt>
                <c:pt idx="284">
                  <c:v>44.166666666666664</c:v>
                </c:pt>
                <c:pt idx="285">
                  <c:v>44.333333333333336</c:v>
                </c:pt>
                <c:pt idx="286">
                  <c:v>44.5</c:v>
                </c:pt>
                <c:pt idx="287">
                  <c:v>44.666666666666664</c:v>
                </c:pt>
                <c:pt idx="288">
                  <c:v>44.833333333333336</c:v>
                </c:pt>
                <c:pt idx="289">
                  <c:v>45</c:v>
                </c:pt>
                <c:pt idx="290">
                  <c:v>45.040478333333333</c:v>
                </c:pt>
                <c:pt idx="291">
                  <c:v>45.040478333333333</c:v>
                </c:pt>
                <c:pt idx="292">
                  <c:v>45.040499999999994</c:v>
                </c:pt>
              </c:numCache>
            </c:numRef>
          </c:xVal>
          <c:yVal>
            <c:numRef>
              <c:f>'Figure 9'!$T$6:$T$526</c:f>
              <c:numCache>
                <c:formatCode>General</c:formatCode>
                <c:ptCount val="521"/>
                <c:pt idx="0">
                  <c:v>0</c:v>
                </c:pt>
                <c:pt idx="1">
                  <c:v>-0.23144801000000001</c:v>
                </c:pt>
                <c:pt idx="2">
                  <c:v>-0.22678696000000001</c:v>
                </c:pt>
                <c:pt idx="3">
                  <c:v>-0.22210023000000001</c:v>
                </c:pt>
                <c:pt idx="4" formatCode="0.00E+00">
                  <c:v>-0.21736016999999999</c:v>
                </c:pt>
                <c:pt idx="5" formatCode="0.00E+00">
                  <c:v>-0.2123516</c:v>
                </c:pt>
                <c:pt idx="6" formatCode="0.00E+00">
                  <c:v>-0.20734303000000001</c:v>
                </c:pt>
                <c:pt idx="7" formatCode="0.00E+00">
                  <c:v>-0.20233445999999999</c:v>
                </c:pt>
                <c:pt idx="8" formatCode="0.00E+00">
                  <c:v>-0.1973259</c:v>
                </c:pt>
                <c:pt idx="9" formatCode="0.00E+00">
                  <c:v>-0.19231734</c:v>
                </c:pt>
                <c:pt idx="10" formatCode="0.00E+00">
                  <c:v>-0.18730877000000001</c:v>
                </c:pt>
                <c:pt idx="11">
                  <c:v>-0.1823002</c:v>
                </c:pt>
                <c:pt idx="12">
                  <c:v>-0.17729163000000001</c:v>
                </c:pt>
                <c:pt idx="13">
                  <c:v>-0.17228307000000001</c:v>
                </c:pt>
                <c:pt idx="14">
                  <c:v>-0.16727449999999999</c:v>
                </c:pt>
                <c:pt idx="15">
                  <c:v>-0.16226594</c:v>
                </c:pt>
                <c:pt idx="16">
                  <c:v>-0.15725736000000001</c:v>
                </c:pt>
                <c:pt idx="17">
                  <c:v>-0.15224879999999999</c:v>
                </c:pt>
                <c:pt idx="18">
                  <c:v>-0.14724023999999999</c:v>
                </c:pt>
                <c:pt idx="19">
                  <c:v>-0.14223167</c:v>
                </c:pt>
                <c:pt idx="20">
                  <c:v>-0.13669854000000001</c:v>
                </c:pt>
                <c:pt idx="21">
                  <c:v>-0.13109739000000001</c:v>
                </c:pt>
                <c:pt idx="22">
                  <c:v>-0.12549625</c:v>
                </c:pt>
                <c:pt idx="23">
                  <c:v>-0.11989509</c:v>
                </c:pt>
                <c:pt idx="24">
                  <c:v>-0.11429395000000001</c:v>
                </c:pt>
                <c:pt idx="25">
                  <c:v>-0.10869279499999999</c:v>
                </c:pt>
                <c:pt idx="26">
                  <c:v>-0.10309164</c:v>
                </c:pt>
                <c:pt idx="27">
                  <c:v>-9.7490499999999994E-2</c:v>
                </c:pt>
                <c:pt idx="28">
                  <c:v>-9.1889343999999998E-2</c:v>
                </c:pt>
                <c:pt idx="29">
                  <c:v>-8.6288190000000001E-2</c:v>
                </c:pt>
                <c:pt idx="30">
                  <c:v>-8.0687045999999998E-2</c:v>
                </c:pt>
                <c:pt idx="31">
                  <c:v>-7.5085890000000002E-2</c:v>
                </c:pt>
                <c:pt idx="32">
                  <c:v>-6.9484740000000003E-2</c:v>
                </c:pt>
                <c:pt idx="33">
                  <c:v>-6.3883590000000004E-2</c:v>
                </c:pt>
                <c:pt idx="34">
                  <c:v>-5.8282441999999997E-2</c:v>
                </c:pt>
                <c:pt idx="35">
                  <c:v>-5.1819477000000003E-2</c:v>
                </c:pt>
                <c:pt idx="36">
                  <c:v>-4.4954849999999998E-2</c:v>
                </c:pt>
                <c:pt idx="37">
                  <c:v>-3.8090224999999998E-2</c:v>
                </c:pt>
                <c:pt idx="38">
                  <c:v>-3.1225599999999999E-2</c:v>
                </c:pt>
                <c:pt idx="39">
                  <c:v>-2.4360975E-2</c:v>
                </c:pt>
                <c:pt idx="40">
                  <c:v>-1.7496350000000001E-2</c:v>
                </c:pt>
                <c:pt idx="41">
                  <c:v>-1.0631725E-2</c:v>
                </c:pt>
                <c:pt idx="42">
                  <c:v>-3.7670997000000001E-3</c:v>
                </c:pt>
                <c:pt idx="43" formatCode="0.00E+00">
                  <c:v>1.1591048E-8</c:v>
                </c:pt>
                <c:pt idx="44">
                  <c:v>-6.2223369999999997E-3</c:v>
                </c:pt>
                <c:pt idx="45">
                  <c:v>-3.3695444000000001E-3</c:v>
                </c:pt>
                <c:pt idx="46" formatCode="0.00E+00">
                  <c:v>1.559457E-8</c:v>
                </c:pt>
                <c:pt idx="47" formatCode="0.00E+00">
                  <c:v>-3.5826326E-7</c:v>
                </c:pt>
                <c:pt idx="48" formatCode="0.00E+00">
                  <c:v>1.3529596E-8</c:v>
                </c:pt>
                <c:pt idx="49" formatCode="0.00E+00">
                  <c:v>1.3529596E-8</c:v>
                </c:pt>
                <c:pt idx="50">
                  <c:v>2.974249E-3</c:v>
                </c:pt>
                <c:pt idx="51">
                  <c:v>9.3657970000000004E-3</c:v>
                </c:pt>
                <c:pt idx="52">
                  <c:v>1.6289084999999998E-2</c:v>
                </c:pt>
                <c:pt idx="53">
                  <c:v>2.3790576000000001E-2</c:v>
                </c:pt>
                <c:pt idx="54">
                  <c:v>3.1292066E-2</c:v>
                </c:pt>
                <c:pt idx="55">
                  <c:v>3.8793556E-2</c:v>
                </c:pt>
                <c:pt idx="56">
                  <c:v>4.6295046999999999E-2</c:v>
                </c:pt>
                <c:pt idx="57">
                  <c:v>5.3796536999999998E-2</c:v>
                </c:pt>
                <c:pt idx="58">
                  <c:v>6.1298027999999997E-2</c:v>
                </c:pt>
                <c:pt idx="59">
                  <c:v>6.8799520000000003E-2</c:v>
                </c:pt>
                <c:pt idx="60">
                  <c:v>7.6301010000000002E-2</c:v>
                </c:pt>
                <c:pt idx="61">
                  <c:v>8.3802500000000002E-2</c:v>
                </c:pt>
                <c:pt idx="62">
                  <c:v>9.1303990000000002E-2</c:v>
                </c:pt>
                <c:pt idx="63">
                  <c:v>9.8805480000000001E-2</c:v>
                </c:pt>
                <c:pt idx="64">
                  <c:v>0.10630697</c:v>
                </c:pt>
                <c:pt idx="65">
                  <c:v>0.11380846</c:v>
                </c:pt>
                <c:pt idx="66">
                  <c:v>0.12130995</c:v>
                </c:pt>
                <c:pt idx="67">
                  <c:v>0.12881143</c:v>
                </c:pt>
                <c:pt idx="68">
                  <c:v>0.13631293</c:v>
                </c:pt>
                <c:pt idx="69">
                  <c:v>0.14381441</c:v>
                </c:pt>
                <c:pt idx="70">
                  <c:v>0.15131591</c:v>
                </c:pt>
                <c:pt idx="71">
                  <c:v>0.1588174</c:v>
                </c:pt>
                <c:pt idx="72">
                  <c:v>0.16631889999999999</c:v>
                </c:pt>
                <c:pt idx="73">
                  <c:v>0.17382038</c:v>
                </c:pt>
                <c:pt idx="74">
                  <c:v>0.18132187</c:v>
                </c:pt>
                <c:pt idx="75">
                  <c:v>0.18882336</c:v>
                </c:pt>
                <c:pt idx="76">
                  <c:v>0.19632485999999999</c:v>
                </c:pt>
                <c:pt idx="77">
                  <c:v>0.20382633999999999</c:v>
                </c:pt>
                <c:pt idx="78">
                  <c:v>0.21132783999999999</c:v>
                </c:pt>
                <c:pt idx="79">
                  <c:v>0.21882931999999999</c:v>
                </c:pt>
                <c:pt idx="80">
                  <c:v>0.22633081999999999</c:v>
                </c:pt>
                <c:pt idx="81">
                  <c:v>0.23383229999999999</c:v>
                </c:pt>
                <c:pt idx="82">
                  <c:v>0.24133379999999999</c:v>
                </c:pt>
                <c:pt idx="83">
                  <c:v>0.24883527999999999</c:v>
                </c:pt>
                <c:pt idx="84">
                  <c:v>0.25633677999999999</c:v>
                </c:pt>
                <c:pt idx="85">
                  <c:v>0.26383825999999999</c:v>
                </c:pt>
                <c:pt idx="86">
                  <c:v>0.27133974</c:v>
                </c:pt>
                <c:pt idx="87">
                  <c:v>0.27884125999999998</c:v>
                </c:pt>
                <c:pt idx="88">
                  <c:v>0.28634273999999998</c:v>
                </c:pt>
                <c:pt idx="89">
                  <c:v>0.29384421999999999</c:v>
                </c:pt>
                <c:pt idx="90">
                  <c:v>0.30134569999999999</c:v>
                </c:pt>
                <c:pt idx="91">
                  <c:v>0.30915724999999999</c:v>
                </c:pt>
                <c:pt idx="92">
                  <c:v>0.31789106</c:v>
                </c:pt>
                <c:pt idx="93">
                  <c:v>0.32669263999999998</c:v>
                </c:pt>
                <c:pt idx="94">
                  <c:v>0.33556244000000002</c:v>
                </c:pt>
                <c:pt idx="95">
                  <c:v>0.34450101999999999</c:v>
                </c:pt>
                <c:pt idx="96">
                  <c:v>0.35350894999999999</c:v>
                </c:pt>
                <c:pt idx="97">
                  <c:v>0.36258679999999999</c:v>
                </c:pt>
                <c:pt idx="98">
                  <c:v>0.37173519999999999</c:v>
                </c:pt>
                <c:pt idx="99">
                  <c:v>0.37950825999999999</c:v>
                </c:pt>
                <c:pt idx="100">
                  <c:v>0.37950825999999999</c:v>
                </c:pt>
                <c:pt idx="101">
                  <c:v>0.37950830000000002</c:v>
                </c:pt>
                <c:pt idx="102">
                  <c:v>0.37950830000000002</c:v>
                </c:pt>
                <c:pt idx="103">
                  <c:v>0.38095465000000001</c:v>
                </c:pt>
                <c:pt idx="104">
                  <c:v>0.39024583000000002</c:v>
                </c:pt>
                <c:pt idx="105">
                  <c:v>0.39960923999999998</c:v>
                </c:pt>
                <c:pt idx="106">
                  <c:v>0.40904554999999998</c:v>
                </c:pt>
                <c:pt idx="107">
                  <c:v>0.41855534999999999</c:v>
                </c:pt>
                <c:pt idx="108">
                  <c:v>0.42813923999999998</c:v>
                </c:pt>
                <c:pt idx="109">
                  <c:v>0.43779780000000001</c:v>
                </c:pt>
                <c:pt idx="110">
                  <c:v>0.44753169999999998</c:v>
                </c:pt>
                <c:pt idx="111">
                  <c:v>0.45734154999999999</c:v>
                </c:pt>
                <c:pt idx="112">
                  <c:v>0.46722796999999999</c:v>
                </c:pt>
                <c:pt idx="113">
                  <c:v>0.47719159999999999</c:v>
                </c:pt>
                <c:pt idx="114">
                  <c:v>0.48723304000000001</c:v>
                </c:pt>
                <c:pt idx="115">
                  <c:v>0.49735296000000001</c:v>
                </c:pt>
                <c:pt idx="116">
                  <c:v>0.507552</c:v>
                </c:pt>
                <c:pt idx="117">
                  <c:v>0.51783084999999995</c:v>
                </c:pt>
                <c:pt idx="118">
                  <c:v>0.52819013999999997</c:v>
                </c:pt>
                <c:pt idx="119">
                  <c:v>0.53863055000000004</c:v>
                </c:pt>
                <c:pt idx="120">
                  <c:v>0.54915270000000005</c:v>
                </c:pt>
                <c:pt idx="121">
                  <c:v>0.55975730000000001</c:v>
                </c:pt>
                <c:pt idx="122">
                  <c:v>0.57044499999999998</c:v>
                </c:pt>
                <c:pt idx="123">
                  <c:v>0.58121650000000002</c:v>
                </c:pt>
                <c:pt idx="124">
                  <c:v>0.5920725</c:v>
                </c:pt>
                <c:pt idx="125">
                  <c:v>0.60301369999999999</c:v>
                </c:pt>
                <c:pt idx="126">
                  <c:v>0.60794809999999999</c:v>
                </c:pt>
                <c:pt idx="127">
                  <c:v>0.60794809999999999</c:v>
                </c:pt>
                <c:pt idx="128">
                  <c:v>0.61404049999999999</c:v>
                </c:pt>
                <c:pt idx="129">
                  <c:v>0.62515443999999998</c:v>
                </c:pt>
                <c:pt idx="130">
                  <c:v>0.62843375999999995</c:v>
                </c:pt>
                <c:pt idx="131">
                  <c:v>0.62843375999999995</c:v>
                </c:pt>
                <c:pt idx="132" formatCode="0.00E+00">
                  <c:v>0.63635534000000005</c:v>
                </c:pt>
                <c:pt idx="133" formatCode="0.00E+00">
                  <c:v>0.64764434000000004</c:v>
                </c:pt>
                <c:pt idx="134" formatCode="0.00E+00">
                  <c:v>0.65902190000000005</c:v>
                </c:pt>
                <c:pt idx="135" formatCode="0.00E+00">
                  <c:v>0.67048912999999999</c:v>
                </c:pt>
                <c:pt idx="136" formatCode="0.00E+00">
                  <c:v>0.6820465</c:v>
                </c:pt>
                <c:pt idx="137">
                  <c:v>0.6936947</c:v>
                </c:pt>
                <c:pt idx="138">
                  <c:v>0.70543460000000002</c:v>
                </c:pt>
                <c:pt idx="139">
                  <c:v>0.71726699999999999</c:v>
                </c:pt>
                <c:pt idx="140">
                  <c:v>0.72919244000000005</c:v>
                </c:pt>
                <c:pt idx="141">
                  <c:v>0.74121183000000002</c:v>
                </c:pt>
                <c:pt idx="142">
                  <c:v>0.74131559999999996</c:v>
                </c:pt>
                <c:pt idx="143">
                  <c:v>0.74131559999999996</c:v>
                </c:pt>
                <c:pt idx="144">
                  <c:v>0.75332593999999997</c:v>
                </c:pt>
                <c:pt idx="145">
                  <c:v>0.76553550000000004</c:v>
                </c:pt>
                <c:pt idx="146">
                  <c:v>0.77784120000000001</c:v>
                </c:pt>
                <c:pt idx="147">
                  <c:v>0.79024399999999995</c:v>
                </c:pt>
                <c:pt idx="148">
                  <c:v>0.80274449999999997</c:v>
                </c:pt>
                <c:pt idx="149">
                  <c:v>0.81534359999999995</c:v>
                </c:pt>
                <c:pt idx="150">
                  <c:v>0.82804202999999998</c:v>
                </c:pt>
                <c:pt idx="151">
                  <c:v>0.84084064000000003</c:v>
                </c:pt>
                <c:pt idx="152">
                  <c:v>0.8537401</c:v>
                </c:pt>
                <c:pt idx="153">
                  <c:v>0.86674130000000005</c:v>
                </c:pt>
                <c:pt idx="154">
                  <c:v>0.87984479999999998</c:v>
                </c:pt>
                <c:pt idx="155">
                  <c:v>0.89305144999999997</c:v>
                </c:pt>
                <c:pt idx="156">
                  <c:v>0.90636170000000005</c:v>
                </c:pt>
                <c:pt idx="157">
                  <c:v>0.91977620000000004</c:v>
                </c:pt>
                <c:pt idx="158">
                  <c:v>0.93329512999999997</c:v>
                </c:pt>
                <c:pt idx="159">
                  <c:v>0.94691866999999996</c:v>
                </c:pt>
                <c:pt idx="160">
                  <c:v>0.96064645000000004</c:v>
                </c:pt>
                <c:pt idx="161">
                  <c:v>0.97447764999999997</c:v>
                </c:pt>
                <c:pt idx="162">
                  <c:v>0.98841060000000003</c:v>
                </c:pt>
                <c:pt idx="163">
                  <c:v>1.0024427</c:v>
                </c:pt>
                <c:pt idx="164">
                  <c:v>1.0165697</c:v>
                </c:pt>
                <c:pt idx="165">
                  <c:v>1.0307853</c:v>
                </c:pt>
                <c:pt idx="166">
                  <c:v>1.0450801000000001</c:v>
                </c:pt>
                <c:pt idx="167">
                  <c:v>1.0594406000000001</c:v>
                </c:pt>
                <c:pt idx="168">
                  <c:v>1.0738481</c:v>
                </c:pt>
                <c:pt idx="169">
                  <c:v>1.088276</c:v>
                </c:pt>
                <c:pt idx="170">
                  <c:v>1.1026878</c:v>
                </c:pt>
                <c:pt idx="171">
                  <c:v>1.1170329000000001</c:v>
                </c:pt>
                <c:pt idx="172">
                  <c:v>1.1312424999999999</c:v>
                </c:pt>
                <c:pt idx="173">
                  <c:v>1.1452239</c:v>
                </c:pt>
                <c:pt idx="174">
                  <c:v>1.1588514999999999</c:v>
                </c:pt>
                <c:pt idx="175" formatCode="0.00E+00">
                  <c:v>1.1719579</c:v>
                </c:pt>
                <c:pt idx="176" formatCode="0.00E+00">
                  <c:v>1.1843208000000001</c:v>
                </c:pt>
                <c:pt idx="177" formatCode="0.00E+00">
                  <c:v>1.1956483</c:v>
                </c:pt>
                <c:pt idx="178">
                  <c:v>1.2055604</c:v>
                </c:pt>
                <c:pt idx="179">
                  <c:v>1.2135718</c:v>
                </c:pt>
                <c:pt idx="180">
                  <c:v>1.2190738999999999</c:v>
                </c:pt>
                <c:pt idx="181">
                  <c:v>1.2213255999999999</c:v>
                </c:pt>
                <c:pt idx="182">
                  <c:v>1.2194605000000001</c:v>
                </c:pt>
                <c:pt idx="183">
                  <c:v>1.2125229</c:v>
                </c:pt>
                <c:pt idx="184">
                  <c:v>1.1995457</c:v>
                </c:pt>
                <c:pt idx="185">
                  <c:v>1.1796807</c:v>
                </c:pt>
                <c:pt idx="186">
                  <c:v>1.1523714</c:v>
                </c:pt>
                <c:pt idx="187">
                  <c:v>1.1175379000000001</c:v>
                </c:pt>
                <c:pt idx="188">
                  <c:v>1.0757133999999999</c:v>
                </c:pt>
                <c:pt idx="189">
                  <c:v>1.028062</c:v>
                </c:pt>
                <c:pt idx="190">
                  <c:v>0.97625284999999995</c:v>
                </c:pt>
                <c:pt idx="191">
                  <c:v>0.92221109999999995</c:v>
                </c:pt>
                <c:pt idx="192">
                  <c:v>0.86783060000000001</c:v>
                </c:pt>
                <c:pt idx="193">
                  <c:v>0.81473660000000003</c:v>
                </c:pt>
                <c:pt idx="194">
                  <c:v>0.76415290000000002</c:v>
                </c:pt>
                <c:pt idx="195">
                  <c:v>0.71687679999999998</c:v>
                </c:pt>
                <c:pt idx="196">
                  <c:v>0.67332919999999996</c:v>
                </c:pt>
                <c:pt idx="197">
                  <c:v>0.63363740000000002</c:v>
                </c:pt>
                <c:pt idx="198">
                  <c:v>0.59772616999999995</c:v>
                </c:pt>
                <c:pt idx="199">
                  <c:v>0.5653937</c:v>
                </c:pt>
                <c:pt idx="200">
                  <c:v>0.53636925999999996</c:v>
                </c:pt>
                <c:pt idx="201">
                  <c:v>0.51035534999999999</c:v>
                </c:pt>
                <c:pt idx="202">
                  <c:v>0.48705193000000002</c:v>
                </c:pt>
                <c:pt idx="203">
                  <c:v>0.46617225000000001</c:v>
                </c:pt>
                <c:pt idx="204">
                  <c:v>0.44745066999999999</c:v>
                </c:pt>
                <c:pt idx="205">
                  <c:v>0.43064712999999999</c:v>
                </c:pt>
                <c:pt idx="206">
                  <c:v>0.41554642000000003</c:v>
                </c:pt>
                <c:pt idx="207">
                  <c:v>0.40195793000000002</c:v>
                </c:pt>
                <c:pt idx="208">
                  <c:v>0.38971331999999997</c:v>
                </c:pt>
                <c:pt idx="209">
                  <c:v>0.37866494000000001</c:v>
                </c:pt>
                <c:pt idx="210">
                  <c:v>0.36868295000000001</c:v>
                </c:pt>
                <c:pt idx="211">
                  <c:v>0.3596491</c:v>
                </c:pt>
                <c:pt idx="212">
                  <c:v>0.35147578000000002</c:v>
                </c:pt>
                <c:pt idx="213">
                  <c:v>0.3440684</c:v>
                </c:pt>
                <c:pt idx="214">
                  <c:v>0.33734792000000002</c:v>
                </c:pt>
                <c:pt idx="215">
                  <c:v>0.33124690000000001</c:v>
                </c:pt>
                <c:pt idx="216">
                  <c:v>0.32570615000000003</c:v>
                </c:pt>
                <c:pt idx="217">
                  <c:v>0.32067284000000001</c:v>
                </c:pt>
                <c:pt idx="218">
                  <c:v>0.31609925999999999</c:v>
                </c:pt>
                <c:pt idx="219">
                  <c:v>0.31194339999999998</c:v>
                </c:pt>
                <c:pt idx="220">
                  <c:v>0.30816834999999998</c:v>
                </c:pt>
                <c:pt idx="221">
                  <c:v>0.30474057999999998</c:v>
                </c:pt>
                <c:pt idx="222">
                  <c:v>0.30163004999999998</c:v>
                </c:pt>
                <c:pt idx="223">
                  <c:v>0.29880994999999999</c:v>
                </c:pt>
                <c:pt idx="224">
                  <c:v>0.29625612000000001</c:v>
                </c:pt>
                <c:pt idx="225">
                  <c:v>0.29394656000000002</c:v>
                </c:pt>
                <c:pt idx="226">
                  <c:v>0.29186124000000002</c:v>
                </c:pt>
                <c:pt idx="227">
                  <c:v>0.28998327000000002</c:v>
                </c:pt>
                <c:pt idx="228">
                  <c:v>0.28829737999999999</c:v>
                </c:pt>
                <c:pt idx="229">
                  <c:v>0.28678896999999998</c:v>
                </c:pt>
                <c:pt idx="230">
                  <c:v>0.28544514999999998</c:v>
                </c:pt>
                <c:pt idx="231">
                  <c:v>0.28425345000000002</c:v>
                </c:pt>
                <c:pt idx="232">
                  <c:v>0.28320265</c:v>
                </c:pt>
                <c:pt idx="233">
                  <c:v>0.28228265000000002</c:v>
                </c:pt>
                <c:pt idx="234">
                  <c:v>0.28148443000000001</c:v>
                </c:pt>
                <c:pt idx="235">
                  <c:v>0.28079959999999998</c:v>
                </c:pt>
                <c:pt idx="236">
                  <c:v>0.28022042000000003</c:v>
                </c:pt>
                <c:pt idx="237">
                  <c:v>0.27973999999999999</c:v>
                </c:pt>
                <c:pt idx="238">
                  <c:v>0.27935186000000001</c:v>
                </c:pt>
                <c:pt idx="239">
                  <c:v>0.27904990000000002</c:v>
                </c:pt>
                <c:pt idx="240">
                  <c:v>0.27894026</c:v>
                </c:pt>
                <c:pt idx="241">
                  <c:v>0.27894026</c:v>
                </c:pt>
                <c:pt idx="242">
                  <c:v>0.2826362</c:v>
                </c:pt>
                <c:pt idx="243">
                  <c:v>0.28917261999999999</c:v>
                </c:pt>
                <c:pt idx="244">
                  <c:v>0.29545343000000002</c:v>
                </c:pt>
                <c:pt idx="245">
                  <c:v>0.30148970000000003</c:v>
                </c:pt>
                <c:pt idx="246">
                  <c:v>0.30729514000000002</c:v>
                </c:pt>
                <c:pt idx="247">
                  <c:v>0.31288650000000001</c:v>
                </c:pt>
                <c:pt idx="248">
                  <c:v>0.31827894000000001</c:v>
                </c:pt>
                <c:pt idx="249">
                  <c:v>0.32348564000000002</c:v>
                </c:pt>
                <c:pt idx="250">
                  <c:v>0.32851923</c:v>
                </c:pt>
                <c:pt idx="251">
                  <c:v>0.33339226</c:v>
                </c:pt>
                <c:pt idx="252">
                  <c:v>0.33811677000000001</c:v>
                </c:pt>
                <c:pt idx="253">
                  <c:v>0.34270410000000001</c:v>
                </c:pt>
                <c:pt idx="254">
                  <c:v>0.34716517000000002</c:v>
                </c:pt>
                <c:pt idx="255">
                  <c:v>0.35151038000000001</c:v>
                </c:pt>
                <c:pt idx="256">
                  <c:v>0.3557497</c:v>
                </c:pt>
                <c:pt idx="257">
                  <c:v>0.35989258000000002</c:v>
                </c:pt>
                <c:pt idx="258">
                  <c:v>0.36394754000000001</c:v>
                </c:pt>
                <c:pt idx="259">
                  <c:v>0.36792237</c:v>
                </c:pt>
                <c:pt idx="260">
                  <c:v>0.37182418</c:v>
                </c:pt>
                <c:pt idx="261">
                  <c:v>0.37566036000000003</c:v>
                </c:pt>
                <c:pt idx="262">
                  <c:v>0.37943745000000001</c:v>
                </c:pt>
                <c:pt idx="263">
                  <c:v>0.38316183999999998</c:v>
                </c:pt>
                <c:pt idx="264">
                  <c:v>0.38683948000000001</c:v>
                </c:pt>
                <c:pt idx="265">
                  <c:v>0.39047587</c:v>
                </c:pt>
                <c:pt idx="266">
                  <c:v>0.39407619999999999</c:v>
                </c:pt>
                <c:pt idx="267">
                  <c:v>0.39764515</c:v>
                </c:pt>
                <c:pt idx="268">
                  <c:v>0.40118710000000002</c:v>
                </c:pt>
                <c:pt idx="269">
                  <c:v>0.40470605999999998</c:v>
                </c:pt>
                <c:pt idx="270">
                  <c:v>0.40820595999999998</c:v>
                </c:pt>
                <c:pt idx="271">
                  <c:v>0.41169011999999999</c:v>
                </c:pt>
                <c:pt idx="272">
                  <c:v>0.41516187999999998</c:v>
                </c:pt>
                <c:pt idx="273">
                  <c:v>0.41862437000000002</c:v>
                </c:pt>
                <c:pt idx="274">
                  <c:v>0.42208020000000002</c:v>
                </c:pt>
                <c:pt idx="275">
                  <c:v>0.42553229999999997</c:v>
                </c:pt>
                <c:pt idx="276">
                  <c:v>0.42898293999999998</c:v>
                </c:pt>
                <c:pt idx="277">
                  <c:v>0.4324344</c:v>
                </c:pt>
                <c:pt idx="278">
                  <c:v>0.43588892000000001</c:v>
                </c:pt>
                <c:pt idx="279">
                  <c:v>0.43934834</c:v>
                </c:pt>
                <c:pt idx="280">
                  <c:v>0.44281452999999998</c:v>
                </c:pt>
                <c:pt idx="281">
                  <c:v>0.44628906000000002</c:v>
                </c:pt>
                <c:pt idx="282">
                  <c:v>0.44977358000000001</c:v>
                </c:pt>
                <c:pt idx="283">
                  <c:v>0.45326957000000001</c:v>
                </c:pt>
                <c:pt idx="284">
                  <c:v>0.45677846999999999</c:v>
                </c:pt>
                <c:pt idx="285">
                  <c:v>0.46030176</c:v>
                </c:pt>
                <c:pt idx="286">
                  <c:v>0.46384087000000002</c:v>
                </c:pt>
                <c:pt idx="287">
                  <c:v>0.46739661999999998</c:v>
                </c:pt>
                <c:pt idx="288">
                  <c:v>0.47097030000000001</c:v>
                </c:pt>
                <c:pt idx="289">
                  <c:v>0.47456300000000001</c:v>
                </c:pt>
                <c:pt idx="290">
                  <c:v>0.47543849999999999</c:v>
                </c:pt>
                <c:pt idx="291">
                  <c:v>0.47543849999999999</c:v>
                </c:pt>
                <c:pt idx="292">
                  <c:v>0.47543669999999999</c:v>
                </c:pt>
              </c:numCache>
            </c:numRef>
          </c:yVal>
          <c:smooth val="0"/>
          <c:extLst>
            <c:ext xmlns:c16="http://schemas.microsoft.com/office/drawing/2014/chart" uri="{C3380CC4-5D6E-409C-BE32-E72D297353CC}">
              <c16:uniqueId val="{00000002-9905-4AF2-A98A-3DB1B790F26C}"/>
            </c:ext>
          </c:extLst>
        </c:ser>
        <c:ser>
          <c:idx val="3"/>
          <c:order val="3"/>
          <c:tx>
            <c:strRef>
              <c:f>'Figure 9'!$V$4</c:f>
              <c:strCache>
                <c:ptCount val="1"/>
                <c:pt idx="0">
                  <c:v>79</c:v>
                </c:pt>
              </c:strCache>
            </c:strRef>
          </c:tx>
          <c:spPr>
            <a:ln w="19050" cap="rnd">
              <a:solidFill>
                <a:schemeClr val="accent4"/>
              </a:solidFill>
              <a:round/>
            </a:ln>
            <a:effectLst/>
          </c:spPr>
          <c:marker>
            <c:symbol val="none"/>
          </c:marker>
          <c:xVal>
            <c:numRef>
              <c:f>'Figure 9'!$W$6:$W$482</c:f>
              <c:numCache>
                <c:formatCode>General</c:formatCode>
                <c:ptCount val="47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6.100372833333334</c:v>
                </c:pt>
                <c:pt idx="39">
                  <c:v>6.100372833333334</c:v>
                </c:pt>
                <c:pt idx="40">
                  <c:v>6.166666666666667</c:v>
                </c:pt>
                <c:pt idx="41">
                  <c:v>6.175192833333333</c:v>
                </c:pt>
                <c:pt idx="42">
                  <c:v>6.175192833333333</c:v>
                </c:pt>
                <c:pt idx="43">
                  <c:v>6.175342333333333</c:v>
                </c:pt>
                <c:pt idx="44">
                  <c:v>6.175342333333333</c:v>
                </c:pt>
                <c:pt idx="45">
                  <c:v>6.1753428333333336</c:v>
                </c:pt>
                <c:pt idx="46">
                  <c:v>6.1753428333333336</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10</c:v>
                </c:pt>
                <c:pt idx="70">
                  <c:v>10.166666666666666</c:v>
                </c:pt>
                <c:pt idx="71">
                  <c:v>10.333333333333334</c:v>
                </c:pt>
                <c:pt idx="72">
                  <c:v>10.5</c:v>
                </c:pt>
                <c:pt idx="73">
                  <c:v>10.666666666666666</c:v>
                </c:pt>
                <c:pt idx="74">
                  <c:v>10.833333333333334</c:v>
                </c:pt>
                <c:pt idx="75">
                  <c:v>11</c:v>
                </c:pt>
                <c:pt idx="76">
                  <c:v>11.166666666666666</c:v>
                </c:pt>
                <c:pt idx="77">
                  <c:v>11.333333333333334</c:v>
                </c:pt>
                <c:pt idx="78">
                  <c:v>11.5</c:v>
                </c:pt>
                <c:pt idx="79">
                  <c:v>11.666666666666666</c:v>
                </c:pt>
                <c:pt idx="80">
                  <c:v>11.833333333333334</c:v>
                </c:pt>
                <c:pt idx="81">
                  <c:v>12</c:v>
                </c:pt>
                <c:pt idx="82">
                  <c:v>12.166666666666666</c:v>
                </c:pt>
                <c:pt idx="83">
                  <c:v>12.333333333333334</c:v>
                </c:pt>
                <c:pt idx="84">
                  <c:v>12.5</c:v>
                </c:pt>
                <c:pt idx="85">
                  <c:v>12.666666666666666</c:v>
                </c:pt>
                <c:pt idx="86">
                  <c:v>12.833333333333334</c:v>
                </c:pt>
                <c:pt idx="87">
                  <c:v>13</c:v>
                </c:pt>
                <c:pt idx="88">
                  <c:v>13.166666666666666</c:v>
                </c:pt>
                <c:pt idx="89">
                  <c:v>13.333333333333334</c:v>
                </c:pt>
                <c:pt idx="90">
                  <c:v>13.5</c:v>
                </c:pt>
                <c:pt idx="91">
                  <c:v>13.666666666666666</c:v>
                </c:pt>
                <c:pt idx="92">
                  <c:v>13.833333333333334</c:v>
                </c:pt>
                <c:pt idx="93">
                  <c:v>14</c:v>
                </c:pt>
                <c:pt idx="94">
                  <c:v>14.166666666666666</c:v>
                </c:pt>
                <c:pt idx="95">
                  <c:v>14.333333333333334</c:v>
                </c:pt>
                <c:pt idx="96">
                  <c:v>14.5</c:v>
                </c:pt>
                <c:pt idx="97">
                  <c:v>14.657838999999999</c:v>
                </c:pt>
                <c:pt idx="98">
                  <c:v>14.657838999999999</c:v>
                </c:pt>
                <c:pt idx="99">
                  <c:v>14.657838999999999</c:v>
                </c:pt>
                <c:pt idx="100">
                  <c:v>14.657838999999999</c:v>
                </c:pt>
                <c:pt idx="101">
                  <c:v>14.666666666666666</c:v>
                </c:pt>
                <c:pt idx="102">
                  <c:v>14.833333333333334</c:v>
                </c:pt>
                <c:pt idx="103">
                  <c:v>15</c:v>
                </c:pt>
                <c:pt idx="104">
                  <c:v>15.166666666666666</c:v>
                </c:pt>
                <c:pt idx="105">
                  <c:v>15.333333333333334</c:v>
                </c:pt>
                <c:pt idx="106">
                  <c:v>15.5</c:v>
                </c:pt>
                <c:pt idx="107">
                  <c:v>15.666666666666666</c:v>
                </c:pt>
                <c:pt idx="108">
                  <c:v>15.833333333333334</c:v>
                </c:pt>
                <c:pt idx="109">
                  <c:v>16</c:v>
                </c:pt>
                <c:pt idx="110">
                  <c:v>16.166666666666668</c:v>
                </c:pt>
                <c:pt idx="111">
                  <c:v>16.333333333333332</c:v>
                </c:pt>
                <c:pt idx="112">
                  <c:v>16.5</c:v>
                </c:pt>
                <c:pt idx="113">
                  <c:v>16.666666666666668</c:v>
                </c:pt>
                <c:pt idx="114">
                  <c:v>16.833333333333332</c:v>
                </c:pt>
                <c:pt idx="115">
                  <c:v>17</c:v>
                </c:pt>
                <c:pt idx="116">
                  <c:v>17.166666666666668</c:v>
                </c:pt>
                <c:pt idx="117">
                  <c:v>17.333333333333332</c:v>
                </c:pt>
                <c:pt idx="118">
                  <c:v>17.5</c:v>
                </c:pt>
                <c:pt idx="119">
                  <c:v>17.666666666666668</c:v>
                </c:pt>
                <c:pt idx="120">
                  <c:v>17.833333333333332</c:v>
                </c:pt>
                <c:pt idx="121">
                  <c:v>18</c:v>
                </c:pt>
                <c:pt idx="122">
                  <c:v>18.166666666666668</c:v>
                </c:pt>
                <c:pt idx="123">
                  <c:v>18.333333333333332</c:v>
                </c:pt>
                <c:pt idx="124">
                  <c:v>18.5</c:v>
                </c:pt>
                <c:pt idx="125">
                  <c:v>18.542945</c:v>
                </c:pt>
                <c:pt idx="126">
                  <c:v>18.542945</c:v>
                </c:pt>
                <c:pt idx="127">
                  <c:v>18.666666666666668</c:v>
                </c:pt>
                <c:pt idx="128">
                  <c:v>18.833333333333332</c:v>
                </c:pt>
                <c:pt idx="129">
                  <c:v>18.842208333333335</c:v>
                </c:pt>
                <c:pt idx="130">
                  <c:v>18.842208333333335</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20.506661666666666</c:v>
                </c:pt>
                <c:pt idx="142">
                  <c:v>20.506661666666666</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29</c:v>
                </c:pt>
                <c:pt idx="194">
                  <c:v>29.166666666666668</c:v>
                </c:pt>
                <c:pt idx="195">
                  <c:v>29.333333333333332</c:v>
                </c:pt>
                <c:pt idx="196">
                  <c:v>29.5</c:v>
                </c:pt>
                <c:pt idx="197">
                  <c:v>29.666666666666668</c:v>
                </c:pt>
                <c:pt idx="198">
                  <c:v>29.833333333333332</c:v>
                </c:pt>
                <c:pt idx="199">
                  <c:v>30</c:v>
                </c:pt>
                <c:pt idx="200">
                  <c:v>30.166666666666668</c:v>
                </c:pt>
                <c:pt idx="201">
                  <c:v>30.333333333333332</c:v>
                </c:pt>
                <c:pt idx="202">
                  <c:v>30.5</c:v>
                </c:pt>
                <c:pt idx="203">
                  <c:v>30.666666666666668</c:v>
                </c:pt>
                <c:pt idx="204">
                  <c:v>30.833333333333332</c:v>
                </c:pt>
                <c:pt idx="205">
                  <c:v>31</c:v>
                </c:pt>
                <c:pt idx="206">
                  <c:v>31.166666666666668</c:v>
                </c:pt>
                <c:pt idx="207">
                  <c:v>31.333333333333332</c:v>
                </c:pt>
                <c:pt idx="208">
                  <c:v>31.5</c:v>
                </c:pt>
                <c:pt idx="209">
                  <c:v>31.55376</c:v>
                </c:pt>
                <c:pt idx="210">
                  <c:v>31.666666666666668</c:v>
                </c:pt>
                <c:pt idx="211">
                  <c:v>31.833333333333332</c:v>
                </c:pt>
                <c:pt idx="212">
                  <c:v>32</c:v>
                </c:pt>
                <c:pt idx="213">
                  <c:v>32.166666666666664</c:v>
                </c:pt>
                <c:pt idx="214">
                  <c:v>32.333333333333336</c:v>
                </c:pt>
                <c:pt idx="215">
                  <c:v>32.5</c:v>
                </c:pt>
                <c:pt idx="216">
                  <c:v>32.666666666666664</c:v>
                </c:pt>
                <c:pt idx="217">
                  <c:v>32.833333333333336</c:v>
                </c:pt>
                <c:pt idx="218">
                  <c:v>33</c:v>
                </c:pt>
                <c:pt idx="219">
                  <c:v>33.166666666666664</c:v>
                </c:pt>
                <c:pt idx="220">
                  <c:v>33.333333333333336</c:v>
                </c:pt>
                <c:pt idx="221">
                  <c:v>33.5</c:v>
                </c:pt>
                <c:pt idx="222">
                  <c:v>33.666666666666664</c:v>
                </c:pt>
                <c:pt idx="223">
                  <c:v>33.833333333333336</c:v>
                </c:pt>
                <c:pt idx="224">
                  <c:v>34</c:v>
                </c:pt>
                <c:pt idx="225">
                  <c:v>34.166666666666664</c:v>
                </c:pt>
                <c:pt idx="226">
                  <c:v>34.333333333333336</c:v>
                </c:pt>
                <c:pt idx="227">
                  <c:v>34.5</c:v>
                </c:pt>
                <c:pt idx="228">
                  <c:v>34.666666666666664</c:v>
                </c:pt>
                <c:pt idx="229">
                  <c:v>34.833333333333336</c:v>
                </c:pt>
                <c:pt idx="230">
                  <c:v>35</c:v>
                </c:pt>
                <c:pt idx="231">
                  <c:v>35.166666666666664</c:v>
                </c:pt>
                <c:pt idx="232">
                  <c:v>35.333333333333336</c:v>
                </c:pt>
                <c:pt idx="233">
                  <c:v>35.5</c:v>
                </c:pt>
                <c:pt idx="234">
                  <c:v>35.666666666666664</c:v>
                </c:pt>
                <c:pt idx="235">
                  <c:v>35.833333333333336</c:v>
                </c:pt>
                <c:pt idx="236">
                  <c:v>36</c:v>
                </c:pt>
                <c:pt idx="237">
                  <c:v>36.166666666666664</c:v>
                </c:pt>
                <c:pt idx="238">
                  <c:v>36.333333333333336</c:v>
                </c:pt>
                <c:pt idx="239">
                  <c:v>36.5</c:v>
                </c:pt>
                <c:pt idx="240">
                  <c:v>36.666666666666664</c:v>
                </c:pt>
                <c:pt idx="241">
                  <c:v>36.833333333333336</c:v>
                </c:pt>
                <c:pt idx="242">
                  <c:v>37</c:v>
                </c:pt>
                <c:pt idx="243">
                  <c:v>37.166666666666664</c:v>
                </c:pt>
                <c:pt idx="244">
                  <c:v>37.333333333333336</c:v>
                </c:pt>
                <c:pt idx="245">
                  <c:v>37.5</c:v>
                </c:pt>
                <c:pt idx="246">
                  <c:v>37.666666666666664</c:v>
                </c:pt>
                <c:pt idx="247">
                  <c:v>37.833333333333336</c:v>
                </c:pt>
                <c:pt idx="248">
                  <c:v>38</c:v>
                </c:pt>
                <c:pt idx="249">
                  <c:v>38.166666666666664</c:v>
                </c:pt>
                <c:pt idx="250">
                  <c:v>38.333333333333336</c:v>
                </c:pt>
                <c:pt idx="251">
                  <c:v>38.5</c:v>
                </c:pt>
                <c:pt idx="252">
                  <c:v>38.666666666666664</c:v>
                </c:pt>
                <c:pt idx="253">
                  <c:v>38.833333333333336</c:v>
                </c:pt>
                <c:pt idx="254">
                  <c:v>39</c:v>
                </c:pt>
                <c:pt idx="255">
                  <c:v>39.166666666666664</c:v>
                </c:pt>
                <c:pt idx="256">
                  <c:v>39.333333333333336</c:v>
                </c:pt>
                <c:pt idx="257">
                  <c:v>39.5</c:v>
                </c:pt>
                <c:pt idx="258">
                  <c:v>39.666666666666664</c:v>
                </c:pt>
                <c:pt idx="259">
                  <c:v>39.833333333333336</c:v>
                </c:pt>
                <c:pt idx="260">
                  <c:v>40</c:v>
                </c:pt>
                <c:pt idx="261">
                  <c:v>40.166666666666664</c:v>
                </c:pt>
                <c:pt idx="262">
                  <c:v>40.333333333333336</c:v>
                </c:pt>
                <c:pt idx="263">
                  <c:v>40.5</c:v>
                </c:pt>
                <c:pt idx="264">
                  <c:v>40.666666666666664</c:v>
                </c:pt>
                <c:pt idx="265">
                  <c:v>40.833333333333336</c:v>
                </c:pt>
                <c:pt idx="266">
                  <c:v>41</c:v>
                </c:pt>
                <c:pt idx="267">
                  <c:v>41.166666666666664</c:v>
                </c:pt>
                <c:pt idx="268">
                  <c:v>41.333333333333336</c:v>
                </c:pt>
                <c:pt idx="269">
                  <c:v>41.5</c:v>
                </c:pt>
                <c:pt idx="270">
                  <c:v>41.666666666666664</c:v>
                </c:pt>
                <c:pt idx="271">
                  <c:v>41.833333333333336</c:v>
                </c:pt>
                <c:pt idx="272">
                  <c:v>42</c:v>
                </c:pt>
                <c:pt idx="273">
                  <c:v>42.166666666666664</c:v>
                </c:pt>
                <c:pt idx="274">
                  <c:v>42.333333333333336</c:v>
                </c:pt>
                <c:pt idx="275">
                  <c:v>42.5</c:v>
                </c:pt>
                <c:pt idx="276">
                  <c:v>42.666666666666664</c:v>
                </c:pt>
                <c:pt idx="277">
                  <c:v>42.833333333333336</c:v>
                </c:pt>
                <c:pt idx="278">
                  <c:v>43</c:v>
                </c:pt>
                <c:pt idx="279">
                  <c:v>43.166666666666664</c:v>
                </c:pt>
                <c:pt idx="280">
                  <c:v>43.333333333333336</c:v>
                </c:pt>
                <c:pt idx="281">
                  <c:v>43.5</c:v>
                </c:pt>
                <c:pt idx="282">
                  <c:v>43.666666666666664</c:v>
                </c:pt>
                <c:pt idx="283">
                  <c:v>43.833333333333336</c:v>
                </c:pt>
                <c:pt idx="284">
                  <c:v>44</c:v>
                </c:pt>
                <c:pt idx="285">
                  <c:v>44.166666666666664</c:v>
                </c:pt>
                <c:pt idx="286">
                  <c:v>44.333333333333336</c:v>
                </c:pt>
                <c:pt idx="287">
                  <c:v>44.5</c:v>
                </c:pt>
                <c:pt idx="288">
                  <c:v>44.666666666666664</c:v>
                </c:pt>
                <c:pt idx="289">
                  <c:v>44.833333333333336</c:v>
                </c:pt>
                <c:pt idx="290">
                  <c:v>45</c:v>
                </c:pt>
                <c:pt idx="291">
                  <c:v>45.166666666666664</c:v>
                </c:pt>
                <c:pt idx="292">
                  <c:v>45.333333333333336</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47.166666666666664</c:v>
                </c:pt>
                <c:pt idx="304">
                  <c:v>47.333333333333336</c:v>
                </c:pt>
                <c:pt idx="305">
                  <c:v>47.5</c:v>
                </c:pt>
                <c:pt idx="306">
                  <c:v>47.666666666666664</c:v>
                </c:pt>
                <c:pt idx="307">
                  <c:v>47.833333333333336</c:v>
                </c:pt>
                <c:pt idx="308">
                  <c:v>48</c:v>
                </c:pt>
                <c:pt idx="309">
                  <c:v>48.166666666666664</c:v>
                </c:pt>
                <c:pt idx="310">
                  <c:v>48.333333333333336</c:v>
                </c:pt>
                <c:pt idx="311">
                  <c:v>48.5</c:v>
                </c:pt>
                <c:pt idx="312">
                  <c:v>48.666666666666664</c:v>
                </c:pt>
                <c:pt idx="313">
                  <c:v>48.833333333333336</c:v>
                </c:pt>
                <c:pt idx="314">
                  <c:v>49</c:v>
                </c:pt>
                <c:pt idx="315">
                  <c:v>49.166666666666664</c:v>
                </c:pt>
                <c:pt idx="316">
                  <c:v>49.333333333333336</c:v>
                </c:pt>
                <c:pt idx="317">
                  <c:v>49.5</c:v>
                </c:pt>
                <c:pt idx="318">
                  <c:v>49.666666666666664</c:v>
                </c:pt>
                <c:pt idx="319">
                  <c:v>49.833333333333336</c:v>
                </c:pt>
                <c:pt idx="320">
                  <c:v>50</c:v>
                </c:pt>
                <c:pt idx="321">
                  <c:v>50.166666666666664</c:v>
                </c:pt>
                <c:pt idx="322">
                  <c:v>50.333333333333336</c:v>
                </c:pt>
                <c:pt idx="323">
                  <c:v>50.5</c:v>
                </c:pt>
                <c:pt idx="324">
                  <c:v>50.666666666666664</c:v>
                </c:pt>
                <c:pt idx="325">
                  <c:v>50.833333333333336</c:v>
                </c:pt>
                <c:pt idx="326">
                  <c:v>51</c:v>
                </c:pt>
                <c:pt idx="327">
                  <c:v>51.166666666666664</c:v>
                </c:pt>
                <c:pt idx="328">
                  <c:v>51.333333333333336</c:v>
                </c:pt>
                <c:pt idx="329">
                  <c:v>51.5</c:v>
                </c:pt>
                <c:pt idx="330">
                  <c:v>51.666666666666664</c:v>
                </c:pt>
                <c:pt idx="331">
                  <c:v>51.833333333333336</c:v>
                </c:pt>
                <c:pt idx="332">
                  <c:v>52</c:v>
                </c:pt>
                <c:pt idx="333">
                  <c:v>52.166666666666664</c:v>
                </c:pt>
                <c:pt idx="334">
                  <c:v>52.333333333333336</c:v>
                </c:pt>
                <c:pt idx="335">
                  <c:v>52.5</c:v>
                </c:pt>
                <c:pt idx="336">
                  <c:v>52.587700000000005</c:v>
                </c:pt>
              </c:numCache>
            </c:numRef>
          </c:xVal>
          <c:yVal>
            <c:numRef>
              <c:f>'Figure 9'!$AA$6:$AA$482</c:f>
              <c:numCache>
                <c:formatCode>General</c:formatCode>
                <c:ptCount val="477"/>
                <c:pt idx="0">
                  <c:v>0</c:v>
                </c:pt>
                <c:pt idx="1">
                  <c:v>-0.19993064999999999</c:v>
                </c:pt>
                <c:pt idx="2">
                  <c:v>-0.19519094000000001</c:v>
                </c:pt>
                <c:pt idx="3">
                  <c:v>-0.19043043000000001</c:v>
                </c:pt>
                <c:pt idx="4">
                  <c:v>-0.18563141999999999</c:v>
                </c:pt>
                <c:pt idx="5">
                  <c:v>-0.18050267</c:v>
                </c:pt>
                <c:pt idx="6">
                  <c:v>-0.17527603999999999</c:v>
                </c:pt>
                <c:pt idx="7" formatCode="0.00E+00">
                  <c:v>-0.17004941000000001</c:v>
                </c:pt>
                <c:pt idx="8">
                  <c:v>-0.16482279</c:v>
                </c:pt>
                <c:pt idx="9">
                  <c:v>-0.15959617000000001</c:v>
                </c:pt>
                <c:pt idx="10">
                  <c:v>-0.15436954999999999</c:v>
                </c:pt>
                <c:pt idx="11">
                  <c:v>-0.14914292000000001</c:v>
                </c:pt>
                <c:pt idx="12">
                  <c:v>-0.14391630999999999</c:v>
                </c:pt>
                <c:pt idx="13">
                  <c:v>-0.13868968000000001</c:v>
                </c:pt>
                <c:pt idx="14">
                  <c:v>-0.13346305</c:v>
                </c:pt>
                <c:pt idx="15">
                  <c:v>-0.12823644000000001</c:v>
                </c:pt>
                <c:pt idx="16">
                  <c:v>-0.12300981599999999</c:v>
                </c:pt>
                <c:pt idx="17">
                  <c:v>-0.11778319</c:v>
                </c:pt>
                <c:pt idx="18">
                  <c:v>-0.11255656999999999</c:v>
                </c:pt>
                <c:pt idx="19">
                  <c:v>-0.10732994</c:v>
                </c:pt>
                <c:pt idx="20">
                  <c:v>-0.10210332</c:v>
                </c:pt>
                <c:pt idx="21">
                  <c:v>-9.6876699999999996E-2</c:v>
                </c:pt>
                <c:pt idx="22">
                  <c:v>-9.1650075999999997E-2</c:v>
                </c:pt>
                <c:pt idx="23">
                  <c:v>-8.6423459999999994E-2</c:v>
                </c:pt>
                <c:pt idx="24">
                  <c:v>-8.1196829999999998E-2</c:v>
                </c:pt>
                <c:pt idx="25">
                  <c:v>-7.5970209999999996E-2</c:v>
                </c:pt>
                <c:pt idx="26">
                  <c:v>-7.074358E-2</c:v>
                </c:pt>
                <c:pt idx="27">
                  <c:v>-6.5056100000000006E-2</c:v>
                </c:pt>
                <c:pt idx="28">
                  <c:v>-5.8920026E-2</c:v>
                </c:pt>
                <c:pt idx="29">
                  <c:v>-5.2783950000000003E-2</c:v>
                </c:pt>
                <c:pt idx="30">
                  <c:v>-4.6647876999999997E-2</c:v>
                </c:pt>
                <c:pt idx="31">
                  <c:v>-4.0511800000000001E-2</c:v>
                </c:pt>
                <c:pt idx="32">
                  <c:v>-3.4375727000000002E-2</c:v>
                </c:pt>
                <c:pt idx="33">
                  <c:v>-2.8239653999999999E-2</c:v>
                </c:pt>
                <c:pt idx="34">
                  <c:v>-2.2103582E-2</c:v>
                </c:pt>
                <c:pt idx="35">
                  <c:v>-1.5967506999999999E-2</c:v>
                </c:pt>
                <c:pt idx="36">
                  <c:v>-9.8314330000000005E-3</c:v>
                </c:pt>
                <c:pt idx="37">
                  <c:v>-3.6953592000000001E-3</c:v>
                </c:pt>
                <c:pt idx="38" formatCode="0.00E+00">
                  <c:v>1.2355003E-8</c:v>
                </c:pt>
                <c:pt idx="39">
                  <c:v>-2.7608415000000002E-3</c:v>
                </c:pt>
                <c:pt idx="40" formatCode="0.00E+00">
                  <c:v>-3.1460152E-4</c:v>
                </c:pt>
                <c:pt idx="41" formatCode="0.00E+00">
                  <c:v>1.4665001E-8</c:v>
                </c:pt>
                <c:pt idx="42" formatCode="0.00E+00">
                  <c:v>-5.5133783000000001E-6</c:v>
                </c:pt>
                <c:pt idx="43" formatCode="0.00E+00">
                  <c:v>1.1682375E-8</c:v>
                </c:pt>
                <c:pt idx="44" formatCode="0.00E+00">
                  <c:v>-3.9017620000000002E-9</c:v>
                </c:pt>
                <c:pt idx="45" formatCode="0.00E+00">
                  <c:v>1.0507028E-8</c:v>
                </c:pt>
                <c:pt idx="46" formatCode="0.00E+00">
                  <c:v>1.0507028E-8</c:v>
                </c:pt>
                <c:pt idx="47">
                  <c:v>5.8489655999999996E-3</c:v>
                </c:pt>
                <c:pt idx="48">
                  <c:v>1.2061804000000001E-2</c:v>
                </c:pt>
                <c:pt idx="49">
                  <c:v>1.9271657000000001E-2</c:v>
                </c:pt>
                <c:pt idx="50">
                  <c:v>2.6536351E-2</c:v>
                </c:pt>
                <c:pt idx="51">
                  <c:v>3.3801045000000002E-2</c:v>
                </c:pt>
                <c:pt idx="52">
                  <c:v>4.1065740000000003E-2</c:v>
                </c:pt>
                <c:pt idx="53">
                  <c:v>4.8330433999999999E-2</c:v>
                </c:pt>
                <c:pt idx="54">
                  <c:v>5.559513E-2</c:v>
                </c:pt>
                <c:pt idx="55">
                  <c:v>6.2859825999999994E-2</c:v>
                </c:pt>
                <c:pt idx="56">
                  <c:v>7.0124513999999999E-2</c:v>
                </c:pt>
                <c:pt idx="57">
                  <c:v>7.738921E-2</c:v>
                </c:pt>
                <c:pt idx="58">
                  <c:v>8.4653909999999999E-2</c:v>
                </c:pt>
                <c:pt idx="59">
                  <c:v>9.1918600000000003E-2</c:v>
                </c:pt>
                <c:pt idx="60">
                  <c:v>9.9183300000000002E-2</c:v>
                </c:pt>
                <c:pt idx="61">
                  <c:v>0.10644799000000001</c:v>
                </c:pt>
                <c:pt idx="62">
                  <c:v>0.11371268</c:v>
                </c:pt>
                <c:pt idx="63">
                  <c:v>0.12097738</c:v>
                </c:pt>
                <c:pt idx="64">
                  <c:v>0.12824208000000001</c:v>
                </c:pt>
                <c:pt idx="65">
                  <c:v>0.13550676</c:v>
                </c:pt>
                <c:pt idx="66">
                  <c:v>0.14277147000000001</c:v>
                </c:pt>
                <c:pt idx="67">
                  <c:v>0.15003616</c:v>
                </c:pt>
                <c:pt idx="68">
                  <c:v>0.15730084</c:v>
                </c:pt>
                <c:pt idx="69">
                  <c:v>0.16456555</c:v>
                </c:pt>
                <c:pt idx="70">
                  <c:v>0.17183024</c:v>
                </c:pt>
                <c:pt idx="71">
                  <c:v>0.17909494000000001</c:v>
                </c:pt>
                <c:pt idx="72">
                  <c:v>0.18635963</c:v>
                </c:pt>
                <c:pt idx="73">
                  <c:v>0.19362431999999999</c:v>
                </c:pt>
                <c:pt idx="74">
                  <c:v>0.20088902</c:v>
                </c:pt>
                <c:pt idx="75">
                  <c:v>0.20815370999999999</c:v>
                </c:pt>
                <c:pt idx="76">
                  <c:v>0.21541841</c:v>
                </c:pt>
                <c:pt idx="77">
                  <c:v>0.22268309999999999</c:v>
                </c:pt>
                <c:pt idx="78">
                  <c:v>0.22994779000000001</c:v>
                </c:pt>
                <c:pt idx="79">
                  <c:v>0.23721249999999999</c:v>
                </c:pt>
                <c:pt idx="80">
                  <c:v>0.24447717999999999</c:v>
                </c:pt>
                <c:pt idx="81">
                  <c:v>0.25174190000000002</c:v>
                </c:pt>
                <c:pt idx="82">
                  <c:v>0.25900659999999998</c:v>
                </c:pt>
                <c:pt idx="83">
                  <c:v>0.26627126000000001</c:v>
                </c:pt>
                <c:pt idx="84">
                  <c:v>0.27353597000000002</c:v>
                </c:pt>
                <c:pt idx="85">
                  <c:v>0.28080066999999997</c:v>
                </c:pt>
                <c:pt idx="86">
                  <c:v>0.28806534</c:v>
                </c:pt>
                <c:pt idx="87">
                  <c:v>0.29533005000000001</c:v>
                </c:pt>
                <c:pt idx="88">
                  <c:v>0.30259475000000002</c:v>
                </c:pt>
                <c:pt idx="89">
                  <c:v>0.31041195999999999</c:v>
                </c:pt>
                <c:pt idx="90">
                  <c:v>0.31888103000000001</c:v>
                </c:pt>
                <c:pt idx="91">
                  <c:v>0.32741502</c:v>
                </c:pt>
                <c:pt idx="92">
                  <c:v>0.33601308000000002</c:v>
                </c:pt>
                <c:pt idx="93">
                  <c:v>0.34467575</c:v>
                </c:pt>
                <c:pt idx="94">
                  <c:v>0.35340349999999998</c:v>
                </c:pt>
                <c:pt idx="95">
                  <c:v>0.36219691999999998</c:v>
                </c:pt>
                <c:pt idx="96">
                  <c:v>0.37105653</c:v>
                </c:pt>
                <c:pt idx="97">
                  <c:v>0.37950832000000001</c:v>
                </c:pt>
                <c:pt idx="98">
                  <c:v>0.37950832000000001</c:v>
                </c:pt>
                <c:pt idx="99">
                  <c:v>0.37950832000000001</c:v>
                </c:pt>
                <c:pt idx="100">
                  <c:v>0.37950832000000001</c:v>
                </c:pt>
                <c:pt idx="101">
                  <c:v>0.37998282999999999</c:v>
                </c:pt>
                <c:pt idx="102">
                  <c:v>0.3889763</c:v>
                </c:pt>
                <c:pt idx="103">
                  <c:v>0.39803758</c:v>
                </c:pt>
                <c:pt idx="104">
                  <c:v>0.40716720000000001</c:v>
                </c:pt>
                <c:pt idx="105">
                  <c:v>0.41636564999999998</c:v>
                </c:pt>
                <c:pt idx="106">
                  <c:v>0.42563351999999999</c:v>
                </c:pt>
                <c:pt idx="107">
                  <c:v>0.43497140000000001</c:v>
                </c:pt>
                <c:pt idx="108">
                  <c:v>0.44437978</c:v>
                </c:pt>
                <c:pt idx="109">
                  <c:v>0.45385924</c:v>
                </c:pt>
                <c:pt idx="110">
                  <c:v>0.4634104</c:v>
                </c:pt>
                <c:pt idx="111">
                  <c:v>0.4730338</c:v>
                </c:pt>
                <c:pt idx="112">
                  <c:v>0.48272999999999999</c:v>
                </c:pt>
                <c:pt idx="113">
                  <c:v>0.49249962000000003</c:v>
                </c:pt>
                <c:pt idx="114">
                  <c:v>0.50234323999999997</c:v>
                </c:pt>
                <c:pt idx="115">
                  <c:v>0.51226139999999998</c:v>
                </c:pt>
                <c:pt idx="116">
                  <c:v>0.52225476999999998</c:v>
                </c:pt>
                <c:pt idx="117">
                  <c:v>0.53232383999999999</c:v>
                </c:pt>
                <c:pt idx="118">
                  <c:v>0.54246939999999999</c:v>
                </c:pt>
                <c:pt idx="119">
                  <c:v>0.55269190000000001</c:v>
                </c:pt>
                <c:pt idx="120">
                  <c:v>0.56299189999999999</c:v>
                </c:pt>
                <c:pt idx="121">
                  <c:v>0.57337020000000005</c:v>
                </c:pt>
                <c:pt idx="122">
                  <c:v>0.5838274</c:v>
                </c:pt>
                <c:pt idx="123">
                  <c:v>0.594364</c:v>
                </c:pt>
                <c:pt idx="124">
                  <c:v>0.60498070000000004</c:v>
                </c:pt>
                <c:pt idx="125">
                  <c:v>0.60772943000000001</c:v>
                </c:pt>
                <c:pt idx="126">
                  <c:v>0.60772943000000001</c:v>
                </c:pt>
                <c:pt idx="127">
                  <c:v>0.61567919999999998</c:v>
                </c:pt>
                <c:pt idx="128">
                  <c:v>0.62645700000000004</c:v>
                </c:pt>
                <c:pt idx="129">
                  <c:v>0.62703323</c:v>
                </c:pt>
                <c:pt idx="130">
                  <c:v>0.62703323</c:v>
                </c:pt>
                <c:pt idx="131">
                  <c:v>0.63731784000000002</c:v>
                </c:pt>
                <c:pt idx="132">
                  <c:v>0.64826136999999995</c:v>
                </c:pt>
                <c:pt idx="133">
                  <c:v>0.65928819999999999</c:v>
                </c:pt>
                <c:pt idx="134">
                  <c:v>0.67039906999999999</c:v>
                </c:pt>
                <c:pt idx="135">
                  <c:v>0.68159455000000002</c:v>
                </c:pt>
                <c:pt idx="136">
                  <c:v>0.69287540000000003</c:v>
                </c:pt>
                <c:pt idx="137">
                  <c:v>0.70424217</c:v>
                </c:pt>
                <c:pt idx="138">
                  <c:v>0.71569570000000005</c:v>
                </c:pt>
                <c:pt idx="139">
                  <c:v>0.72723649999999995</c:v>
                </c:pt>
                <c:pt idx="140">
                  <c:v>0.73886540000000001</c:v>
                </c:pt>
                <c:pt idx="141">
                  <c:v>0.73933199999999999</c:v>
                </c:pt>
                <c:pt idx="142">
                  <c:v>0.73933199999999999</c:v>
                </c:pt>
                <c:pt idx="143">
                  <c:v>0.750583</c:v>
                </c:pt>
                <c:pt idx="144">
                  <c:v>0.76239009999999996</c:v>
                </c:pt>
                <c:pt idx="145">
                  <c:v>0.77428730000000001</c:v>
                </c:pt>
                <c:pt idx="146">
                  <c:v>0.78627530000000001</c:v>
                </c:pt>
                <c:pt idx="147">
                  <c:v>0.79835489999999998</c:v>
                </c:pt>
                <c:pt idx="148">
                  <c:v>0.81052679999999999</c:v>
                </c:pt>
                <c:pt idx="149">
                  <c:v>0.82279164000000005</c:v>
                </c:pt>
                <c:pt idx="150">
                  <c:v>0.83515010000000001</c:v>
                </c:pt>
                <c:pt idx="151">
                  <c:v>0.847603</c:v>
                </c:pt>
                <c:pt idx="152">
                  <c:v>0.86015105000000003</c:v>
                </c:pt>
                <c:pt idx="153">
                  <c:v>0.87279474999999995</c:v>
                </c:pt>
                <c:pt idx="154">
                  <c:v>0.88553490000000001</c:v>
                </c:pt>
                <c:pt idx="155">
                  <c:v>0.89837193000000004</c:v>
                </c:pt>
                <c:pt idx="156">
                  <c:v>0.91130639999999996</c:v>
                </c:pt>
                <c:pt idx="157">
                  <c:v>0.92433860000000001</c:v>
                </c:pt>
                <c:pt idx="158">
                  <c:v>0.93746876999999995</c:v>
                </c:pt>
                <c:pt idx="159">
                  <c:v>0.95069665000000003</c:v>
                </c:pt>
                <c:pt idx="160">
                  <c:v>0.96402169999999998</c:v>
                </c:pt>
                <c:pt idx="161">
                  <c:v>0.97744273999999998</c:v>
                </c:pt>
                <c:pt idx="162">
                  <c:v>0.99095789999999995</c:v>
                </c:pt>
                <c:pt idx="163">
                  <c:v>1.0045639</c:v>
                </c:pt>
                <c:pt idx="164">
                  <c:v>1.018256</c:v>
                </c:pt>
                <c:pt idx="165">
                  <c:v>1.0320271000000001</c:v>
                </c:pt>
                <c:pt idx="166">
                  <c:v>1.0458670000000001</c:v>
                </c:pt>
                <c:pt idx="167">
                  <c:v>1.0597614</c:v>
                </c:pt>
                <c:pt idx="168">
                  <c:v>1.0736901999999999</c:v>
                </c:pt>
                <c:pt idx="169">
                  <c:v>1.0876256</c:v>
                </c:pt>
                <c:pt idx="170">
                  <c:v>1.1015295000000001</c:v>
                </c:pt>
                <c:pt idx="171">
                  <c:v>1.1153495</c:v>
                </c:pt>
                <c:pt idx="172">
                  <c:v>1.1290152</c:v>
                </c:pt>
                <c:pt idx="173">
                  <c:v>1.1424311</c:v>
                </c:pt>
                <c:pt idx="174">
                  <c:v>1.1554703</c:v>
                </c:pt>
                <c:pt idx="175">
                  <c:v>1.1679626000000001</c:v>
                </c:pt>
                <c:pt idx="176">
                  <c:v>1.1796837</c:v>
                </c:pt>
                <c:pt idx="177">
                  <c:v>1.1903398000000001</c:v>
                </c:pt>
                <c:pt idx="178">
                  <c:v>1.1995503000000001</c:v>
                </c:pt>
                <c:pt idx="179">
                  <c:v>1.2068299</c:v>
                </c:pt>
                <c:pt idx="180">
                  <c:v>1.211573</c:v>
                </c:pt>
                <c:pt idx="181">
                  <c:v>1.2130449999999999</c:v>
                </c:pt>
                <c:pt idx="182">
                  <c:v>1.2103919999999999</c:v>
                </c:pt>
                <c:pt idx="183">
                  <c:v>1.2026787000000001</c:v>
                </c:pt>
                <c:pt idx="184">
                  <c:v>1.1889687</c:v>
                </c:pt>
                <c:pt idx="185">
                  <c:v>1.1684543000000001</c:v>
                </c:pt>
                <c:pt idx="186">
                  <c:v>1.1406261</c:v>
                </c:pt>
                <c:pt idx="187">
                  <c:v>1.1054538</c:v>
                </c:pt>
                <c:pt idx="188">
                  <c:v>1.0635072999999999</c:v>
                </c:pt>
                <c:pt idx="189">
                  <c:v>1.015965</c:v>
                </c:pt>
                <c:pt idx="190">
                  <c:v>0.96448314000000002</c:v>
                </c:pt>
                <c:pt idx="191">
                  <c:v>0.91094710000000001</c:v>
                </c:pt>
                <c:pt idx="192">
                  <c:v>0.85719559999999995</c:v>
                </c:pt>
                <c:pt idx="193">
                  <c:v>0.80479449999999997</c:v>
                </c:pt>
                <c:pt idx="194">
                  <c:v>0.75491520000000001</c:v>
                </c:pt>
                <c:pt idx="195">
                  <c:v>0.70831655999999998</c:v>
                </c:pt>
                <c:pt idx="196">
                  <c:v>0.66539429999999999</c:v>
                </c:pt>
                <c:pt idx="197">
                  <c:v>0.62626340000000003</c:v>
                </c:pt>
                <c:pt idx="198">
                  <c:v>0.5908428</c:v>
                </c:pt>
                <c:pt idx="199">
                  <c:v>0.55893320000000002</c:v>
                </c:pt>
                <c:pt idx="200">
                  <c:v>0.53027219999999997</c:v>
                </c:pt>
                <c:pt idx="201">
                  <c:v>0.5045655</c:v>
                </c:pt>
                <c:pt idx="202">
                  <c:v>0.48151877999999998</c:v>
                </c:pt>
                <c:pt idx="203">
                  <c:v>0.46085238000000001</c:v>
                </c:pt>
                <c:pt idx="204">
                  <c:v>0.44230684999999997</c:v>
                </c:pt>
                <c:pt idx="205">
                  <c:v>0.42564717000000002</c:v>
                </c:pt>
                <c:pt idx="206">
                  <c:v>0.41066261999999998</c:v>
                </c:pt>
                <c:pt idx="207">
                  <c:v>0.39716643000000001</c:v>
                </c:pt>
                <c:pt idx="208">
                  <c:v>0.3849939</c:v>
                </c:pt>
                <c:pt idx="209">
                  <c:v>0.38132547999999999</c:v>
                </c:pt>
                <c:pt idx="210">
                  <c:v>0.37400470000000002</c:v>
                </c:pt>
                <c:pt idx="211">
                  <c:v>0.36405660000000001</c:v>
                </c:pt>
                <c:pt idx="212">
                  <c:v>0.3550546</c:v>
                </c:pt>
                <c:pt idx="213">
                  <c:v>0.34689808</c:v>
                </c:pt>
                <c:pt idx="214">
                  <c:v>0.33949541999999999</c:v>
                </c:pt>
                <c:pt idx="215">
                  <c:v>0.33277183999999999</c:v>
                </c:pt>
                <c:pt idx="216">
                  <c:v>0.32666065999999999</c:v>
                </c:pt>
                <c:pt idx="217">
                  <c:v>0.32110276999999998</c:v>
                </c:pt>
                <c:pt idx="218">
                  <c:v>0.31604552000000002</c:v>
                </c:pt>
                <c:pt idx="219">
                  <c:v>0.31144379999999999</c:v>
                </c:pt>
                <c:pt idx="220">
                  <c:v>0.30725627999999999</c:v>
                </c:pt>
                <c:pt idx="221">
                  <c:v>0.30344613999999998</c:v>
                </c:pt>
                <c:pt idx="222">
                  <c:v>0.29998034000000001</c:v>
                </c:pt>
                <c:pt idx="223">
                  <c:v>0.29682895999999998</c:v>
                </c:pt>
                <c:pt idx="224">
                  <c:v>0.29396549999999999</c:v>
                </c:pt>
                <c:pt idx="225">
                  <c:v>0.29136590000000001</c:v>
                </c:pt>
                <c:pt idx="226">
                  <c:v>0.28900870000000001</c:v>
                </c:pt>
                <c:pt idx="227">
                  <c:v>0.28687380000000001</c:v>
                </c:pt>
                <c:pt idx="228">
                  <c:v>0.28494429999999998</c:v>
                </c:pt>
                <c:pt idx="229">
                  <c:v>0.28320476</c:v>
                </c:pt>
                <c:pt idx="230">
                  <c:v>0.28164178000000001</c:v>
                </c:pt>
                <c:pt idx="231">
                  <c:v>0.28024199999999999</c:v>
                </c:pt>
                <c:pt idx="232">
                  <c:v>0.2789934</c:v>
                </c:pt>
                <c:pt idx="233">
                  <c:v>0.27788492999999997</c:v>
                </c:pt>
                <c:pt idx="234">
                  <c:v>0.27690654999999997</c:v>
                </c:pt>
                <c:pt idx="235">
                  <c:v>0.27604905000000002</c:v>
                </c:pt>
                <c:pt idx="236">
                  <c:v>0.27530387000000001</c:v>
                </c:pt>
                <c:pt idx="237">
                  <c:v>0.27466353999999998</c:v>
                </c:pt>
                <c:pt idx="238">
                  <c:v>0.27412136999999998</c:v>
                </c:pt>
                <c:pt idx="239">
                  <c:v>0.27367097000000001</c:v>
                </c:pt>
                <c:pt idx="240">
                  <c:v>0.27330612999999998</c:v>
                </c:pt>
                <c:pt idx="241">
                  <c:v>0.27302152000000002</c:v>
                </c:pt>
                <c:pt idx="242">
                  <c:v>0.272812</c:v>
                </c:pt>
                <c:pt idx="243">
                  <c:v>0.27267291999999999</c:v>
                </c:pt>
                <c:pt idx="244">
                  <c:v>0.27259990000000001</c:v>
                </c:pt>
                <c:pt idx="245">
                  <c:v>0.27258917999999999</c:v>
                </c:pt>
                <c:pt idx="246">
                  <c:v>0.27263676999999997</c:v>
                </c:pt>
                <c:pt idx="247">
                  <c:v>0.27273955999999999</c:v>
                </c:pt>
                <c:pt idx="248">
                  <c:v>0.27289429999999998</c:v>
                </c:pt>
                <c:pt idx="249">
                  <c:v>0.27309795999999997</c:v>
                </c:pt>
                <c:pt idx="250">
                  <c:v>0.27334803000000002</c:v>
                </c:pt>
                <c:pt idx="251">
                  <c:v>0.27364169999999999</c:v>
                </c:pt>
                <c:pt idx="252">
                  <c:v>0.27397683</c:v>
                </c:pt>
                <c:pt idx="253">
                  <c:v>0.27435117999999997</c:v>
                </c:pt>
                <c:pt idx="254">
                  <c:v>0.27476263000000001</c:v>
                </c:pt>
                <c:pt idx="255">
                  <c:v>0.27520934000000002</c:v>
                </c:pt>
                <c:pt idx="256">
                  <c:v>0.27568933000000001</c:v>
                </c:pt>
                <c:pt idx="257">
                  <c:v>0.27620106999999999</c:v>
                </c:pt>
                <c:pt idx="258">
                  <c:v>0.27674307999999997</c:v>
                </c:pt>
                <c:pt idx="259">
                  <c:v>0.27731382999999998</c:v>
                </c:pt>
                <c:pt idx="260">
                  <c:v>0.27791199999999999</c:v>
                </c:pt>
                <c:pt idx="261">
                  <c:v>0.27853644</c:v>
                </c:pt>
                <c:pt idx="262">
                  <c:v>0.27918595000000002</c:v>
                </c:pt>
                <c:pt idx="263">
                  <c:v>0.27985929999999998</c:v>
                </c:pt>
                <c:pt idx="264">
                  <c:v>0.28055564</c:v>
                </c:pt>
                <c:pt idx="265">
                  <c:v>0.28127402000000001</c:v>
                </c:pt>
                <c:pt idx="266">
                  <c:v>0.28201340000000003</c:v>
                </c:pt>
                <c:pt idx="267">
                  <c:v>0.28277296000000002</c:v>
                </c:pt>
                <c:pt idx="268">
                  <c:v>0.28355202000000002</c:v>
                </c:pt>
                <c:pt idx="269">
                  <c:v>0.28434974000000002</c:v>
                </c:pt>
                <c:pt idx="270">
                  <c:v>0.28516543</c:v>
                </c:pt>
                <c:pt idx="271">
                  <c:v>0.28599849999999999</c:v>
                </c:pt>
                <c:pt idx="272">
                  <c:v>0.28684821999999999</c:v>
                </c:pt>
                <c:pt idx="273">
                  <c:v>0.28771400000000003</c:v>
                </c:pt>
                <c:pt idx="274">
                  <c:v>0.28859538000000001</c:v>
                </c:pt>
                <c:pt idx="275">
                  <c:v>0.28949190000000002</c:v>
                </c:pt>
                <c:pt idx="276">
                  <c:v>0.29040304</c:v>
                </c:pt>
                <c:pt idx="277">
                  <c:v>0.29132819999999998</c:v>
                </c:pt>
                <c:pt idx="278">
                  <c:v>0.2922671</c:v>
                </c:pt>
                <c:pt idx="279">
                  <c:v>0.29321942000000001</c:v>
                </c:pt>
                <c:pt idx="280">
                  <c:v>0.29418476999999998</c:v>
                </c:pt>
                <c:pt idx="281">
                  <c:v>0.29516268000000001</c:v>
                </c:pt>
                <c:pt idx="282">
                  <c:v>0.29615295000000003</c:v>
                </c:pt>
                <c:pt idx="283">
                  <c:v>0.29715530000000001</c:v>
                </c:pt>
                <c:pt idx="284">
                  <c:v>0.29816946</c:v>
                </c:pt>
                <c:pt idx="285">
                  <c:v>0.29919508</c:v>
                </c:pt>
                <c:pt idx="286">
                  <c:v>0.30023187000000001</c:v>
                </c:pt>
                <c:pt idx="287">
                  <c:v>0.30127966</c:v>
                </c:pt>
                <c:pt idx="288">
                  <c:v>0.30233823999999998</c:v>
                </c:pt>
                <c:pt idx="289">
                  <c:v>0.30340734000000003</c:v>
                </c:pt>
                <c:pt idx="290">
                  <c:v>0.30448666000000002</c:v>
                </c:pt>
                <c:pt idx="291">
                  <c:v>0.30557612000000001</c:v>
                </c:pt>
                <c:pt idx="292">
                  <c:v>0.30667546000000001</c:v>
                </c:pt>
                <c:pt idx="293">
                  <c:v>0.30778453</c:v>
                </c:pt>
                <c:pt idx="294">
                  <c:v>0.30890319999999999</c:v>
                </c:pt>
                <c:pt idx="295">
                  <c:v>0.31003130000000001</c:v>
                </c:pt>
                <c:pt idx="296">
                  <c:v>0.31116870000000002</c:v>
                </c:pt>
                <c:pt idx="297">
                  <c:v>0.31231530000000002</c:v>
                </c:pt>
                <c:pt idx="298">
                  <c:v>0.31347092999999998</c:v>
                </c:pt>
                <c:pt idx="299">
                  <c:v>0.31463550000000001</c:v>
                </c:pt>
                <c:pt idx="300">
                  <c:v>0.31580886000000002</c:v>
                </c:pt>
                <c:pt idx="301">
                  <c:v>0.31699096999999998</c:v>
                </c:pt>
                <c:pt idx="302">
                  <c:v>0.31818172</c:v>
                </c:pt>
                <c:pt idx="303">
                  <c:v>0.31938112000000002</c:v>
                </c:pt>
                <c:pt idx="304">
                  <c:v>0.32058906999999998</c:v>
                </c:pt>
                <c:pt idx="305">
                  <c:v>0.32180520000000001</c:v>
                </c:pt>
                <c:pt idx="306">
                  <c:v>0.32302966999999999</c:v>
                </c:pt>
                <c:pt idx="307">
                  <c:v>0.32426234999999998</c:v>
                </c:pt>
                <c:pt idx="308">
                  <c:v>0.32550319999999999</c:v>
                </c:pt>
                <c:pt idx="309">
                  <c:v>0.32675219999999999</c:v>
                </c:pt>
                <c:pt idx="310">
                  <c:v>0.32800921999999999</c:v>
                </c:pt>
                <c:pt idx="311">
                  <c:v>0.32927418000000003</c:v>
                </c:pt>
                <c:pt idx="312">
                  <c:v>0.33054706</c:v>
                </c:pt>
                <c:pt idx="313">
                  <c:v>0.33182784999999998</c:v>
                </c:pt>
                <c:pt idx="314">
                  <c:v>0.33311649999999998</c:v>
                </c:pt>
                <c:pt idx="315">
                  <c:v>0.33441293</c:v>
                </c:pt>
                <c:pt idx="316">
                  <c:v>0.33571709999999999</c:v>
                </c:pt>
                <c:pt idx="317">
                  <c:v>0.33702897999999998</c:v>
                </c:pt>
                <c:pt idx="318">
                  <c:v>0.33834853999999998</c:v>
                </c:pt>
                <c:pt idx="319">
                  <c:v>0.33967575</c:v>
                </c:pt>
                <c:pt idx="320">
                  <c:v>0.3410106</c:v>
                </c:pt>
                <c:pt idx="321">
                  <c:v>0.34235302000000001</c:v>
                </c:pt>
                <c:pt idx="322">
                  <c:v>0.34370294000000001</c:v>
                </c:pt>
                <c:pt idx="323">
                  <c:v>0.34506038</c:v>
                </c:pt>
                <c:pt idx="324">
                  <c:v>0.34642535000000002</c:v>
                </c:pt>
                <c:pt idx="325">
                  <c:v>0.34779778</c:v>
                </c:pt>
                <c:pt idx="326">
                  <c:v>0.34917772000000002</c:v>
                </c:pt>
                <c:pt idx="327">
                  <c:v>0.35056510000000002</c:v>
                </c:pt>
                <c:pt idx="328">
                  <c:v>0.35195997000000001</c:v>
                </c:pt>
                <c:pt idx="329">
                  <c:v>0.35336225999999998</c:v>
                </c:pt>
                <c:pt idx="330">
                  <c:v>0.35477199999999998</c:v>
                </c:pt>
                <c:pt idx="331">
                  <c:v>0.35618916</c:v>
                </c:pt>
                <c:pt idx="332">
                  <c:v>0.35761377</c:v>
                </c:pt>
                <c:pt idx="333">
                  <c:v>0.35904585999999999</c:v>
                </c:pt>
                <c:pt idx="334">
                  <c:v>0.36048537000000003</c:v>
                </c:pt>
                <c:pt idx="335">
                  <c:v>0.36193237</c:v>
                </c:pt>
                <c:pt idx="336">
                  <c:v>0.36269677</c:v>
                </c:pt>
              </c:numCache>
            </c:numRef>
          </c:yVal>
          <c:smooth val="0"/>
          <c:extLst>
            <c:ext xmlns:c16="http://schemas.microsoft.com/office/drawing/2014/chart" uri="{C3380CC4-5D6E-409C-BE32-E72D297353CC}">
              <c16:uniqueId val="{00000003-9905-4AF2-A98A-3DB1B790F26C}"/>
            </c:ext>
          </c:extLst>
        </c:ser>
        <c:dLbls>
          <c:showLegendKey val="0"/>
          <c:showVal val="0"/>
          <c:showCatName val="0"/>
          <c:showSerName val="0"/>
          <c:showPercent val="0"/>
          <c:showBubbleSize val="0"/>
        </c:dLbls>
        <c:axId val="346153696"/>
        <c:axId val="2026569295"/>
      </c:scatterChart>
      <c:valAx>
        <c:axId val="34615369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layout>
            <c:manualLayout>
              <c:xMode val="edge"/>
              <c:yMode val="edge"/>
              <c:x val="0.45147790901137358"/>
              <c:y val="0.860142064705377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26569295"/>
        <c:crosses val="autoZero"/>
        <c:crossBetween val="midCat"/>
        <c:majorUnit val="20"/>
      </c:valAx>
      <c:valAx>
        <c:axId val="2026569295"/>
        <c:scaling>
          <c:orientation val="minMax"/>
          <c:max val="1.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Relative supersaturation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6153696"/>
        <c:crosses val="autoZero"/>
        <c:crossBetween val="midCat"/>
        <c:majorUnit val="0.30000000000000004"/>
      </c:valAx>
      <c:spPr>
        <a:noFill/>
        <a:ln>
          <a:noFill/>
        </a:ln>
        <a:effectLst/>
      </c:spPr>
    </c:plotArea>
    <c:legend>
      <c:legendPos val="r"/>
      <c:layout>
        <c:manualLayout>
          <c:xMode val="edge"/>
          <c:yMode val="edge"/>
          <c:x val="0.82311111111111124"/>
          <c:y val="0.37638089150682613"/>
          <c:w val="0.12133333333333333"/>
          <c:h val="0.311852494529659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ysClr val="windowText" lastClr="000000"/>
                </a:solidFill>
                <a:latin typeface="+mn-lt"/>
                <a:ea typeface="+mn-ea"/>
                <a:cs typeface="+mn-cs"/>
              </a:defRPr>
            </a:pPr>
            <a:r>
              <a:rPr lang="en-GB"/>
              <a:t>Particle size D[4,3]</a:t>
            </a:r>
          </a:p>
        </c:rich>
      </c:tx>
      <c:layout>
        <c:manualLayout>
          <c:xMode val="edge"/>
          <c:yMode val="edge"/>
          <c:x val="0.35805555555555557"/>
          <c:y val="4.6186873699611081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870603674540682"/>
          <c:y val="5.0961315728515172E-2"/>
          <c:w val="0.83807174103237092"/>
          <c:h val="0.80818481775948936"/>
        </c:manualLayout>
      </c:layout>
      <c:scatterChart>
        <c:scatterStyle val="lineMarker"/>
        <c:varyColors val="0"/>
        <c:ser>
          <c:idx val="0"/>
          <c:order val="0"/>
          <c:tx>
            <c:strRef>
              <c:f>'Figure 9'!$A$4</c:f>
              <c:strCache>
                <c:ptCount val="1"/>
                <c:pt idx="0">
                  <c:v>INK</c:v>
                </c:pt>
              </c:strCache>
            </c:strRef>
          </c:tx>
          <c:spPr>
            <a:ln w="19050" cap="rnd">
              <a:solidFill>
                <a:schemeClr val="accent1"/>
              </a:solidFill>
              <a:round/>
            </a:ln>
            <a:effectLst/>
          </c:spPr>
          <c:marker>
            <c:symbol val="none"/>
          </c:marker>
          <c:xVal>
            <c:numRef>
              <c:f>'Figure 9'!$B$6:$B$469</c:f>
              <c:numCache>
                <c:formatCode>General</c:formatCode>
                <c:ptCount val="46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4.6449153333333335</c:v>
                </c:pt>
                <c:pt idx="30">
                  <c:v>4.6449153333333335</c:v>
                </c:pt>
                <c:pt idx="31">
                  <c:v>4.666666666666667</c:v>
                </c:pt>
                <c:pt idx="32">
                  <c:v>4.71225</c:v>
                </c:pt>
                <c:pt idx="33">
                  <c:v>4.71225</c:v>
                </c:pt>
                <c:pt idx="34">
                  <c:v>4.7124878333333333</c:v>
                </c:pt>
                <c:pt idx="35">
                  <c:v>4.7124878333333333</c:v>
                </c:pt>
                <c:pt idx="36">
                  <c:v>4.7124888333333335</c:v>
                </c:pt>
                <c:pt idx="37">
                  <c:v>4.7124888333333335</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9.8877649999999999</c:v>
                </c:pt>
                <c:pt idx="70">
                  <c:v>9.8877649999999999</c:v>
                </c:pt>
                <c:pt idx="71">
                  <c:v>9.8877666666666659</c:v>
                </c:pt>
                <c:pt idx="72">
                  <c:v>9.8877666666666659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12.437286666666667</c:v>
                </c:pt>
                <c:pt idx="89">
                  <c:v>12.437286666666667</c:v>
                </c:pt>
                <c:pt idx="90">
                  <c:v>12.5</c:v>
                </c:pt>
                <c:pt idx="91">
                  <c:v>12.64396</c:v>
                </c:pt>
                <c:pt idx="92">
                  <c:v>12.64396</c:v>
                </c:pt>
                <c:pt idx="93">
                  <c:v>12.666666666666666</c:v>
                </c:pt>
                <c:pt idx="94">
                  <c:v>12.833333333333334</c:v>
                </c:pt>
                <c:pt idx="95">
                  <c:v>13</c:v>
                </c:pt>
                <c:pt idx="96">
                  <c:v>13.166666666666666</c:v>
                </c:pt>
                <c:pt idx="97">
                  <c:v>13.333333333333334</c:v>
                </c:pt>
                <c:pt idx="98">
                  <c:v>13.5</c:v>
                </c:pt>
                <c:pt idx="99">
                  <c:v>13.666666666666666</c:v>
                </c:pt>
                <c:pt idx="100">
                  <c:v>13.735965999999999</c:v>
                </c:pt>
                <c:pt idx="101">
                  <c:v>13.735965999999999</c:v>
                </c:pt>
                <c:pt idx="102">
                  <c:v>13.833333333333334</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28.972100000000001</c:v>
                </c:pt>
                <c:pt idx="194">
                  <c:v>28.972100000000001</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43.024300000000004</c:v>
                </c:pt>
              </c:numCache>
            </c:numRef>
          </c:xVal>
          <c:yVal>
            <c:numRef>
              <c:f>'Figure 9'!$D$6:$D$469</c:f>
              <c:numCache>
                <c:formatCode>General</c:formatCode>
                <c:ptCount val="46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9.3636680000000005</c:v>
                </c:pt>
                <c:pt idx="93">
                  <c:v>9.4151240000000005</c:v>
                </c:pt>
                <c:pt idx="94">
                  <c:v>9.8112159999999999</c:v>
                </c:pt>
                <c:pt idx="95">
                  <c:v>10.279588</c:v>
                </c:pt>
                <c:pt idx="96">
                  <c:v>10.856623000000001</c:v>
                </c:pt>
                <c:pt idx="97">
                  <c:v>11.542102</c:v>
                </c:pt>
                <c:pt idx="98">
                  <c:v>12.3292675</c:v>
                </c:pt>
                <c:pt idx="99">
                  <c:v>13.195243</c:v>
                </c:pt>
                <c:pt idx="100">
                  <c:v>13.592266</c:v>
                </c:pt>
                <c:pt idx="101">
                  <c:v>13.601748000000001</c:v>
                </c:pt>
                <c:pt idx="102">
                  <c:v>14.124253</c:v>
                </c:pt>
                <c:pt idx="103">
                  <c:v>15.110903</c:v>
                </c:pt>
                <c:pt idx="104">
                  <c:v>16.154875000000001</c:v>
                </c:pt>
                <c:pt idx="105">
                  <c:v>17.242457999999999</c:v>
                </c:pt>
                <c:pt idx="106">
                  <c:v>18.374977000000001</c:v>
                </c:pt>
                <c:pt idx="107">
                  <c:v>19.558962000000001</c:v>
                </c:pt>
                <c:pt idx="108">
                  <c:v>20.788830000000001</c:v>
                </c:pt>
                <c:pt idx="109">
                  <c:v>22.061150000000001</c:v>
                </c:pt>
                <c:pt idx="110">
                  <c:v>23.410779999999999</c:v>
                </c:pt>
                <c:pt idx="111">
                  <c:v>24.827093000000001</c:v>
                </c:pt>
                <c:pt idx="112">
                  <c:v>26.285952000000002</c:v>
                </c:pt>
                <c:pt idx="113">
                  <c:v>27.768373</c:v>
                </c:pt>
                <c:pt idx="114">
                  <c:v>29.256550000000001</c:v>
                </c:pt>
                <c:pt idx="115">
                  <c:v>30.759298000000001</c:v>
                </c:pt>
                <c:pt idx="116">
                  <c:v>32.313243999999997</c:v>
                </c:pt>
                <c:pt idx="117">
                  <c:v>33.910609999999998</c:v>
                </c:pt>
                <c:pt idx="118">
                  <c:v>35.549790000000002</c:v>
                </c:pt>
                <c:pt idx="119">
                  <c:v>37.237022000000003</c:v>
                </c:pt>
                <c:pt idx="120">
                  <c:v>38.970329999999997</c:v>
                </c:pt>
                <c:pt idx="121">
                  <c:v>40.748233999999997</c:v>
                </c:pt>
                <c:pt idx="122">
                  <c:v>42.568800000000003</c:v>
                </c:pt>
                <c:pt idx="123">
                  <c:v>44.432377000000002</c:v>
                </c:pt>
                <c:pt idx="124">
                  <c:v>46.334870000000002</c:v>
                </c:pt>
                <c:pt idx="125">
                  <c:v>48.270896999999998</c:v>
                </c:pt>
                <c:pt idx="126">
                  <c:v>50.233241999999997</c:v>
                </c:pt>
                <c:pt idx="127">
                  <c:v>52.211685000000003</c:v>
                </c:pt>
                <c:pt idx="128">
                  <c:v>54.192593000000002</c:v>
                </c:pt>
                <c:pt idx="129">
                  <c:v>56.158009999999997</c:v>
                </c:pt>
                <c:pt idx="130">
                  <c:v>58.085022000000002</c:v>
                </c:pt>
                <c:pt idx="131">
                  <c:v>59.946170000000002</c:v>
                </c:pt>
                <c:pt idx="132">
                  <c:v>61.710856999999997</c:v>
                </c:pt>
                <c:pt idx="133">
                  <c:v>63.348410000000001</c:v>
                </c:pt>
                <c:pt idx="134">
                  <c:v>64.832400000000007</c:v>
                </c:pt>
                <c:pt idx="135">
                  <c:v>66.144965999999997</c:v>
                </c:pt>
                <c:pt idx="136">
                  <c:v>67.279679999999999</c:v>
                </c:pt>
                <c:pt idx="137">
                  <c:v>68.241650000000007</c:v>
                </c:pt>
                <c:pt idx="138">
                  <c:v>69.045119999999997</c:v>
                </c:pt>
                <c:pt idx="139">
                  <c:v>69.709729999999993</c:v>
                </c:pt>
                <c:pt idx="140">
                  <c:v>70.256910000000005</c:v>
                </c:pt>
                <c:pt idx="141">
                  <c:v>70.707220000000007</c:v>
                </c:pt>
                <c:pt idx="142">
                  <c:v>71.078925999999996</c:v>
                </c:pt>
                <c:pt idx="143">
                  <c:v>71.387410000000003</c:v>
                </c:pt>
                <c:pt idx="144">
                  <c:v>71.645229999999998</c:v>
                </c:pt>
                <c:pt idx="145">
                  <c:v>71.862459999999999</c:v>
                </c:pt>
                <c:pt idx="146">
                  <c:v>72.047020000000003</c:v>
                </c:pt>
                <c:pt idx="147">
                  <c:v>72.205190000000002</c:v>
                </c:pt>
                <c:pt idx="148">
                  <c:v>72.341899999999995</c:v>
                </c:pt>
                <c:pt idx="149">
                  <c:v>72.461039999999997</c:v>
                </c:pt>
                <c:pt idx="150">
                  <c:v>72.565674000000001</c:v>
                </c:pt>
                <c:pt idx="151">
                  <c:v>72.658264000000003</c:v>
                </c:pt>
                <c:pt idx="152">
                  <c:v>72.740759999999995</c:v>
                </c:pt>
                <c:pt idx="153">
                  <c:v>72.814750000000004</c:v>
                </c:pt>
                <c:pt idx="154">
                  <c:v>72.881510000000006</c:v>
                </c:pt>
                <c:pt idx="155">
                  <c:v>72.942089999999993</c:v>
                </c:pt>
                <c:pt idx="156">
                  <c:v>72.99736</c:v>
                </c:pt>
                <c:pt idx="157">
                  <c:v>73.048029999999997</c:v>
                </c:pt>
                <c:pt idx="158">
                  <c:v>73.094669999999994</c:v>
                </c:pt>
                <c:pt idx="159">
                  <c:v>73.137810000000002</c:v>
                </c:pt>
                <c:pt idx="160">
                  <c:v>73.177840000000003</c:v>
                </c:pt>
                <c:pt idx="161">
                  <c:v>73.215125999999998</c:v>
                </c:pt>
                <c:pt idx="162">
                  <c:v>73.249970000000005</c:v>
                </c:pt>
                <c:pt idx="163">
                  <c:v>73.282640000000001</c:v>
                </c:pt>
                <c:pt idx="164">
                  <c:v>73.31335</c:v>
                </c:pt>
                <c:pt idx="165">
                  <c:v>73.342285000000004</c:v>
                </c:pt>
                <c:pt idx="166">
                  <c:v>73.369619999999998</c:v>
                </c:pt>
                <c:pt idx="167">
                  <c:v>73.395499999999998</c:v>
                </c:pt>
                <c:pt idx="168">
                  <c:v>73.420050000000003</c:v>
                </c:pt>
                <c:pt idx="169">
                  <c:v>73.443389999999994</c:v>
                </c:pt>
                <c:pt idx="170">
                  <c:v>73.465609999999998</c:v>
                </c:pt>
                <c:pt idx="171">
                  <c:v>73.486800000000002</c:v>
                </c:pt>
                <c:pt idx="172">
                  <c:v>73.507034000000004</c:v>
                </c:pt>
                <c:pt idx="173">
                  <c:v>73.526390000000006</c:v>
                </c:pt>
                <c:pt idx="174">
                  <c:v>73.544920000000005</c:v>
                </c:pt>
                <c:pt idx="175">
                  <c:v>73.562690000000003</c:v>
                </c:pt>
                <c:pt idx="176">
                  <c:v>73.579740000000001</c:v>
                </c:pt>
                <c:pt idx="177">
                  <c:v>73.596119999999999</c:v>
                </c:pt>
                <c:pt idx="178">
                  <c:v>73.611879999999999</c:v>
                </c:pt>
                <c:pt idx="179">
                  <c:v>73.627030000000005</c:v>
                </c:pt>
                <c:pt idx="180">
                  <c:v>73.641630000000006</c:v>
                </c:pt>
                <c:pt idx="181">
                  <c:v>73.655699999999996</c:v>
                </c:pt>
                <c:pt idx="182">
                  <c:v>73.669265999999993</c:v>
                </c:pt>
                <c:pt idx="183">
                  <c:v>73.682360000000003</c:v>
                </c:pt>
                <c:pt idx="184">
                  <c:v>73.694999999999993</c:v>
                </c:pt>
                <c:pt idx="185">
                  <c:v>73.707213999999993</c:v>
                </c:pt>
                <c:pt idx="186">
                  <c:v>73.71902</c:v>
                </c:pt>
                <c:pt idx="187">
                  <c:v>73.730429999999998</c:v>
                </c:pt>
                <c:pt idx="188">
                  <c:v>73.741470000000007</c:v>
                </c:pt>
                <c:pt idx="189">
                  <c:v>73.75215</c:v>
                </c:pt>
                <c:pt idx="190">
                  <c:v>73.762500000000003</c:v>
                </c:pt>
                <c:pt idx="191">
                  <c:v>73.772509999999997</c:v>
                </c:pt>
                <c:pt idx="192">
                  <c:v>73.782195999999999</c:v>
                </c:pt>
                <c:pt idx="193">
                  <c:v>73.790040000000005</c:v>
                </c:pt>
                <c:pt idx="194">
                  <c:v>73.790040000000005</c:v>
                </c:pt>
                <c:pt idx="195">
                  <c:v>73.791589999999999</c:v>
                </c:pt>
                <c:pt idx="196">
                  <c:v>73.800719999999998</c:v>
                </c:pt>
                <c:pt idx="197">
                  <c:v>73.809610000000006</c:v>
                </c:pt>
                <c:pt idx="198">
                  <c:v>73.818269999999998</c:v>
                </c:pt>
                <c:pt idx="199">
                  <c:v>73.826679999999996</c:v>
                </c:pt>
                <c:pt idx="200">
                  <c:v>73.834879999999998</c:v>
                </c:pt>
                <c:pt idx="201">
                  <c:v>73.842839999999995</c:v>
                </c:pt>
                <c:pt idx="202">
                  <c:v>73.850586000000007</c:v>
                </c:pt>
                <c:pt idx="203">
                  <c:v>73.858115999999995</c:v>
                </c:pt>
                <c:pt idx="204">
                  <c:v>73.865425000000002</c:v>
                </c:pt>
                <c:pt idx="205">
                  <c:v>73.872529999999998</c:v>
                </c:pt>
                <c:pt idx="206">
                  <c:v>73.879424999999998</c:v>
                </c:pt>
                <c:pt idx="207">
                  <c:v>73.886120000000005</c:v>
                </c:pt>
                <c:pt idx="208">
                  <c:v>73.892623999999998</c:v>
                </c:pt>
                <c:pt idx="209">
                  <c:v>73.898926000000003</c:v>
                </c:pt>
                <c:pt idx="210">
                  <c:v>73.905045000000001</c:v>
                </c:pt>
                <c:pt idx="211">
                  <c:v>73.910970000000006</c:v>
                </c:pt>
                <c:pt idx="212">
                  <c:v>73.916725</c:v>
                </c:pt>
                <c:pt idx="213">
                  <c:v>73.922300000000007</c:v>
                </c:pt>
                <c:pt idx="214">
                  <c:v>73.927704000000006</c:v>
                </c:pt>
                <c:pt idx="215">
                  <c:v>73.932940000000002</c:v>
                </c:pt>
                <c:pt idx="216">
                  <c:v>73.938000000000002</c:v>
                </c:pt>
                <c:pt idx="217">
                  <c:v>73.942909999999998</c:v>
                </c:pt>
                <c:pt idx="218">
                  <c:v>73.947654999999997</c:v>
                </c:pt>
                <c:pt idx="219">
                  <c:v>73.952254999999994</c:v>
                </c:pt>
                <c:pt idx="220">
                  <c:v>73.956695999999994</c:v>
                </c:pt>
                <c:pt idx="221">
                  <c:v>73.960989999999995</c:v>
                </c:pt>
                <c:pt idx="222">
                  <c:v>73.965149999999994</c:v>
                </c:pt>
                <c:pt idx="223">
                  <c:v>73.969160000000002</c:v>
                </c:pt>
                <c:pt idx="224">
                  <c:v>73.973039999999997</c:v>
                </c:pt>
                <c:pt idx="225">
                  <c:v>73.976780000000005</c:v>
                </c:pt>
                <c:pt idx="226">
                  <c:v>73.980400000000003</c:v>
                </c:pt>
                <c:pt idx="227">
                  <c:v>73.983890000000002</c:v>
                </c:pt>
                <c:pt idx="228">
                  <c:v>73.98724</c:v>
                </c:pt>
                <c:pt idx="229">
                  <c:v>73.990486000000004</c:v>
                </c:pt>
                <c:pt idx="230">
                  <c:v>73.993610000000004</c:v>
                </c:pt>
                <c:pt idx="231">
                  <c:v>73.996619999999993</c:v>
                </c:pt>
                <c:pt idx="232">
                  <c:v>73.999510000000001</c:v>
                </c:pt>
                <c:pt idx="233">
                  <c:v>74.002300000000005</c:v>
                </c:pt>
                <c:pt idx="234">
                  <c:v>74.004974000000004</c:v>
                </c:pt>
                <c:pt idx="235">
                  <c:v>74.007544999999993</c:v>
                </c:pt>
                <c:pt idx="236">
                  <c:v>74.010019999999997</c:v>
                </c:pt>
                <c:pt idx="237">
                  <c:v>74.012389999999996</c:v>
                </c:pt>
                <c:pt idx="238">
                  <c:v>74.014656000000002</c:v>
                </c:pt>
                <c:pt idx="239">
                  <c:v>74.016840000000002</c:v>
                </c:pt>
                <c:pt idx="240">
                  <c:v>74.018919999999994</c:v>
                </c:pt>
                <c:pt idx="241">
                  <c:v>74.020920000000004</c:v>
                </c:pt>
                <c:pt idx="242">
                  <c:v>74.022829999999999</c:v>
                </c:pt>
                <c:pt idx="243">
                  <c:v>74.024640000000005</c:v>
                </c:pt>
                <c:pt idx="244">
                  <c:v>74.026380000000003</c:v>
                </c:pt>
                <c:pt idx="245">
                  <c:v>74.028030000000001</c:v>
                </c:pt>
                <c:pt idx="246">
                  <c:v>74.029610000000005</c:v>
                </c:pt>
                <c:pt idx="247">
                  <c:v>74.031104999999997</c:v>
                </c:pt>
                <c:pt idx="248">
                  <c:v>74.032523999999995</c:v>
                </c:pt>
                <c:pt idx="249">
                  <c:v>74.033869999999993</c:v>
                </c:pt>
                <c:pt idx="250">
                  <c:v>74.035129999999995</c:v>
                </c:pt>
                <c:pt idx="251">
                  <c:v>74.036339999999996</c:v>
                </c:pt>
                <c:pt idx="252">
                  <c:v>74.037469999999999</c:v>
                </c:pt>
                <c:pt idx="253">
                  <c:v>74.038529999999994</c:v>
                </c:pt>
                <c:pt idx="254">
                  <c:v>74.039529999999999</c:v>
                </c:pt>
                <c:pt idx="255">
                  <c:v>74.040459999999996</c:v>
                </c:pt>
                <c:pt idx="256">
                  <c:v>74.041330000000002</c:v>
                </c:pt>
                <c:pt idx="257">
                  <c:v>74.042140000000003</c:v>
                </c:pt>
                <c:pt idx="258">
                  <c:v>74.042884999999998</c:v>
                </c:pt>
                <c:pt idx="259">
                  <c:v>74.043570000000003</c:v>
                </c:pt>
                <c:pt idx="260">
                  <c:v>74.044205000000005</c:v>
                </c:pt>
                <c:pt idx="261">
                  <c:v>74.044780000000003</c:v>
                </c:pt>
                <c:pt idx="262">
                  <c:v>74.045295999999993</c:v>
                </c:pt>
                <c:pt idx="263">
                  <c:v>74.045760000000001</c:v>
                </c:pt>
                <c:pt idx="264">
                  <c:v>74.046170000000004</c:v>
                </c:pt>
                <c:pt idx="265">
                  <c:v>74.046539999999993</c:v>
                </c:pt>
                <c:pt idx="266">
                  <c:v>74.046843999999993</c:v>
                </c:pt>
                <c:pt idx="267">
                  <c:v>74.047110000000004</c:v>
                </c:pt>
                <c:pt idx="268">
                  <c:v>74.047325000000001</c:v>
                </c:pt>
                <c:pt idx="269">
                  <c:v>74.047489999999996</c:v>
                </c:pt>
                <c:pt idx="270">
                  <c:v>74.047614999999993</c:v>
                </c:pt>
                <c:pt idx="271">
                  <c:v>74.047690000000003</c:v>
                </c:pt>
                <c:pt idx="272">
                  <c:v>74.047719999999998</c:v>
                </c:pt>
                <c:pt idx="273">
                  <c:v>74.047713999999999</c:v>
                </c:pt>
                <c:pt idx="274">
                  <c:v>74.047659999999993</c:v>
                </c:pt>
                <c:pt idx="275">
                  <c:v>74.047560000000004</c:v>
                </c:pt>
                <c:pt idx="276">
                  <c:v>74.047430000000006</c:v>
                </c:pt>
                <c:pt idx="277">
                  <c:v>74.047259999999994</c:v>
                </c:pt>
                <c:pt idx="278">
                  <c:v>74.047039999999996</c:v>
                </c:pt>
                <c:pt idx="279">
                  <c:v>74.046790000000001</c:v>
                </c:pt>
                <c:pt idx="280">
                  <c:v>74.046750000000003</c:v>
                </c:pt>
              </c:numCache>
            </c:numRef>
          </c:yVal>
          <c:smooth val="0"/>
          <c:extLst>
            <c:ext xmlns:c16="http://schemas.microsoft.com/office/drawing/2014/chart" uri="{C3380CC4-5D6E-409C-BE32-E72D297353CC}">
              <c16:uniqueId val="{00000000-FD74-45C6-82B1-2F0177DA3C4E}"/>
            </c:ext>
          </c:extLst>
        </c:ser>
        <c:ser>
          <c:idx val="1"/>
          <c:order val="1"/>
          <c:tx>
            <c:strRef>
              <c:f>'Figure 9'!$H$4</c:f>
              <c:strCache>
                <c:ptCount val="1"/>
                <c:pt idx="0">
                  <c:v>94</c:v>
                </c:pt>
              </c:strCache>
            </c:strRef>
          </c:tx>
          <c:spPr>
            <a:ln w="19050" cap="rnd">
              <a:solidFill>
                <a:schemeClr val="accent2"/>
              </a:solidFill>
              <a:round/>
            </a:ln>
            <a:effectLst/>
          </c:spPr>
          <c:marker>
            <c:symbol val="none"/>
          </c:marker>
          <c:xVal>
            <c:numRef>
              <c:f>'Figure 9'!$I$6:$I$453</c:f>
              <c:numCache>
                <c:formatCode>General</c:formatCode>
                <c:ptCount val="448"/>
                <c:pt idx="0">
                  <c:v>0</c:v>
                </c:pt>
                <c:pt idx="1">
                  <c:v>0</c:v>
                </c:pt>
                <c:pt idx="2">
                  <c:v>0.16666666666666666</c:v>
                </c:pt>
                <c:pt idx="3">
                  <c:v>0.33333333333333331</c:v>
                </c:pt>
                <c:pt idx="4">
                  <c:v>0.5</c:v>
                </c:pt>
                <c:pt idx="5">
                  <c:v>0.66666666666666663</c:v>
                </c:pt>
                <c:pt idx="6">
                  <c:v>0.83333333333333337</c:v>
                </c:pt>
                <c:pt idx="7">
                  <c:v>1</c:v>
                </c:pt>
                <c:pt idx="8">
                  <c:v>1.0153533333333333</c:v>
                </c:pt>
                <c:pt idx="9">
                  <c:v>1.0153533333333333</c:v>
                </c:pt>
                <c:pt idx="10">
                  <c:v>1.0322532666666666</c:v>
                </c:pt>
                <c:pt idx="11">
                  <c:v>1.0322532666666666</c:v>
                </c:pt>
                <c:pt idx="12">
                  <c:v>1.03233095</c:v>
                </c:pt>
                <c:pt idx="13">
                  <c:v>1.03233095</c:v>
                </c:pt>
                <c:pt idx="14">
                  <c:v>1.1666666666666667</c:v>
                </c:pt>
                <c:pt idx="15">
                  <c:v>1.3333333333333333</c:v>
                </c:pt>
                <c:pt idx="16">
                  <c:v>1.5</c:v>
                </c:pt>
                <c:pt idx="17">
                  <c:v>1.6666666666666667</c:v>
                </c:pt>
                <c:pt idx="18">
                  <c:v>1.8333333333333333</c:v>
                </c:pt>
                <c:pt idx="19">
                  <c:v>2</c:v>
                </c:pt>
                <c:pt idx="20">
                  <c:v>2.1666666666666665</c:v>
                </c:pt>
                <c:pt idx="21">
                  <c:v>2.3333333333333335</c:v>
                </c:pt>
                <c:pt idx="22">
                  <c:v>2.5</c:v>
                </c:pt>
                <c:pt idx="23">
                  <c:v>2.6666666666666665</c:v>
                </c:pt>
                <c:pt idx="24">
                  <c:v>2.8333333333333335</c:v>
                </c:pt>
                <c:pt idx="25">
                  <c:v>3</c:v>
                </c:pt>
                <c:pt idx="26">
                  <c:v>3.1666666666666665</c:v>
                </c:pt>
                <c:pt idx="27">
                  <c:v>3.3333333333333335</c:v>
                </c:pt>
                <c:pt idx="28">
                  <c:v>3.5</c:v>
                </c:pt>
                <c:pt idx="29">
                  <c:v>3.6666666666666665</c:v>
                </c:pt>
                <c:pt idx="30">
                  <c:v>3.8333333333333335</c:v>
                </c:pt>
                <c:pt idx="31">
                  <c:v>4</c:v>
                </c:pt>
                <c:pt idx="32">
                  <c:v>4.166666666666667</c:v>
                </c:pt>
                <c:pt idx="33">
                  <c:v>4.333333333333333</c:v>
                </c:pt>
                <c:pt idx="34">
                  <c:v>4.5</c:v>
                </c:pt>
                <c:pt idx="35">
                  <c:v>4.666666666666667</c:v>
                </c:pt>
                <c:pt idx="36">
                  <c:v>4.833333333333333</c:v>
                </c:pt>
                <c:pt idx="37">
                  <c:v>5</c:v>
                </c:pt>
                <c:pt idx="38">
                  <c:v>5.166666666666667</c:v>
                </c:pt>
                <c:pt idx="39">
                  <c:v>5.333333333333333</c:v>
                </c:pt>
                <c:pt idx="40">
                  <c:v>5.5</c:v>
                </c:pt>
                <c:pt idx="41">
                  <c:v>5.666666666666667</c:v>
                </c:pt>
                <c:pt idx="42">
                  <c:v>5.833333333333333</c:v>
                </c:pt>
                <c:pt idx="43">
                  <c:v>6</c:v>
                </c:pt>
                <c:pt idx="44">
                  <c:v>6.166666666666667</c:v>
                </c:pt>
                <c:pt idx="45">
                  <c:v>6.333333333333333</c:v>
                </c:pt>
                <c:pt idx="46">
                  <c:v>6.5</c:v>
                </c:pt>
                <c:pt idx="47">
                  <c:v>6.666666666666667</c:v>
                </c:pt>
                <c:pt idx="48">
                  <c:v>6.833333333333333</c:v>
                </c:pt>
                <c:pt idx="49">
                  <c:v>7</c:v>
                </c:pt>
                <c:pt idx="50">
                  <c:v>7.0501128333333334</c:v>
                </c:pt>
                <c:pt idx="51">
                  <c:v>7.0501128333333334</c:v>
                </c:pt>
                <c:pt idx="52">
                  <c:v>7.0501128333333334</c:v>
                </c:pt>
                <c:pt idx="53">
                  <c:v>7.0501128333333334</c:v>
                </c:pt>
                <c:pt idx="54">
                  <c:v>7.166666666666667</c:v>
                </c:pt>
                <c:pt idx="55">
                  <c:v>7.333333333333333</c:v>
                </c:pt>
                <c:pt idx="56">
                  <c:v>7.5</c:v>
                </c:pt>
                <c:pt idx="57">
                  <c:v>7.666666666666667</c:v>
                </c:pt>
                <c:pt idx="58">
                  <c:v>7.833333333333333</c:v>
                </c:pt>
                <c:pt idx="59">
                  <c:v>8</c:v>
                </c:pt>
                <c:pt idx="60">
                  <c:v>8.1666666666666661</c:v>
                </c:pt>
                <c:pt idx="61">
                  <c:v>8.3333333333333339</c:v>
                </c:pt>
                <c:pt idx="62">
                  <c:v>8.5</c:v>
                </c:pt>
                <c:pt idx="63">
                  <c:v>8.6666666666666661</c:v>
                </c:pt>
                <c:pt idx="64">
                  <c:v>8.8333333333333339</c:v>
                </c:pt>
                <c:pt idx="65">
                  <c:v>9</c:v>
                </c:pt>
                <c:pt idx="66">
                  <c:v>9.1666666666666661</c:v>
                </c:pt>
                <c:pt idx="67">
                  <c:v>9.3333333333333339</c:v>
                </c:pt>
                <c:pt idx="68">
                  <c:v>9.5</c:v>
                </c:pt>
                <c:pt idx="69">
                  <c:v>9.6666666666666661</c:v>
                </c:pt>
                <c:pt idx="70">
                  <c:v>9.8333333333333339</c:v>
                </c:pt>
                <c:pt idx="71">
                  <c:v>9.9449749999999995</c:v>
                </c:pt>
                <c:pt idx="72">
                  <c:v>9.9449749999999995</c:v>
                </c:pt>
                <c:pt idx="73">
                  <c:v>10</c:v>
                </c:pt>
                <c:pt idx="74">
                  <c:v>10.166666666666666</c:v>
                </c:pt>
                <c:pt idx="75">
                  <c:v>10.179003333333332</c:v>
                </c:pt>
                <c:pt idx="76">
                  <c:v>10.179003333333332</c:v>
                </c:pt>
                <c:pt idx="77">
                  <c:v>10.333333333333334</c:v>
                </c:pt>
                <c:pt idx="78">
                  <c:v>10.5</c:v>
                </c:pt>
                <c:pt idx="79">
                  <c:v>10.666666666666666</c:v>
                </c:pt>
                <c:pt idx="80">
                  <c:v>10.833333333333334</c:v>
                </c:pt>
                <c:pt idx="81">
                  <c:v>11</c:v>
                </c:pt>
                <c:pt idx="82">
                  <c:v>11.166666666666666</c:v>
                </c:pt>
                <c:pt idx="83">
                  <c:v>11.333333333333334</c:v>
                </c:pt>
                <c:pt idx="84">
                  <c:v>11.422936666666667</c:v>
                </c:pt>
                <c:pt idx="85">
                  <c:v>11.422936666666667</c:v>
                </c:pt>
                <c:pt idx="86">
                  <c:v>11.5</c:v>
                </c:pt>
                <c:pt idx="87">
                  <c:v>11.666666666666666</c:v>
                </c:pt>
                <c:pt idx="88">
                  <c:v>11.833333333333334</c:v>
                </c:pt>
                <c:pt idx="89">
                  <c:v>12</c:v>
                </c:pt>
                <c:pt idx="90">
                  <c:v>12.166666666666666</c:v>
                </c:pt>
                <c:pt idx="91">
                  <c:v>12.333333333333334</c:v>
                </c:pt>
                <c:pt idx="92">
                  <c:v>12.5</c:v>
                </c:pt>
                <c:pt idx="93">
                  <c:v>12.666666666666666</c:v>
                </c:pt>
                <c:pt idx="94">
                  <c:v>12.833333333333334</c:v>
                </c:pt>
                <c:pt idx="95">
                  <c:v>13</c:v>
                </c:pt>
                <c:pt idx="96">
                  <c:v>13.166666666666666</c:v>
                </c:pt>
                <c:pt idx="97">
                  <c:v>13.333333333333334</c:v>
                </c:pt>
                <c:pt idx="98">
                  <c:v>13.5</c:v>
                </c:pt>
                <c:pt idx="99">
                  <c:v>13.666666666666666</c:v>
                </c:pt>
                <c:pt idx="100">
                  <c:v>13.833333333333334</c:v>
                </c:pt>
                <c:pt idx="101">
                  <c:v>14</c:v>
                </c:pt>
                <c:pt idx="102">
                  <c:v>14.166666666666666</c:v>
                </c:pt>
                <c:pt idx="103">
                  <c:v>14.333333333333334</c:v>
                </c:pt>
                <c:pt idx="104">
                  <c:v>14.5</c:v>
                </c:pt>
                <c:pt idx="105">
                  <c:v>14.666666666666666</c:v>
                </c:pt>
                <c:pt idx="106">
                  <c:v>14.833333333333334</c:v>
                </c:pt>
                <c:pt idx="107">
                  <c:v>15</c:v>
                </c:pt>
                <c:pt idx="108">
                  <c:v>15.166666666666666</c:v>
                </c:pt>
                <c:pt idx="109">
                  <c:v>15.333333333333334</c:v>
                </c:pt>
                <c:pt idx="110">
                  <c:v>15.5</c:v>
                </c:pt>
                <c:pt idx="111">
                  <c:v>15.666666666666666</c:v>
                </c:pt>
                <c:pt idx="112">
                  <c:v>15.833333333333334</c:v>
                </c:pt>
                <c:pt idx="113">
                  <c:v>16</c:v>
                </c:pt>
                <c:pt idx="114">
                  <c:v>16.166666666666668</c:v>
                </c:pt>
                <c:pt idx="115">
                  <c:v>16.333333333333332</c:v>
                </c:pt>
                <c:pt idx="116">
                  <c:v>16.5</c:v>
                </c:pt>
                <c:pt idx="117">
                  <c:v>16.666666666666668</c:v>
                </c:pt>
                <c:pt idx="118">
                  <c:v>16.833333333333332</c:v>
                </c:pt>
                <c:pt idx="119">
                  <c:v>17</c:v>
                </c:pt>
                <c:pt idx="120">
                  <c:v>17.166666666666668</c:v>
                </c:pt>
                <c:pt idx="121">
                  <c:v>17.333333333333332</c:v>
                </c:pt>
                <c:pt idx="122">
                  <c:v>17.5</c:v>
                </c:pt>
                <c:pt idx="123">
                  <c:v>17.666666666666668</c:v>
                </c:pt>
                <c:pt idx="124">
                  <c:v>17.833333333333332</c:v>
                </c:pt>
                <c:pt idx="125">
                  <c:v>18</c:v>
                </c:pt>
                <c:pt idx="126">
                  <c:v>18.166666666666668</c:v>
                </c:pt>
                <c:pt idx="127">
                  <c:v>18.333333333333332</c:v>
                </c:pt>
                <c:pt idx="128">
                  <c:v>18.5</c:v>
                </c:pt>
                <c:pt idx="129">
                  <c:v>18.666666666666668</c:v>
                </c:pt>
                <c:pt idx="130">
                  <c:v>18.833333333333332</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20.666666666666668</c:v>
                </c:pt>
                <c:pt idx="142">
                  <c:v>20.833333333333332</c:v>
                </c:pt>
                <c:pt idx="143">
                  <c:v>21</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37.166666666666664</c:v>
                </c:pt>
                <c:pt idx="241">
                  <c:v>37.333333333333336</c:v>
                </c:pt>
                <c:pt idx="242">
                  <c:v>37.5</c:v>
                </c:pt>
                <c:pt idx="243">
                  <c:v>37.666666666666664</c:v>
                </c:pt>
                <c:pt idx="244">
                  <c:v>37.833333333333336</c:v>
                </c:pt>
                <c:pt idx="245">
                  <c:v>38</c:v>
                </c:pt>
                <c:pt idx="246">
                  <c:v>38.166666666666664</c:v>
                </c:pt>
                <c:pt idx="247">
                  <c:v>38.333333333333336</c:v>
                </c:pt>
                <c:pt idx="248">
                  <c:v>38.5</c:v>
                </c:pt>
                <c:pt idx="249">
                  <c:v>38.666666666666664</c:v>
                </c:pt>
                <c:pt idx="250">
                  <c:v>38.833333333333336</c:v>
                </c:pt>
                <c:pt idx="251">
                  <c:v>39</c:v>
                </c:pt>
                <c:pt idx="252">
                  <c:v>39.166666666666664</c:v>
                </c:pt>
                <c:pt idx="253">
                  <c:v>39.333333333333336</c:v>
                </c:pt>
                <c:pt idx="254">
                  <c:v>39.5</c:v>
                </c:pt>
                <c:pt idx="255">
                  <c:v>39.666666666666664</c:v>
                </c:pt>
                <c:pt idx="256">
                  <c:v>39.833333333333336</c:v>
                </c:pt>
                <c:pt idx="257">
                  <c:v>40</c:v>
                </c:pt>
                <c:pt idx="258">
                  <c:v>40.166666666666664</c:v>
                </c:pt>
                <c:pt idx="259">
                  <c:v>40.333333333333336</c:v>
                </c:pt>
                <c:pt idx="260">
                  <c:v>40.5</c:v>
                </c:pt>
                <c:pt idx="261">
                  <c:v>40.666666666666664</c:v>
                </c:pt>
                <c:pt idx="262">
                  <c:v>40.833333333333336</c:v>
                </c:pt>
                <c:pt idx="263">
                  <c:v>41</c:v>
                </c:pt>
                <c:pt idx="264">
                  <c:v>41.166666666666664</c:v>
                </c:pt>
                <c:pt idx="265">
                  <c:v>41.333333333333336</c:v>
                </c:pt>
                <c:pt idx="266">
                  <c:v>41.5</c:v>
                </c:pt>
                <c:pt idx="267">
                  <c:v>41.666666666666664</c:v>
                </c:pt>
                <c:pt idx="268">
                  <c:v>41.833333333333336</c:v>
                </c:pt>
                <c:pt idx="269">
                  <c:v>42</c:v>
                </c:pt>
                <c:pt idx="270">
                  <c:v>42.166666666666664</c:v>
                </c:pt>
                <c:pt idx="271">
                  <c:v>42.333333333333336</c:v>
                </c:pt>
                <c:pt idx="272">
                  <c:v>42.5</c:v>
                </c:pt>
                <c:pt idx="273">
                  <c:v>42.666666666666664</c:v>
                </c:pt>
                <c:pt idx="274">
                  <c:v>42.833333333333336</c:v>
                </c:pt>
                <c:pt idx="275">
                  <c:v>43</c:v>
                </c:pt>
                <c:pt idx="276">
                  <c:v>43.166666666666664</c:v>
                </c:pt>
                <c:pt idx="277">
                  <c:v>43.333333333333336</c:v>
                </c:pt>
                <c:pt idx="278">
                  <c:v>43.5</c:v>
                </c:pt>
                <c:pt idx="279">
                  <c:v>43.666666666666664</c:v>
                </c:pt>
                <c:pt idx="280">
                  <c:v>43.833333333333336</c:v>
                </c:pt>
                <c:pt idx="281">
                  <c:v>44</c:v>
                </c:pt>
                <c:pt idx="282">
                  <c:v>44.166666666666664</c:v>
                </c:pt>
                <c:pt idx="283">
                  <c:v>44.333333333333336</c:v>
                </c:pt>
                <c:pt idx="284">
                  <c:v>44.5</c:v>
                </c:pt>
                <c:pt idx="285">
                  <c:v>44.666666666666664</c:v>
                </c:pt>
                <c:pt idx="286">
                  <c:v>44.833333333333336</c:v>
                </c:pt>
                <c:pt idx="287">
                  <c:v>45</c:v>
                </c:pt>
                <c:pt idx="288">
                  <c:v>45.166666666666664</c:v>
                </c:pt>
                <c:pt idx="289">
                  <c:v>45.333333333333336</c:v>
                </c:pt>
                <c:pt idx="290">
                  <c:v>45.4499</c:v>
                </c:pt>
                <c:pt idx="291">
                  <c:v>45.4499</c:v>
                </c:pt>
                <c:pt idx="292">
                  <c:v>45.4499</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47.014331666666664</c:v>
                </c:pt>
                <c:pt idx="304">
                  <c:v>47.014331666666664</c:v>
                </c:pt>
                <c:pt idx="305">
                  <c:v>47.166666666666664</c:v>
                </c:pt>
                <c:pt idx="306">
                  <c:v>47.333333333333336</c:v>
                </c:pt>
                <c:pt idx="307">
                  <c:v>47.5</c:v>
                </c:pt>
                <c:pt idx="308">
                  <c:v>47.666666666666664</c:v>
                </c:pt>
                <c:pt idx="309">
                  <c:v>47.702950000000001</c:v>
                </c:pt>
                <c:pt idx="310">
                  <c:v>47.702950000000001</c:v>
                </c:pt>
                <c:pt idx="311">
                  <c:v>47.833333333333336</c:v>
                </c:pt>
                <c:pt idx="312">
                  <c:v>48</c:v>
                </c:pt>
                <c:pt idx="313">
                  <c:v>48.166666666666664</c:v>
                </c:pt>
                <c:pt idx="314">
                  <c:v>48.333333333333336</c:v>
                </c:pt>
                <c:pt idx="315">
                  <c:v>48.5</c:v>
                </c:pt>
                <c:pt idx="316">
                  <c:v>48.558138333333332</c:v>
                </c:pt>
              </c:numCache>
            </c:numRef>
          </c:xVal>
          <c:yVal>
            <c:numRef>
              <c:f>'Figure 9'!$K$6:$K$453</c:f>
              <c:numCache>
                <c:formatCode>General</c:formatCode>
                <c:ptCount val="44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10.443932999999999</c:v>
                </c:pt>
                <c:pt idx="77">
                  <c:v>10.88106</c:v>
                </c:pt>
                <c:pt idx="78">
                  <c:v>11.336938999999999</c:v>
                </c:pt>
                <c:pt idx="79">
                  <c:v>11.838362</c:v>
                </c:pt>
                <c:pt idx="80">
                  <c:v>12.426964999999999</c:v>
                </c:pt>
                <c:pt idx="81">
                  <c:v>13.109975</c:v>
                </c:pt>
                <c:pt idx="82">
                  <c:v>13.877471</c:v>
                </c:pt>
                <c:pt idx="83">
                  <c:v>14.720807000000001</c:v>
                </c:pt>
                <c:pt idx="84">
                  <c:v>15.195709000000001</c:v>
                </c:pt>
                <c:pt idx="85">
                  <c:v>15.197464999999999</c:v>
                </c:pt>
                <c:pt idx="86">
                  <c:v>15.598858</c:v>
                </c:pt>
                <c:pt idx="87">
                  <c:v>16.52149</c:v>
                </c:pt>
                <c:pt idx="88">
                  <c:v>17.503450000000001</c:v>
                </c:pt>
                <c:pt idx="89">
                  <c:v>18.516397000000001</c:v>
                </c:pt>
                <c:pt idx="90">
                  <c:v>19.574583000000001</c:v>
                </c:pt>
                <c:pt idx="91">
                  <c:v>20.682375</c:v>
                </c:pt>
                <c:pt idx="92">
                  <c:v>21.825918000000001</c:v>
                </c:pt>
                <c:pt idx="93">
                  <c:v>23.024132000000002</c:v>
                </c:pt>
                <c:pt idx="94">
                  <c:v>24.257207999999999</c:v>
                </c:pt>
                <c:pt idx="95">
                  <c:v>25.533245000000001</c:v>
                </c:pt>
                <c:pt idx="96">
                  <c:v>26.859005</c:v>
                </c:pt>
                <c:pt idx="97">
                  <c:v>28.218616000000001</c:v>
                </c:pt>
                <c:pt idx="98">
                  <c:v>29.61356</c:v>
                </c:pt>
                <c:pt idx="99">
                  <c:v>31.044322999999999</c:v>
                </c:pt>
                <c:pt idx="100">
                  <c:v>32.508957000000002</c:v>
                </c:pt>
                <c:pt idx="101">
                  <c:v>33.986815999999997</c:v>
                </c:pt>
                <c:pt idx="102">
                  <c:v>35.501220000000004</c:v>
                </c:pt>
                <c:pt idx="103">
                  <c:v>37.048687000000001</c:v>
                </c:pt>
                <c:pt idx="104">
                  <c:v>38.633544999999998</c:v>
                </c:pt>
                <c:pt idx="105">
                  <c:v>40.254123999999997</c:v>
                </c:pt>
                <c:pt idx="106">
                  <c:v>41.908016000000003</c:v>
                </c:pt>
                <c:pt idx="107">
                  <c:v>43.595565999999998</c:v>
                </c:pt>
                <c:pt idx="108">
                  <c:v>45.316949999999999</c:v>
                </c:pt>
                <c:pt idx="109">
                  <c:v>47.067368000000002</c:v>
                </c:pt>
                <c:pt idx="110">
                  <c:v>48.841679999999997</c:v>
                </c:pt>
                <c:pt idx="111">
                  <c:v>50.633105999999998</c:v>
                </c:pt>
                <c:pt idx="112">
                  <c:v>52.434981999999998</c:v>
                </c:pt>
                <c:pt idx="113">
                  <c:v>54.236865999999999</c:v>
                </c:pt>
                <c:pt idx="114">
                  <c:v>56.026085000000002</c:v>
                </c:pt>
                <c:pt idx="115">
                  <c:v>57.787384000000003</c:v>
                </c:pt>
                <c:pt idx="116">
                  <c:v>59.502727999999998</c:v>
                </c:pt>
                <c:pt idx="117">
                  <c:v>61.151381999999998</c:v>
                </c:pt>
                <c:pt idx="118">
                  <c:v>62.710799999999999</c:v>
                </c:pt>
                <c:pt idx="119">
                  <c:v>64.158195000000006</c:v>
                </c:pt>
                <c:pt idx="120">
                  <c:v>65.472880000000004</c:v>
                </c:pt>
                <c:pt idx="121">
                  <c:v>66.639089999999996</c:v>
                </c:pt>
                <c:pt idx="122">
                  <c:v>67.648579999999995</c:v>
                </c:pt>
                <c:pt idx="123">
                  <c:v>68.502139999999997</c:v>
                </c:pt>
                <c:pt idx="124">
                  <c:v>69.209114</c:v>
                </c:pt>
                <c:pt idx="125">
                  <c:v>69.78528</c:v>
                </c:pt>
                <c:pt idx="126">
                  <c:v>70.24973</c:v>
                </c:pt>
                <c:pt idx="127">
                  <c:v>70.622116000000005</c:v>
                </c:pt>
                <c:pt idx="128">
                  <c:v>70.920519999999996</c:v>
                </c:pt>
                <c:pt idx="129">
                  <c:v>71.160420000000002</c:v>
                </c:pt>
                <c:pt idx="130">
                  <c:v>71.354500000000002</c:v>
                </c:pt>
                <c:pt idx="131">
                  <c:v>71.512789999999995</c:v>
                </c:pt>
                <c:pt idx="132">
                  <c:v>71.643079999999998</c:v>
                </c:pt>
                <c:pt idx="133">
                  <c:v>71.751369999999994</c:v>
                </c:pt>
                <c:pt idx="134">
                  <c:v>71.842280000000002</c:v>
                </c:pt>
                <c:pt idx="135">
                  <c:v>71.919330000000002</c:v>
                </c:pt>
                <c:pt idx="136">
                  <c:v>71.985249999999994</c:v>
                </c:pt>
                <c:pt idx="137">
                  <c:v>72.042169999999999</c:v>
                </c:pt>
                <c:pt idx="138">
                  <c:v>72.091705000000005</c:v>
                </c:pt>
                <c:pt idx="139">
                  <c:v>72.135180000000005</c:v>
                </c:pt>
                <c:pt idx="140">
                  <c:v>72.173590000000004</c:v>
                </c:pt>
                <c:pt idx="141">
                  <c:v>72.20778</c:v>
                </c:pt>
                <c:pt idx="142">
                  <c:v>72.238389999999995</c:v>
                </c:pt>
                <c:pt idx="143">
                  <c:v>72.265969999999996</c:v>
                </c:pt>
                <c:pt idx="144">
                  <c:v>72.290949999999995</c:v>
                </c:pt>
                <c:pt idx="145">
                  <c:v>72.313680000000005</c:v>
                </c:pt>
                <c:pt idx="146">
                  <c:v>72.334464999999994</c:v>
                </c:pt>
                <c:pt idx="147">
                  <c:v>72.353549999999998</c:v>
                </c:pt>
                <c:pt idx="148">
                  <c:v>72.37115</c:v>
                </c:pt>
                <c:pt idx="149">
                  <c:v>72.387420000000006</c:v>
                </c:pt>
                <c:pt idx="150">
                  <c:v>72.402529999999999</c:v>
                </c:pt>
                <c:pt idx="151">
                  <c:v>72.416595000000001</c:v>
                </c:pt>
                <c:pt idx="152">
                  <c:v>72.429730000000006</c:v>
                </c:pt>
                <c:pt idx="153">
                  <c:v>72.442024000000004</c:v>
                </c:pt>
                <c:pt idx="154">
                  <c:v>72.453559999999996</c:v>
                </c:pt>
                <c:pt idx="155">
                  <c:v>72.464410000000001</c:v>
                </c:pt>
                <c:pt idx="156">
                  <c:v>72.474630000000005</c:v>
                </c:pt>
                <c:pt idx="157">
                  <c:v>72.484279999999998</c:v>
                </c:pt>
                <c:pt idx="158">
                  <c:v>72.493409999999997</c:v>
                </c:pt>
                <c:pt idx="159">
                  <c:v>72.502049999999997</c:v>
                </c:pt>
                <c:pt idx="160">
                  <c:v>72.510249999999999</c:v>
                </c:pt>
                <c:pt idx="161">
                  <c:v>72.518029999999996</c:v>
                </c:pt>
                <c:pt idx="162">
                  <c:v>72.525419999999997</c:v>
                </c:pt>
                <c:pt idx="163">
                  <c:v>72.53246</c:v>
                </c:pt>
                <c:pt idx="164">
                  <c:v>72.539169999999999</c:v>
                </c:pt>
                <c:pt idx="165">
                  <c:v>72.545559999999995</c:v>
                </c:pt>
                <c:pt idx="166">
                  <c:v>72.551670000000001</c:v>
                </c:pt>
                <c:pt idx="167">
                  <c:v>72.557495000000003</c:v>
                </c:pt>
                <c:pt idx="168">
                  <c:v>72.563059999999993</c:v>
                </c:pt>
                <c:pt idx="169">
                  <c:v>72.568380000000005</c:v>
                </c:pt>
                <c:pt idx="170">
                  <c:v>72.573459999999997</c:v>
                </c:pt>
                <c:pt idx="171">
                  <c:v>72.578329999999994</c:v>
                </c:pt>
                <c:pt idx="172">
                  <c:v>72.582989999999995</c:v>
                </c:pt>
                <c:pt idx="173">
                  <c:v>72.587450000000004</c:v>
                </c:pt>
                <c:pt idx="174">
                  <c:v>72.591719999999995</c:v>
                </c:pt>
                <c:pt idx="175">
                  <c:v>72.59581</c:v>
                </c:pt>
                <c:pt idx="176">
                  <c:v>72.599723999999995</c:v>
                </c:pt>
                <c:pt idx="177">
                  <c:v>72.603470000000002</c:v>
                </c:pt>
                <c:pt idx="178">
                  <c:v>72.607060000000004</c:v>
                </c:pt>
                <c:pt idx="179">
                  <c:v>72.610500000000002</c:v>
                </c:pt>
                <c:pt idx="180">
                  <c:v>72.613789999999995</c:v>
                </c:pt>
                <c:pt idx="181">
                  <c:v>72.61694</c:v>
                </c:pt>
                <c:pt idx="182">
                  <c:v>72.619960000000006</c:v>
                </c:pt>
                <c:pt idx="183">
                  <c:v>72.62285</c:v>
                </c:pt>
                <c:pt idx="184">
                  <c:v>72.625600000000006</c:v>
                </c:pt>
                <c:pt idx="185">
                  <c:v>72.628240000000005</c:v>
                </c:pt>
                <c:pt idx="186">
                  <c:v>72.630769999999998</c:v>
                </c:pt>
                <c:pt idx="187">
                  <c:v>72.633170000000007</c:v>
                </c:pt>
                <c:pt idx="188">
                  <c:v>72.635475</c:v>
                </c:pt>
                <c:pt idx="189">
                  <c:v>72.637664999999998</c:v>
                </c:pt>
                <c:pt idx="190">
                  <c:v>72.639759999999995</c:v>
                </c:pt>
                <c:pt idx="191">
                  <c:v>72.641754000000006</c:v>
                </c:pt>
                <c:pt idx="192">
                  <c:v>72.643649999999994</c:v>
                </c:pt>
                <c:pt idx="193">
                  <c:v>72.645449999999997</c:v>
                </c:pt>
                <c:pt idx="194">
                  <c:v>72.64716</c:v>
                </c:pt>
                <c:pt idx="195">
                  <c:v>72.648790000000005</c:v>
                </c:pt>
                <c:pt idx="196">
                  <c:v>72.650329999999997</c:v>
                </c:pt>
                <c:pt idx="197">
                  <c:v>72.651780000000002</c:v>
                </c:pt>
                <c:pt idx="198">
                  <c:v>72.65316</c:v>
                </c:pt>
                <c:pt idx="199">
                  <c:v>72.65446</c:v>
                </c:pt>
                <c:pt idx="200">
                  <c:v>72.655680000000004</c:v>
                </c:pt>
                <c:pt idx="201">
                  <c:v>72.656829999999999</c:v>
                </c:pt>
                <c:pt idx="202">
                  <c:v>72.657905999999997</c:v>
                </c:pt>
                <c:pt idx="203">
                  <c:v>72.658910000000006</c:v>
                </c:pt>
                <c:pt idx="204">
                  <c:v>72.659840000000003</c:v>
                </c:pt>
                <c:pt idx="205">
                  <c:v>72.660719999999998</c:v>
                </c:pt>
                <c:pt idx="206">
                  <c:v>72.661529999999999</c:v>
                </c:pt>
                <c:pt idx="207">
                  <c:v>72.662270000000007</c:v>
                </c:pt>
                <c:pt idx="208">
                  <c:v>72.662959999999998</c:v>
                </c:pt>
                <c:pt idx="209">
                  <c:v>72.663573999999997</c:v>
                </c:pt>
                <c:pt idx="210">
                  <c:v>72.664140000000003</c:v>
                </c:pt>
                <c:pt idx="211">
                  <c:v>72.664649999999995</c:v>
                </c:pt>
                <c:pt idx="212">
                  <c:v>72.665109999999999</c:v>
                </c:pt>
                <c:pt idx="213">
                  <c:v>72.665503999999999</c:v>
                </c:pt>
                <c:pt idx="214">
                  <c:v>72.665850000000006</c:v>
                </c:pt>
                <c:pt idx="215">
                  <c:v>72.666145</c:v>
                </c:pt>
                <c:pt idx="216">
                  <c:v>72.666399999999996</c:v>
                </c:pt>
                <c:pt idx="217">
                  <c:v>72.666595000000001</c:v>
                </c:pt>
                <c:pt idx="218">
                  <c:v>72.666740000000004</c:v>
                </c:pt>
                <c:pt idx="219">
                  <c:v>72.666849999999997</c:v>
                </c:pt>
                <c:pt idx="220">
                  <c:v>72.666910000000001</c:v>
                </c:pt>
                <c:pt idx="221">
                  <c:v>72.666920000000005</c:v>
                </c:pt>
                <c:pt idx="222">
                  <c:v>72.666889999999995</c:v>
                </c:pt>
                <c:pt idx="223">
                  <c:v>72.666824000000005</c:v>
                </c:pt>
                <c:pt idx="224">
                  <c:v>72.666719999999998</c:v>
                </c:pt>
                <c:pt idx="225">
                  <c:v>72.666565000000006</c:v>
                </c:pt>
                <c:pt idx="226">
                  <c:v>72.666374000000005</c:v>
                </c:pt>
                <c:pt idx="227">
                  <c:v>72.666150000000002</c:v>
                </c:pt>
                <c:pt idx="228">
                  <c:v>72.665886</c:v>
                </c:pt>
                <c:pt idx="229">
                  <c:v>72.665589999999995</c:v>
                </c:pt>
                <c:pt idx="230">
                  <c:v>72.66525</c:v>
                </c:pt>
                <c:pt idx="231">
                  <c:v>72.664879999999997</c:v>
                </c:pt>
                <c:pt idx="232">
                  <c:v>72.664479999999998</c:v>
                </c:pt>
                <c:pt idx="233">
                  <c:v>72.664050000000003</c:v>
                </c:pt>
                <c:pt idx="234">
                  <c:v>72.663573999999997</c:v>
                </c:pt>
                <c:pt idx="235">
                  <c:v>72.663079999999994</c:v>
                </c:pt>
                <c:pt idx="236">
                  <c:v>72.662549999999996</c:v>
                </c:pt>
                <c:pt idx="237">
                  <c:v>72.661995000000005</c:v>
                </c:pt>
                <c:pt idx="238">
                  <c:v>72.661410000000004</c:v>
                </c:pt>
                <c:pt idx="239">
                  <c:v>72.660790000000006</c:v>
                </c:pt>
                <c:pt idx="240">
                  <c:v>72.660150000000002</c:v>
                </c:pt>
                <c:pt idx="241">
                  <c:v>72.659480000000002</c:v>
                </c:pt>
                <c:pt idx="242">
                  <c:v>72.658779999999993</c:v>
                </c:pt>
                <c:pt idx="243">
                  <c:v>72.658060000000006</c:v>
                </c:pt>
                <c:pt idx="244">
                  <c:v>72.657319999999999</c:v>
                </c:pt>
                <c:pt idx="245">
                  <c:v>72.656549999999996</c:v>
                </c:pt>
                <c:pt idx="246">
                  <c:v>72.655749999999998</c:v>
                </c:pt>
                <c:pt idx="247">
                  <c:v>72.654929999999993</c:v>
                </c:pt>
                <c:pt idx="248">
                  <c:v>72.654089999999997</c:v>
                </c:pt>
                <c:pt idx="249">
                  <c:v>72.653229999999994</c:v>
                </c:pt>
                <c:pt idx="250">
                  <c:v>72.652339999999995</c:v>
                </c:pt>
                <c:pt idx="251">
                  <c:v>72.651439999999994</c:v>
                </c:pt>
                <c:pt idx="252">
                  <c:v>72.65052</c:v>
                </c:pt>
                <c:pt idx="253">
                  <c:v>72.649574000000001</c:v>
                </c:pt>
                <c:pt idx="254">
                  <c:v>72.648605000000003</c:v>
                </c:pt>
                <c:pt idx="255">
                  <c:v>72.647620000000003</c:v>
                </c:pt>
                <c:pt idx="256">
                  <c:v>72.646619999999999</c:v>
                </c:pt>
                <c:pt idx="257">
                  <c:v>72.645600000000002</c:v>
                </c:pt>
                <c:pt idx="258">
                  <c:v>72.644559999999998</c:v>
                </c:pt>
                <c:pt idx="259">
                  <c:v>72.643510000000006</c:v>
                </c:pt>
                <c:pt idx="260">
                  <c:v>72.642430000000004</c:v>
                </c:pt>
                <c:pt idx="261">
                  <c:v>72.641350000000003</c:v>
                </c:pt>
                <c:pt idx="262">
                  <c:v>72.640240000000006</c:v>
                </c:pt>
                <c:pt idx="263">
                  <c:v>72.639120000000005</c:v>
                </c:pt>
                <c:pt idx="264">
                  <c:v>72.637985</c:v>
                </c:pt>
                <c:pt idx="265">
                  <c:v>72.636830000000003</c:v>
                </c:pt>
                <c:pt idx="266">
                  <c:v>72.635670000000005</c:v>
                </c:pt>
                <c:pt idx="267">
                  <c:v>72.63449</c:v>
                </c:pt>
                <c:pt idx="268">
                  <c:v>72.633300000000006</c:v>
                </c:pt>
                <c:pt idx="269">
                  <c:v>72.632095000000007</c:v>
                </c:pt>
                <c:pt idx="270">
                  <c:v>72.630875000000003</c:v>
                </c:pt>
                <c:pt idx="271">
                  <c:v>72.629639999999995</c:v>
                </c:pt>
                <c:pt idx="272">
                  <c:v>72.628394999999998</c:v>
                </c:pt>
                <c:pt idx="273">
                  <c:v>72.627139999999997</c:v>
                </c:pt>
                <c:pt idx="274">
                  <c:v>72.625860000000003</c:v>
                </c:pt>
                <c:pt idx="275">
                  <c:v>72.624579999999995</c:v>
                </c:pt>
                <c:pt idx="276">
                  <c:v>72.623289999999997</c:v>
                </c:pt>
                <c:pt idx="277">
                  <c:v>72.621989999999997</c:v>
                </c:pt>
                <c:pt idx="278">
                  <c:v>72.620670000000004</c:v>
                </c:pt>
                <c:pt idx="279">
                  <c:v>72.619339999999994</c:v>
                </c:pt>
                <c:pt idx="280">
                  <c:v>72.618003999999999</c:v>
                </c:pt>
                <c:pt idx="281">
                  <c:v>72.616650000000007</c:v>
                </c:pt>
                <c:pt idx="282">
                  <c:v>72.615295000000003</c:v>
                </c:pt>
                <c:pt idx="283">
                  <c:v>72.613929999999996</c:v>
                </c:pt>
                <c:pt idx="284">
                  <c:v>72.612560000000002</c:v>
                </c:pt>
                <c:pt idx="285">
                  <c:v>72.611170000000001</c:v>
                </c:pt>
                <c:pt idx="286">
                  <c:v>72.609769999999997</c:v>
                </c:pt>
                <c:pt idx="287">
                  <c:v>72.608360000000005</c:v>
                </c:pt>
                <c:pt idx="288">
                  <c:v>72.606949999999998</c:v>
                </c:pt>
                <c:pt idx="289">
                  <c:v>72.605519999999999</c:v>
                </c:pt>
                <c:pt idx="290">
                  <c:v>72.604519999999994</c:v>
                </c:pt>
                <c:pt idx="291">
                  <c:v>72.604519999999994</c:v>
                </c:pt>
                <c:pt idx="292">
                  <c:v>72.604519999999994</c:v>
                </c:pt>
                <c:pt idx="293">
                  <c:v>72.604095000000001</c:v>
                </c:pt>
                <c:pt idx="294">
                  <c:v>72.602739999999997</c:v>
                </c:pt>
                <c:pt idx="295">
                  <c:v>72.601460000000003</c:v>
                </c:pt>
                <c:pt idx="296">
                  <c:v>72.600269999999995</c:v>
                </c:pt>
                <c:pt idx="297">
                  <c:v>72.599159999999998</c:v>
                </c:pt>
                <c:pt idx="298">
                  <c:v>72.598129999999998</c:v>
                </c:pt>
                <c:pt idx="299">
                  <c:v>72.597170000000006</c:v>
                </c:pt>
                <c:pt idx="300">
                  <c:v>72.596279999999993</c:v>
                </c:pt>
                <c:pt idx="301">
                  <c:v>72.595460000000003</c:v>
                </c:pt>
                <c:pt idx="302">
                  <c:v>72.594700000000003</c:v>
                </c:pt>
                <c:pt idx="303">
                  <c:v>72.594639999999998</c:v>
                </c:pt>
                <c:pt idx="304">
                  <c:v>72.594639999999998</c:v>
                </c:pt>
                <c:pt idx="305">
                  <c:v>72.593969999999999</c:v>
                </c:pt>
                <c:pt idx="306">
                  <c:v>72.593215999999998</c:v>
                </c:pt>
                <c:pt idx="307">
                  <c:v>72.592439999999996</c:v>
                </c:pt>
                <c:pt idx="308">
                  <c:v>72.591629999999995</c:v>
                </c:pt>
                <c:pt idx="309">
                  <c:v>72.591449999999995</c:v>
                </c:pt>
                <c:pt idx="310">
                  <c:v>72.591449999999995</c:v>
                </c:pt>
                <c:pt idx="311">
                  <c:v>72.590805000000003</c:v>
                </c:pt>
                <c:pt idx="312">
                  <c:v>72.589939999999999</c:v>
                </c:pt>
                <c:pt idx="313">
                  <c:v>72.58905</c:v>
                </c:pt>
                <c:pt idx="314">
                  <c:v>72.588134999999994</c:v>
                </c:pt>
                <c:pt idx="315">
                  <c:v>72.587190000000007</c:v>
                </c:pt>
                <c:pt idx="316">
                  <c:v>72.586844999999997</c:v>
                </c:pt>
              </c:numCache>
            </c:numRef>
          </c:yVal>
          <c:smooth val="0"/>
          <c:extLst>
            <c:ext xmlns:c16="http://schemas.microsoft.com/office/drawing/2014/chart" uri="{C3380CC4-5D6E-409C-BE32-E72D297353CC}">
              <c16:uniqueId val="{00000001-FD74-45C6-82B1-2F0177DA3C4E}"/>
            </c:ext>
          </c:extLst>
        </c:ser>
        <c:ser>
          <c:idx val="2"/>
          <c:order val="2"/>
          <c:tx>
            <c:strRef>
              <c:f>'Figure 9'!$O$4</c:f>
              <c:strCache>
                <c:ptCount val="1"/>
                <c:pt idx="0">
                  <c:v>85</c:v>
                </c:pt>
              </c:strCache>
            </c:strRef>
          </c:tx>
          <c:spPr>
            <a:ln w="19050" cap="rnd">
              <a:solidFill>
                <a:schemeClr val="accent3"/>
              </a:solidFill>
              <a:round/>
            </a:ln>
            <a:effectLst/>
          </c:spPr>
          <c:marker>
            <c:symbol val="none"/>
          </c:marker>
          <c:xVal>
            <c:numRef>
              <c:f>'Figure 9'!$P$6:$P$526</c:f>
              <c:numCache>
                <c:formatCode>General</c:formatCode>
                <c:ptCount val="52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6.166666666666667</c:v>
                </c:pt>
                <c:pt idx="39">
                  <c:v>6.333333333333333</c:v>
                </c:pt>
                <c:pt idx="40">
                  <c:v>6.5</c:v>
                </c:pt>
                <c:pt idx="41">
                  <c:v>6.666666666666667</c:v>
                </c:pt>
                <c:pt idx="42">
                  <c:v>6.833333333333333</c:v>
                </c:pt>
                <c:pt idx="43">
                  <c:v>6.9247950000000005</c:v>
                </c:pt>
                <c:pt idx="44">
                  <c:v>6.9247950000000005</c:v>
                </c:pt>
                <c:pt idx="45">
                  <c:v>7</c:v>
                </c:pt>
                <c:pt idx="46">
                  <c:v>7.0888274999999998</c:v>
                </c:pt>
                <c:pt idx="47">
                  <c:v>7.0888274999999998</c:v>
                </c:pt>
                <c:pt idx="48">
                  <c:v>7.0888371666666661</c:v>
                </c:pt>
                <c:pt idx="49">
                  <c:v>7.0888371666666661</c:v>
                </c:pt>
                <c:pt idx="50">
                  <c:v>7.166666666666667</c:v>
                </c:pt>
                <c:pt idx="51">
                  <c:v>7.333333333333333</c:v>
                </c:pt>
                <c:pt idx="52">
                  <c:v>7.5</c:v>
                </c:pt>
                <c:pt idx="53">
                  <c:v>7.666666666666667</c:v>
                </c:pt>
                <c:pt idx="54">
                  <c:v>7.833333333333333</c:v>
                </c:pt>
                <c:pt idx="55">
                  <c:v>8</c:v>
                </c:pt>
                <c:pt idx="56">
                  <c:v>8.1666666666666661</c:v>
                </c:pt>
                <c:pt idx="57">
                  <c:v>8.3333333333333339</c:v>
                </c:pt>
                <c:pt idx="58">
                  <c:v>8.5</c:v>
                </c:pt>
                <c:pt idx="59">
                  <c:v>8.6666666666666661</c:v>
                </c:pt>
                <c:pt idx="60">
                  <c:v>8.8333333333333339</c:v>
                </c:pt>
                <c:pt idx="61">
                  <c:v>9</c:v>
                </c:pt>
                <c:pt idx="62">
                  <c:v>9.1666666666666661</c:v>
                </c:pt>
                <c:pt idx="63">
                  <c:v>9.3333333333333339</c:v>
                </c:pt>
                <c:pt idx="64">
                  <c:v>9.5</c:v>
                </c:pt>
                <c:pt idx="65">
                  <c:v>9.6666666666666661</c:v>
                </c:pt>
                <c:pt idx="66">
                  <c:v>9.8333333333333339</c:v>
                </c:pt>
                <c:pt idx="67">
                  <c:v>10</c:v>
                </c:pt>
                <c:pt idx="68">
                  <c:v>10.166666666666666</c:v>
                </c:pt>
                <c:pt idx="69">
                  <c:v>10.333333333333334</c:v>
                </c:pt>
                <c:pt idx="70">
                  <c:v>10.5</c:v>
                </c:pt>
                <c:pt idx="71">
                  <c:v>10.666666666666666</c:v>
                </c:pt>
                <c:pt idx="72">
                  <c:v>10.833333333333334</c:v>
                </c:pt>
                <c:pt idx="73">
                  <c:v>11</c:v>
                </c:pt>
                <c:pt idx="74">
                  <c:v>11.166666666666666</c:v>
                </c:pt>
                <c:pt idx="75">
                  <c:v>11.333333333333334</c:v>
                </c:pt>
                <c:pt idx="76">
                  <c:v>11.5</c:v>
                </c:pt>
                <c:pt idx="77">
                  <c:v>11.666666666666666</c:v>
                </c:pt>
                <c:pt idx="78">
                  <c:v>11.833333333333334</c:v>
                </c:pt>
                <c:pt idx="79">
                  <c:v>12</c:v>
                </c:pt>
                <c:pt idx="80">
                  <c:v>12.166666666666666</c:v>
                </c:pt>
                <c:pt idx="81">
                  <c:v>12.333333333333334</c:v>
                </c:pt>
                <c:pt idx="82">
                  <c:v>12.5</c:v>
                </c:pt>
                <c:pt idx="83">
                  <c:v>12.666666666666666</c:v>
                </c:pt>
                <c:pt idx="84">
                  <c:v>12.833333333333334</c:v>
                </c:pt>
                <c:pt idx="85">
                  <c:v>13</c:v>
                </c:pt>
                <c:pt idx="86">
                  <c:v>13.166666666666666</c:v>
                </c:pt>
                <c:pt idx="87">
                  <c:v>13.333333333333334</c:v>
                </c:pt>
                <c:pt idx="88">
                  <c:v>13.5</c:v>
                </c:pt>
                <c:pt idx="89">
                  <c:v>13.666666666666666</c:v>
                </c:pt>
                <c:pt idx="90">
                  <c:v>13.833333333333334</c:v>
                </c:pt>
                <c:pt idx="91">
                  <c:v>14</c:v>
                </c:pt>
                <c:pt idx="92">
                  <c:v>14.166666666666666</c:v>
                </c:pt>
                <c:pt idx="93">
                  <c:v>14.333333333333334</c:v>
                </c:pt>
                <c:pt idx="94">
                  <c:v>14.5</c:v>
                </c:pt>
                <c:pt idx="95">
                  <c:v>14.666666666666666</c:v>
                </c:pt>
                <c:pt idx="96">
                  <c:v>14.833333333333334</c:v>
                </c:pt>
                <c:pt idx="97">
                  <c:v>15</c:v>
                </c:pt>
                <c:pt idx="98">
                  <c:v>15.166666666666666</c:v>
                </c:pt>
                <c:pt idx="99">
                  <c:v>15.307271666666667</c:v>
                </c:pt>
                <c:pt idx="100">
                  <c:v>15.307271666666667</c:v>
                </c:pt>
                <c:pt idx="101">
                  <c:v>15.307271666666667</c:v>
                </c:pt>
                <c:pt idx="102">
                  <c:v>15.307271666666667</c:v>
                </c:pt>
                <c:pt idx="103">
                  <c:v>15.333333333333334</c:v>
                </c:pt>
                <c:pt idx="104">
                  <c:v>15.5</c:v>
                </c:pt>
                <c:pt idx="105">
                  <c:v>15.666666666666666</c:v>
                </c:pt>
                <c:pt idx="106">
                  <c:v>15.833333333333334</c:v>
                </c:pt>
                <c:pt idx="107">
                  <c:v>16</c:v>
                </c:pt>
                <c:pt idx="108">
                  <c:v>16.166666666666668</c:v>
                </c:pt>
                <c:pt idx="109">
                  <c:v>16.333333333333332</c:v>
                </c:pt>
                <c:pt idx="110">
                  <c:v>16.5</c:v>
                </c:pt>
                <c:pt idx="111">
                  <c:v>16.666666666666668</c:v>
                </c:pt>
                <c:pt idx="112">
                  <c:v>16.833333333333332</c:v>
                </c:pt>
                <c:pt idx="113">
                  <c:v>17</c:v>
                </c:pt>
                <c:pt idx="114">
                  <c:v>17.166666666666668</c:v>
                </c:pt>
                <c:pt idx="115">
                  <c:v>17.333333333333332</c:v>
                </c:pt>
                <c:pt idx="116">
                  <c:v>17.5</c:v>
                </c:pt>
                <c:pt idx="117">
                  <c:v>17.666666666666668</c:v>
                </c:pt>
                <c:pt idx="118">
                  <c:v>17.833333333333332</c:v>
                </c:pt>
                <c:pt idx="119">
                  <c:v>18</c:v>
                </c:pt>
                <c:pt idx="120">
                  <c:v>18.166666666666668</c:v>
                </c:pt>
                <c:pt idx="121">
                  <c:v>18.333333333333332</c:v>
                </c:pt>
                <c:pt idx="122">
                  <c:v>18.5</c:v>
                </c:pt>
                <c:pt idx="123">
                  <c:v>18.666666666666668</c:v>
                </c:pt>
                <c:pt idx="124">
                  <c:v>18.833333333333332</c:v>
                </c:pt>
                <c:pt idx="125">
                  <c:v>19</c:v>
                </c:pt>
                <c:pt idx="126">
                  <c:v>19.074741666666668</c:v>
                </c:pt>
                <c:pt idx="127">
                  <c:v>19.074741666666668</c:v>
                </c:pt>
                <c:pt idx="128">
                  <c:v>19.166666666666668</c:v>
                </c:pt>
                <c:pt idx="129">
                  <c:v>19.333333333333332</c:v>
                </c:pt>
                <c:pt idx="130">
                  <c:v>19.382263333333334</c:v>
                </c:pt>
                <c:pt idx="131">
                  <c:v>19.382263333333334</c:v>
                </c:pt>
                <c:pt idx="132">
                  <c:v>19.5</c:v>
                </c:pt>
                <c:pt idx="133">
                  <c:v>19.666666666666668</c:v>
                </c:pt>
                <c:pt idx="134">
                  <c:v>19.833333333333332</c:v>
                </c:pt>
                <c:pt idx="135">
                  <c:v>20</c:v>
                </c:pt>
                <c:pt idx="136">
                  <c:v>20.166666666666668</c:v>
                </c:pt>
                <c:pt idx="137">
                  <c:v>20.333333333333332</c:v>
                </c:pt>
                <c:pt idx="138">
                  <c:v>20.5</c:v>
                </c:pt>
                <c:pt idx="139">
                  <c:v>20.666666666666668</c:v>
                </c:pt>
                <c:pt idx="140">
                  <c:v>20.833333333333332</c:v>
                </c:pt>
                <c:pt idx="141">
                  <c:v>21</c:v>
                </c:pt>
                <c:pt idx="142">
                  <c:v>21.001433333333335</c:v>
                </c:pt>
                <c:pt idx="143">
                  <c:v>21.001433333333335</c:v>
                </c:pt>
                <c:pt idx="144">
                  <c:v>21.166666666666668</c:v>
                </c:pt>
                <c:pt idx="145">
                  <c:v>21.333333333333332</c:v>
                </c:pt>
                <c:pt idx="146">
                  <c:v>21.5</c:v>
                </c:pt>
                <c:pt idx="147">
                  <c:v>21.666666666666668</c:v>
                </c:pt>
                <c:pt idx="148">
                  <c:v>21.833333333333332</c:v>
                </c:pt>
                <c:pt idx="149">
                  <c:v>22</c:v>
                </c:pt>
                <c:pt idx="150">
                  <c:v>22.166666666666668</c:v>
                </c:pt>
                <c:pt idx="151">
                  <c:v>22.333333333333332</c:v>
                </c:pt>
                <c:pt idx="152">
                  <c:v>22.5</c:v>
                </c:pt>
                <c:pt idx="153">
                  <c:v>22.666666666666668</c:v>
                </c:pt>
                <c:pt idx="154">
                  <c:v>22.833333333333332</c:v>
                </c:pt>
                <c:pt idx="155">
                  <c:v>23</c:v>
                </c:pt>
                <c:pt idx="156">
                  <c:v>23.166666666666668</c:v>
                </c:pt>
                <c:pt idx="157">
                  <c:v>23.333333333333332</c:v>
                </c:pt>
                <c:pt idx="158">
                  <c:v>23.5</c:v>
                </c:pt>
                <c:pt idx="159">
                  <c:v>23.666666666666668</c:v>
                </c:pt>
                <c:pt idx="160">
                  <c:v>23.833333333333332</c:v>
                </c:pt>
                <c:pt idx="161">
                  <c:v>24</c:v>
                </c:pt>
                <c:pt idx="162">
                  <c:v>24.166666666666668</c:v>
                </c:pt>
                <c:pt idx="163">
                  <c:v>24.333333333333332</c:v>
                </c:pt>
                <c:pt idx="164">
                  <c:v>24.5</c:v>
                </c:pt>
                <c:pt idx="165">
                  <c:v>24.666666666666668</c:v>
                </c:pt>
                <c:pt idx="166">
                  <c:v>24.833333333333332</c:v>
                </c:pt>
                <c:pt idx="167">
                  <c:v>25</c:v>
                </c:pt>
                <c:pt idx="168">
                  <c:v>25.166666666666668</c:v>
                </c:pt>
                <c:pt idx="169">
                  <c:v>25.333333333333332</c:v>
                </c:pt>
                <c:pt idx="170">
                  <c:v>25.5</c:v>
                </c:pt>
                <c:pt idx="171">
                  <c:v>25.666666666666668</c:v>
                </c:pt>
                <c:pt idx="172">
                  <c:v>25.833333333333332</c:v>
                </c:pt>
                <c:pt idx="173">
                  <c:v>26</c:v>
                </c:pt>
                <c:pt idx="174">
                  <c:v>26.166666666666668</c:v>
                </c:pt>
                <c:pt idx="175">
                  <c:v>26.333333333333332</c:v>
                </c:pt>
                <c:pt idx="176">
                  <c:v>26.5</c:v>
                </c:pt>
                <c:pt idx="177">
                  <c:v>26.666666666666668</c:v>
                </c:pt>
                <c:pt idx="178">
                  <c:v>26.833333333333332</c:v>
                </c:pt>
                <c:pt idx="179">
                  <c:v>27</c:v>
                </c:pt>
                <c:pt idx="180">
                  <c:v>27.166666666666668</c:v>
                </c:pt>
                <c:pt idx="181">
                  <c:v>27.333333333333332</c:v>
                </c:pt>
                <c:pt idx="182">
                  <c:v>27.5</c:v>
                </c:pt>
                <c:pt idx="183">
                  <c:v>27.666666666666668</c:v>
                </c:pt>
                <c:pt idx="184">
                  <c:v>27.833333333333332</c:v>
                </c:pt>
                <c:pt idx="185">
                  <c:v>28</c:v>
                </c:pt>
                <c:pt idx="186">
                  <c:v>28.166666666666668</c:v>
                </c:pt>
                <c:pt idx="187">
                  <c:v>28.333333333333332</c:v>
                </c:pt>
                <c:pt idx="188">
                  <c:v>28.5</c:v>
                </c:pt>
                <c:pt idx="189">
                  <c:v>28.666666666666668</c:v>
                </c:pt>
                <c:pt idx="190">
                  <c:v>28.833333333333332</c:v>
                </c:pt>
                <c:pt idx="191">
                  <c:v>29</c:v>
                </c:pt>
                <c:pt idx="192">
                  <c:v>29.166666666666668</c:v>
                </c:pt>
                <c:pt idx="193">
                  <c:v>29.333333333333332</c:v>
                </c:pt>
                <c:pt idx="194">
                  <c:v>29.5</c:v>
                </c:pt>
                <c:pt idx="195">
                  <c:v>29.666666666666668</c:v>
                </c:pt>
                <c:pt idx="196">
                  <c:v>29.833333333333332</c:v>
                </c:pt>
                <c:pt idx="197">
                  <c:v>30</c:v>
                </c:pt>
                <c:pt idx="198">
                  <c:v>30.166666666666668</c:v>
                </c:pt>
                <c:pt idx="199">
                  <c:v>30.333333333333332</c:v>
                </c:pt>
                <c:pt idx="200">
                  <c:v>30.5</c:v>
                </c:pt>
                <c:pt idx="201">
                  <c:v>30.666666666666668</c:v>
                </c:pt>
                <c:pt idx="202">
                  <c:v>30.833333333333332</c:v>
                </c:pt>
                <c:pt idx="203">
                  <c:v>31</c:v>
                </c:pt>
                <c:pt idx="204">
                  <c:v>31.166666666666668</c:v>
                </c:pt>
                <c:pt idx="205">
                  <c:v>31.333333333333332</c:v>
                </c:pt>
                <c:pt idx="206">
                  <c:v>31.5</c:v>
                </c:pt>
                <c:pt idx="207">
                  <c:v>31.666666666666668</c:v>
                </c:pt>
                <c:pt idx="208">
                  <c:v>31.833333333333332</c:v>
                </c:pt>
                <c:pt idx="209">
                  <c:v>32</c:v>
                </c:pt>
                <c:pt idx="210">
                  <c:v>32.166666666666664</c:v>
                </c:pt>
                <c:pt idx="211">
                  <c:v>32.333333333333336</c:v>
                </c:pt>
                <c:pt idx="212">
                  <c:v>32.5</c:v>
                </c:pt>
                <c:pt idx="213">
                  <c:v>32.666666666666664</c:v>
                </c:pt>
                <c:pt idx="214">
                  <c:v>32.833333333333336</c:v>
                </c:pt>
                <c:pt idx="215">
                  <c:v>33</c:v>
                </c:pt>
                <c:pt idx="216">
                  <c:v>33.166666666666664</c:v>
                </c:pt>
                <c:pt idx="217">
                  <c:v>33.333333333333336</c:v>
                </c:pt>
                <c:pt idx="218">
                  <c:v>33.5</c:v>
                </c:pt>
                <c:pt idx="219">
                  <c:v>33.666666666666664</c:v>
                </c:pt>
                <c:pt idx="220">
                  <c:v>33.833333333333336</c:v>
                </c:pt>
                <c:pt idx="221">
                  <c:v>34</c:v>
                </c:pt>
                <c:pt idx="222">
                  <c:v>34.166666666666664</c:v>
                </c:pt>
                <c:pt idx="223">
                  <c:v>34.333333333333336</c:v>
                </c:pt>
                <c:pt idx="224">
                  <c:v>34.5</c:v>
                </c:pt>
                <c:pt idx="225">
                  <c:v>34.666666666666664</c:v>
                </c:pt>
                <c:pt idx="226">
                  <c:v>34.833333333333336</c:v>
                </c:pt>
                <c:pt idx="227">
                  <c:v>35</c:v>
                </c:pt>
                <c:pt idx="228">
                  <c:v>35.166666666666664</c:v>
                </c:pt>
                <c:pt idx="229">
                  <c:v>35.333333333333336</c:v>
                </c:pt>
                <c:pt idx="230">
                  <c:v>35.5</c:v>
                </c:pt>
                <c:pt idx="231">
                  <c:v>35.666666666666664</c:v>
                </c:pt>
                <c:pt idx="232">
                  <c:v>35.833333333333336</c:v>
                </c:pt>
                <c:pt idx="233">
                  <c:v>36</c:v>
                </c:pt>
                <c:pt idx="234">
                  <c:v>36.166666666666664</c:v>
                </c:pt>
                <c:pt idx="235">
                  <c:v>36.333333333333336</c:v>
                </c:pt>
                <c:pt idx="236">
                  <c:v>36.5</c:v>
                </c:pt>
                <c:pt idx="237">
                  <c:v>36.666666666666664</c:v>
                </c:pt>
                <c:pt idx="238">
                  <c:v>36.833333333333336</c:v>
                </c:pt>
                <c:pt idx="239">
                  <c:v>37</c:v>
                </c:pt>
                <c:pt idx="240">
                  <c:v>37.075299999999999</c:v>
                </c:pt>
                <c:pt idx="241">
                  <c:v>37.075299999999999</c:v>
                </c:pt>
                <c:pt idx="242">
                  <c:v>37.166666666666664</c:v>
                </c:pt>
                <c:pt idx="243">
                  <c:v>37.333333333333336</c:v>
                </c:pt>
                <c:pt idx="244">
                  <c:v>37.5</c:v>
                </c:pt>
                <c:pt idx="245">
                  <c:v>37.666666666666664</c:v>
                </c:pt>
                <c:pt idx="246">
                  <c:v>37.833333333333336</c:v>
                </c:pt>
                <c:pt idx="247">
                  <c:v>38</c:v>
                </c:pt>
                <c:pt idx="248">
                  <c:v>38.166666666666664</c:v>
                </c:pt>
                <c:pt idx="249">
                  <c:v>38.333333333333336</c:v>
                </c:pt>
                <c:pt idx="250">
                  <c:v>38.5</c:v>
                </c:pt>
                <c:pt idx="251">
                  <c:v>38.666666666666664</c:v>
                </c:pt>
                <c:pt idx="252">
                  <c:v>38.833333333333336</c:v>
                </c:pt>
                <c:pt idx="253">
                  <c:v>39</c:v>
                </c:pt>
                <c:pt idx="254">
                  <c:v>39.166666666666664</c:v>
                </c:pt>
                <c:pt idx="255">
                  <c:v>39.333333333333336</c:v>
                </c:pt>
                <c:pt idx="256">
                  <c:v>39.5</c:v>
                </c:pt>
                <c:pt idx="257">
                  <c:v>39.666666666666664</c:v>
                </c:pt>
                <c:pt idx="258">
                  <c:v>39.833333333333336</c:v>
                </c:pt>
                <c:pt idx="259">
                  <c:v>40</c:v>
                </c:pt>
                <c:pt idx="260">
                  <c:v>40.166666666666664</c:v>
                </c:pt>
                <c:pt idx="261">
                  <c:v>40.333333333333336</c:v>
                </c:pt>
                <c:pt idx="262">
                  <c:v>40.5</c:v>
                </c:pt>
                <c:pt idx="263">
                  <c:v>40.666666666666664</c:v>
                </c:pt>
                <c:pt idx="264">
                  <c:v>40.833333333333336</c:v>
                </c:pt>
                <c:pt idx="265">
                  <c:v>41</c:v>
                </c:pt>
                <c:pt idx="266">
                  <c:v>41.166666666666664</c:v>
                </c:pt>
                <c:pt idx="267">
                  <c:v>41.333333333333336</c:v>
                </c:pt>
                <c:pt idx="268">
                  <c:v>41.5</c:v>
                </c:pt>
                <c:pt idx="269">
                  <c:v>41.666666666666664</c:v>
                </c:pt>
                <c:pt idx="270">
                  <c:v>41.833333333333336</c:v>
                </c:pt>
                <c:pt idx="271">
                  <c:v>42</c:v>
                </c:pt>
                <c:pt idx="272">
                  <c:v>42.166666666666664</c:v>
                </c:pt>
                <c:pt idx="273">
                  <c:v>42.333333333333336</c:v>
                </c:pt>
                <c:pt idx="274">
                  <c:v>42.5</c:v>
                </c:pt>
                <c:pt idx="275">
                  <c:v>42.666666666666664</c:v>
                </c:pt>
                <c:pt idx="276">
                  <c:v>42.833333333333336</c:v>
                </c:pt>
                <c:pt idx="277">
                  <c:v>43</c:v>
                </c:pt>
                <c:pt idx="278">
                  <c:v>43.166666666666664</c:v>
                </c:pt>
                <c:pt idx="279">
                  <c:v>43.333333333333336</c:v>
                </c:pt>
                <c:pt idx="280">
                  <c:v>43.5</c:v>
                </c:pt>
                <c:pt idx="281">
                  <c:v>43.666666666666664</c:v>
                </c:pt>
                <c:pt idx="282">
                  <c:v>43.833333333333336</c:v>
                </c:pt>
                <c:pt idx="283">
                  <c:v>44</c:v>
                </c:pt>
                <c:pt idx="284">
                  <c:v>44.166666666666664</c:v>
                </c:pt>
                <c:pt idx="285">
                  <c:v>44.333333333333336</c:v>
                </c:pt>
                <c:pt idx="286">
                  <c:v>44.5</c:v>
                </c:pt>
                <c:pt idx="287">
                  <c:v>44.666666666666664</c:v>
                </c:pt>
                <c:pt idx="288">
                  <c:v>44.833333333333336</c:v>
                </c:pt>
                <c:pt idx="289">
                  <c:v>45</c:v>
                </c:pt>
                <c:pt idx="290">
                  <c:v>45.040478333333333</c:v>
                </c:pt>
                <c:pt idx="291">
                  <c:v>45.040478333333333</c:v>
                </c:pt>
                <c:pt idx="292">
                  <c:v>45.040499999999994</c:v>
                </c:pt>
              </c:numCache>
            </c:numRef>
          </c:xVal>
          <c:yVal>
            <c:numRef>
              <c:f>'Figure 9'!$R$6:$R$526</c:f>
              <c:numCache>
                <c:formatCode>General</c:formatCode>
                <c:ptCount val="5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13.515713999999999</c:v>
                </c:pt>
                <c:pt idx="132">
                  <c:v>13.75135</c:v>
                </c:pt>
                <c:pt idx="133">
                  <c:v>14.106738</c:v>
                </c:pt>
                <c:pt idx="134">
                  <c:v>14.512423500000001</c:v>
                </c:pt>
                <c:pt idx="135">
                  <c:v>14.960041</c:v>
                </c:pt>
                <c:pt idx="136">
                  <c:v>15.485483</c:v>
                </c:pt>
                <c:pt idx="137">
                  <c:v>16.081759999999999</c:v>
                </c:pt>
                <c:pt idx="138">
                  <c:v>16.742615000000001</c:v>
                </c:pt>
                <c:pt idx="139">
                  <c:v>17.459209999999999</c:v>
                </c:pt>
                <c:pt idx="140">
                  <c:v>18.216740000000001</c:v>
                </c:pt>
                <c:pt idx="141">
                  <c:v>19.014385000000001</c:v>
                </c:pt>
                <c:pt idx="142">
                  <c:v>19.021405999999999</c:v>
                </c:pt>
                <c:pt idx="143">
                  <c:v>19.025449999999999</c:v>
                </c:pt>
                <c:pt idx="144">
                  <c:v>19.846900000000002</c:v>
                </c:pt>
                <c:pt idx="145">
                  <c:v>20.726358000000001</c:v>
                </c:pt>
                <c:pt idx="146">
                  <c:v>21.658258</c:v>
                </c:pt>
                <c:pt idx="147">
                  <c:v>22.602271999999999</c:v>
                </c:pt>
                <c:pt idx="148">
                  <c:v>23.575717999999998</c:v>
                </c:pt>
                <c:pt idx="149">
                  <c:v>24.573414</c:v>
                </c:pt>
                <c:pt idx="150">
                  <c:v>25.58924</c:v>
                </c:pt>
                <c:pt idx="151">
                  <c:v>26.631702000000001</c:v>
                </c:pt>
                <c:pt idx="152">
                  <c:v>27.701225000000001</c:v>
                </c:pt>
                <c:pt idx="153">
                  <c:v>28.798033</c:v>
                </c:pt>
                <c:pt idx="154">
                  <c:v>29.918551999999998</c:v>
                </c:pt>
                <c:pt idx="155">
                  <c:v>31.07002</c:v>
                </c:pt>
                <c:pt idx="156">
                  <c:v>32.251460000000002</c:v>
                </c:pt>
                <c:pt idx="157">
                  <c:v>33.463856</c:v>
                </c:pt>
                <c:pt idx="158">
                  <c:v>34.719555</c:v>
                </c:pt>
                <c:pt idx="159">
                  <c:v>36.013553999999999</c:v>
                </c:pt>
                <c:pt idx="160">
                  <c:v>37.339779999999998</c:v>
                </c:pt>
                <c:pt idx="161">
                  <c:v>38.691161999999998</c:v>
                </c:pt>
                <c:pt idx="162">
                  <c:v>40.065309999999997</c:v>
                </c:pt>
                <c:pt idx="163">
                  <c:v>41.449547000000003</c:v>
                </c:pt>
                <c:pt idx="164">
                  <c:v>42.860289999999999</c:v>
                </c:pt>
                <c:pt idx="165">
                  <c:v>44.292250000000003</c:v>
                </c:pt>
                <c:pt idx="166">
                  <c:v>45.739510000000003</c:v>
                </c:pt>
                <c:pt idx="167">
                  <c:v>47.207825</c:v>
                </c:pt>
                <c:pt idx="168">
                  <c:v>48.693244999999997</c:v>
                </c:pt>
                <c:pt idx="169">
                  <c:v>50.190530000000003</c:v>
                </c:pt>
                <c:pt idx="170">
                  <c:v>51.698154000000002</c:v>
                </c:pt>
                <c:pt idx="171">
                  <c:v>53.211730000000003</c:v>
                </c:pt>
                <c:pt idx="172">
                  <c:v>54.725735</c:v>
                </c:pt>
                <c:pt idx="173">
                  <c:v>56.232886999999998</c:v>
                </c:pt>
                <c:pt idx="174">
                  <c:v>57.726505000000003</c:v>
                </c:pt>
                <c:pt idx="175">
                  <c:v>59.198239999999998</c:v>
                </c:pt>
                <c:pt idx="176">
                  <c:v>60.638260000000002</c:v>
                </c:pt>
                <c:pt idx="177">
                  <c:v>62.036320000000003</c:v>
                </c:pt>
                <c:pt idx="178">
                  <c:v>63.381675999999999</c:v>
                </c:pt>
                <c:pt idx="179">
                  <c:v>64.662629999999993</c:v>
                </c:pt>
                <c:pt idx="180">
                  <c:v>65.867615000000001</c:v>
                </c:pt>
                <c:pt idx="181">
                  <c:v>66.986040000000003</c:v>
                </c:pt>
                <c:pt idx="182">
                  <c:v>68.008359999999996</c:v>
                </c:pt>
                <c:pt idx="183">
                  <c:v>68.927086000000003</c:v>
                </c:pt>
                <c:pt idx="184">
                  <c:v>69.737570000000005</c:v>
                </c:pt>
                <c:pt idx="185">
                  <c:v>70.438545000000005</c:v>
                </c:pt>
                <c:pt idx="186">
                  <c:v>71.032454999999999</c:v>
                </c:pt>
                <c:pt idx="187">
                  <c:v>71.525440000000003</c:v>
                </c:pt>
                <c:pt idx="188">
                  <c:v>71.926789999999997</c:v>
                </c:pt>
                <c:pt idx="189">
                  <c:v>72.248180000000005</c:v>
                </c:pt>
                <c:pt idx="190">
                  <c:v>72.502269999999996</c:v>
                </c:pt>
                <c:pt idx="191">
                  <c:v>72.701614000000006</c:v>
                </c:pt>
                <c:pt idx="192">
                  <c:v>72.857569999999996</c:v>
                </c:pt>
                <c:pt idx="193">
                  <c:v>72.979810000000001</c:v>
                </c:pt>
                <c:pt idx="194">
                  <c:v>73.076170000000005</c:v>
                </c:pt>
                <c:pt idx="195">
                  <c:v>73.152739999999994</c:v>
                </c:pt>
                <c:pt idx="196">
                  <c:v>73.214190000000002</c:v>
                </c:pt>
                <c:pt idx="197">
                  <c:v>73.264009999999999</c:v>
                </c:pt>
                <c:pt idx="198">
                  <c:v>73.304829999999995</c:v>
                </c:pt>
                <c:pt idx="199">
                  <c:v>73.338645999999997</c:v>
                </c:pt>
                <c:pt idx="200">
                  <c:v>73.366935999999995</c:v>
                </c:pt>
                <c:pt idx="201">
                  <c:v>73.390820000000005</c:v>
                </c:pt>
                <c:pt idx="202">
                  <c:v>73.411180000000002</c:v>
                </c:pt>
                <c:pt idx="203">
                  <c:v>73.428669999999997</c:v>
                </c:pt>
                <c:pt idx="204">
                  <c:v>73.443820000000002</c:v>
                </c:pt>
                <c:pt idx="205">
                  <c:v>73.457030000000003</c:v>
                </c:pt>
                <c:pt idx="206">
                  <c:v>73.468630000000005</c:v>
                </c:pt>
                <c:pt idx="207">
                  <c:v>73.478874000000005</c:v>
                </c:pt>
                <c:pt idx="208">
                  <c:v>73.487979999999993</c:v>
                </c:pt>
                <c:pt idx="209">
                  <c:v>73.496110000000002</c:v>
                </c:pt>
                <c:pt idx="210">
                  <c:v>73.503410000000002</c:v>
                </c:pt>
                <c:pt idx="211">
                  <c:v>73.509990000000002</c:v>
                </c:pt>
                <c:pt idx="212">
                  <c:v>73.515940000000001</c:v>
                </c:pt>
                <c:pt idx="213">
                  <c:v>73.521339999999995</c:v>
                </c:pt>
                <c:pt idx="214">
                  <c:v>73.526269999999997</c:v>
                </c:pt>
                <c:pt idx="215">
                  <c:v>73.530770000000004</c:v>
                </c:pt>
                <c:pt idx="216">
                  <c:v>73.534899999999993</c:v>
                </c:pt>
                <c:pt idx="217">
                  <c:v>73.538690000000003</c:v>
                </c:pt>
                <c:pt idx="218">
                  <c:v>73.542180000000002</c:v>
                </c:pt>
                <c:pt idx="219">
                  <c:v>73.545410000000004</c:v>
                </c:pt>
                <c:pt idx="220">
                  <c:v>73.548389999999998</c:v>
                </c:pt>
                <c:pt idx="221">
                  <c:v>73.551154999999994</c:v>
                </c:pt>
                <c:pt idx="222">
                  <c:v>73.553709999999995</c:v>
                </c:pt>
                <c:pt idx="223">
                  <c:v>73.556089999999998</c:v>
                </c:pt>
                <c:pt idx="224">
                  <c:v>73.558304000000007</c:v>
                </c:pt>
                <c:pt idx="225">
                  <c:v>73.560355999999999</c:v>
                </c:pt>
                <c:pt idx="226">
                  <c:v>73.562269999999998</c:v>
                </c:pt>
                <c:pt idx="227">
                  <c:v>73.564049999999995</c:v>
                </c:pt>
                <c:pt idx="228">
                  <c:v>73.565709999999996</c:v>
                </c:pt>
                <c:pt idx="229">
                  <c:v>73.567250000000001</c:v>
                </c:pt>
                <c:pt idx="230">
                  <c:v>73.568690000000004</c:v>
                </c:pt>
                <c:pt idx="231">
                  <c:v>73.570030000000003</c:v>
                </c:pt>
                <c:pt idx="232">
                  <c:v>73.571269999999998</c:v>
                </c:pt>
                <c:pt idx="233">
                  <c:v>73.572425999999993</c:v>
                </c:pt>
                <c:pt idx="234">
                  <c:v>73.573493999999997</c:v>
                </c:pt>
                <c:pt idx="235">
                  <c:v>73.574485999999993</c:v>
                </c:pt>
                <c:pt idx="236">
                  <c:v>73.575410000000005</c:v>
                </c:pt>
                <c:pt idx="237">
                  <c:v>73.576250000000002</c:v>
                </c:pt>
                <c:pt idx="238">
                  <c:v>73.577033999999998</c:v>
                </c:pt>
                <c:pt idx="239">
                  <c:v>73.577740000000006</c:v>
                </c:pt>
                <c:pt idx="240">
                  <c:v>73.578050000000005</c:v>
                </c:pt>
                <c:pt idx="241">
                  <c:v>73.578050000000005</c:v>
                </c:pt>
                <c:pt idx="242">
                  <c:v>73.578400000000002</c:v>
                </c:pt>
                <c:pt idx="243">
                  <c:v>73.578995000000006</c:v>
                </c:pt>
                <c:pt idx="244">
                  <c:v>73.579530000000005</c:v>
                </c:pt>
                <c:pt idx="245">
                  <c:v>73.58</c:v>
                </c:pt>
                <c:pt idx="246">
                  <c:v>73.580399999999997</c:v>
                </c:pt>
                <c:pt idx="247">
                  <c:v>73.580734000000007</c:v>
                </c:pt>
                <c:pt idx="248">
                  <c:v>73.58099</c:v>
                </c:pt>
                <c:pt idx="249">
                  <c:v>73.581180000000003</c:v>
                </c:pt>
                <c:pt idx="250">
                  <c:v>73.581280000000007</c:v>
                </c:pt>
                <c:pt idx="251">
                  <c:v>73.581314000000006</c:v>
                </c:pt>
                <c:pt idx="252">
                  <c:v>73.58126</c:v>
                </c:pt>
                <c:pt idx="253">
                  <c:v>73.581140000000005</c:v>
                </c:pt>
                <c:pt idx="254">
                  <c:v>73.580929999999995</c:v>
                </c:pt>
                <c:pt idx="255">
                  <c:v>73.580650000000006</c:v>
                </c:pt>
                <c:pt idx="256">
                  <c:v>73.580290000000005</c:v>
                </c:pt>
                <c:pt idx="257">
                  <c:v>73.579859999999996</c:v>
                </c:pt>
                <c:pt idx="258">
                  <c:v>73.579346000000001</c:v>
                </c:pt>
                <c:pt idx="259">
                  <c:v>73.578760000000003</c:v>
                </c:pt>
                <c:pt idx="260">
                  <c:v>73.578100000000006</c:v>
                </c:pt>
                <c:pt idx="261">
                  <c:v>73.577370000000002</c:v>
                </c:pt>
                <c:pt idx="262">
                  <c:v>73.576570000000004</c:v>
                </c:pt>
                <c:pt idx="263">
                  <c:v>73.575689999999994</c:v>
                </c:pt>
                <c:pt idx="264">
                  <c:v>73.574749999999995</c:v>
                </c:pt>
                <c:pt idx="265">
                  <c:v>73.573750000000004</c:v>
                </c:pt>
                <c:pt idx="266">
                  <c:v>73.572680000000005</c:v>
                </c:pt>
                <c:pt idx="267">
                  <c:v>73.571550000000002</c:v>
                </c:pt>
                <c:pt idx="268">
                  <c:v>73.570350000000005</c:v>
                </c:pt>
                <c:pt idx="269">
                  <c:v>73.569090000000003</c:v>
                </c:pt>
                <c:pt idx="270">
                  <c:v>73.567779999999999</c:v>
                </c:pt>
                <c:pt idx="271">
                  <c:v>73.566410000000005</c:v>
                </c:pt>
                <c:pt idx="272">
                  <c:v>73.564980000000006</c:v>
                </c:pt>
                <c:pt idx="273">
                  <c:v>73.563500000000005</c:v>
                </c:pt>
                <c:pt idx="274">
                  <c:v>73.561959999999999</c:v>
                </c:pt>
                <c:pt idx="275">
                  <c:v>73.560379999999995</c:v>
                </c:pt>
                <c:pt idx="276">
                  <c:v>73.55874</c:v>
                </c:pt>
                <c:pt idx="277">
                  <c:v>73.557050000000004</c:v>
                </c:pt>
                <c:pt idx="278">
                  <c:v>73.555329999999998</c:v>
                </c:pt>
                <c:pt idx="279">
                  <c:v>73.553550000000001</c:v>
                </c:pt>
                <c:pt idx="280">
                  <c:v>73.551730000000006</c:v>
                </c:pt>
                <c:pt idx="281">
                  <c:v>73.549865999999994</c:v>
                </c:pt>
                <c:pt idx="282">
                  <c:v>73.547960000000003</c:v>
                </c:pt>
                <c:pt idx="283">
                  <c:v>73.546009999999995</c:v>
                </c:pt>
                <c:pt idx="284">
                  <c:v>73.544030000000006</c:v>
                </c:pt>
                <c:pt idx="285">
                  <c:v>73.542010000000005</c:v>
                </c:pt>
                <c:pt idx="286">
                  <c:v>73.539955000000006</c:v>
                </c:pt>
                <c:pt idx="287">
                  <c:v>73.537859999999995</c:v>
                </c:pt>
                <c:pt idx="288">
                  <c:v>73.535736</c:v>
                </c:pt>
                <c:pt idx="289">
                  <c:v>73.533580000000001</c:v>
                </c:pt>
                <c:pt idx="290">
                  <c:v>73.53304</c:v>
                </c:pt>
                <c:pt idx="291">
                  <c:v>73.53304</c:v>
                </c:pt>
                <c:pt idx="292">
                  <c:v>73.53304</c:v>
                </c:pt>
              </c:numCache>
            </c:numRef>
          </c:yVal>
          <c:smooth val="0"/>
          <c:extLst>
            <c:ext xmlns:c16="http://schemas.microsoft.com/office/drawing/2014/chart" uri="{C3380CC4-5D6E-409C-BE32-E72D297353CC}">
              <c16:uniqueId val="{00000002-FD74-45C6-82B1-2F0177DA3C4E}"/>
            </c:ext>
          </c:extLst>
        </c:ser>
        <c:ser>
          <c:idx val="3"/>
          <c:order val="3"/>
          <c:tx>
            <c:strRef>
              <c:f>'Figure 9'!$V$4</c:f>
              <c:strCache>
                <c:ptCount val="1"/>
                <c:pt idx="0">
                  <c:v>79</c:v>
                </c:pt>
              </c:strCache>
            </c:strRef>
          </c:tx>
          <c:spPr>
            <a:ln w="19050" cap="rnd">
              <a:solidFill>
                <a:schemeClr val="accent4"/>
              </a:solidFill>
              <a:round/>
            </a:ln>
            <a:effectLst/>
          </c:spPr>
          <c:marker>
            <c:symbol val="none"/>
          </c:marker>
          <c:xVal>
            <c:numRef>
              <c:f>'Figure 9'!$W$6:$W$482</c:f>
              <c:numCache>
                <c:formatCode>General</c:formatCode>
                <c:ptCount val="47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3.8333333333333335</c:v>
                </c:pt>
                <c:pt idx="25">
                  <c:v>4</c:v>
                </c:pt>
                <c:pt idx="26">
                  <c:v>4.166666666666667</c:v>
                </c:pt>
                <c:pt idx="27">
                  <c:v>4.333333333333333</c:v>
                </c:pt>
                <c:pt idx="28">
                  <c:v>4.5</c:v>
                </c:pt>
                <c:pt idx="29">
                  <c:v>4.666666666666667</c:v>
                </c:pt>
                <c:pt idx="30">
                  <c:v>4.833333333333333</c:v>
                </c:pt>
                <c:pt idx="31">
                  <c:v>5</c:v>
                </c:pt>
                <c:pt idx="32">
                  <c:v>5.166666666666667</c:v>
                </c:pt>
                <c:pt idx="33">
                  <c:v>5.333333333333333</c:v>
                </c:pt>
                <c:pt idx="34">
                  <c:v>5.5</c:v>
                </c:pt>
                <c:pt idx="35">
                  <c:v>5.666666666666667</c:v>
                </c:pt>
                <c:pt idx="36">
                  <c:v>5.833333333333333</c:v>
                </c:pt>
                <c:pt idx="37">
                  <c:v>6</c:v>
                </c:pt>
                <c:pt idx="38">
                  <c:v>6.100372833333334</c:v>
                </c:pt>
                <c:pt idx="39">
                  <c:v>6.100372833333334</c:v>
                </c:pt>
                <c:pt idx="40">
                  <c:v>6.166666666666667</c:v>
                </c:pt>
                <c:pt idx="41">
                  <c:v>6.175192833333333</c:v>
                </c:pt>
                <c:pt idx="42">
                  <c:v>6.175192833333333</c:v>
                </c:pt>
                <c:pt idx="43">
                  <c:v>6.175342333333333</c:v>
                </c:pt>
                <c:pt idx="44">
                  <c:v>6.175342333333333</c:v>
                </c:pt>
                <c:pt idx="45">
                  <c:v>6.1753428333333336</c:v>
                </c:pt>
                <c:pt idx="46">
                  <c:v>6.1753428333333336</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9.6666666666666661</c:v>
                </c:pt>
                <c:pt idx="68">
                  <c:v>9.8333333333333339</c:v>
                </c:pt>
                <c:pt idx="69">
                  <c:v>10</c:v>
                </c:pt>
                <c:pt idx="70">
                  <c:v>10.166666666666666</c:v>
                </c:pt>
                <c:pt idx="71">
                  <c:v>10.333333333333334</c:v>
                </c:pt>
                <c:pt idx="72">
                  <c:v>10.5</c:v>
                </c:pt>
                <c:pt idx="73">
                  <c:v>10.666666666666666</c:v>
                </c:pt>
                <c:pt idx="74">
                  <c:v>10.833333333333334</c:v>
                </c:pt>
                <c:pt idx="75">
                  <c:v>11</c:v>
                </c:pt>
                <c:pt idx="76">
                  <c:v>11.166666666666666</c:v>
                </c:pt>
                <c:pt idx="77">
                  <c:v>11.333333333333334</c:v>
                </c:pt>
                <c:pt idx="78">
                  <c:v>11.5</c:v>
                </c:pt>
                <c:pt idx="79">
                  <c:v>11.666666666666666</c:v>
                </c:pt>
                <c:pt idx="80">
                  <c:v>11.833333333333334</c:v>
                </c:pt>
                <c:pt idx="81">
                  <c:v>12</c:v>
                </c:pt>
                <c:pt idx="82">
                  <c:v>12.166666666666666</c:v>
                </c:pt>
                <c:pt idx="83">
                  <c:v>12.333333333333334</c:v>
                </c:pt>
                <c:pt idx="84">
                  <c:v>12.5</c:v>
                </c:pt>
                <c:pt idx="85">
                  <c:v>12.666666666666666</c:v>
                </c:pt>
                <c:pt idx="86">
                  <c:v>12.833333333333334</c:v>
                </c:pt>
                <c:pt idx="87">
                  <c:v>13</c:v>
                </c:pt>
                <c:pt idx="88">
                  <c:v>13.166666666666666</c:v>
                </c:pt>
                <c:pt idx="89">
                  <c:v>13.333333333333334</c:v>
                </c:pt>
                <c:pt idx="90">
                  <c:v>13.5</c:v>
                </c:pt>
                <c:pt idx="91">
                  <c:v>13.666666666666666</c:v>
                </c:pt>
                <c:pt idx="92">
                  <c:v>13.833333333333334</c:v>
                </c:pt>
                <c:pt idx="93">
                  <c:v>14</c:v>
                </c:pt>
                <c:pt idx="94">
                  <c:v>14.166666666666666</c:v>
                </c:pt>
                <c:pt idx="95">
                  <c:v>14.333333333333334</c:v>
                </c:pt>
                <c:pt idx="96">
                  <c:v>14.5</c:v>
                </c:pt>
                <c:pt idx="97">
                  <c:v>14.657838999999999</c:v>
                </c:pt>
                <c:pt idx="98">
                  <c:v>14.657838999999999</c:v>
                </c:pt>
                <c:pt idx="99">
                  <c:v>14.657838999999999</c:v>
                </c:pt>
                <c:pt idx="100">
                  <c:v>14.657838999999999</c:v>
                </c:pt>
                <c:pt idx="101">
                  <c:v>14.666666666666666</c:v>
                </c:pt>
                <c:pt idx="102">
                  <c:v>14.833333333333334</c:v>
                </c:pt>
                <c:pt idx="103">
                  <c:v>15</c:v>
                </c:pt>
                <c:pt idx="104">
                  <c:v>15.166666666666666</c:v>
                </c:pt>
                <c:pt idx="105">
                  <c:v>15.333333333333334</c:v>
                </c:pt>
                <c:pt idx="106">
                  <c:v>15.5</c:v>
                </c:pt>
                <c:pt idx="107">
                  <c:v>15.666666666666666</c:v>
                </c:pt>
                <c:pt idx="108">
                  <c:v>15.833333333333334</c:v>
                </c:pt>
                <c:pt idx="109">
                  <c:v>16</c:v>
                </c:pt>
                <c:pt idx="110">
                  <c:v>16.166666666666668</c:v>
                </c:pt>
                <c:pt idx="111">
                  <c:v>16.333333333333332</c:v>
                </c:pt>
                <c:pt idx="112">
                  <c:v>16.5</c:v>
                </c:pt>
                <c:pt idx="113">
                  <c:v>16.666666666666668</c:v>
                </c:pt>
                <c:pt idx="114">
                  <c:v>16.833333333333332</c:v>
                </c:pt>
                <c:pt idx="115">
                  <c:v>17</c:v>
                </c:pt>
                <c:pt idx="116">
                  <c:v>17.166666666666668</c:v>
                </c:pt>
                <c:pt idx="117">
                  <c:v>17.333333333333332</c:v>
                </c:pt>
                <c:pt idx="118">
                  <c:v>17.5</c:v>
                </c:pt>
                <c:pt idx="119">
                  <c:v>17.666666666666668</c:v>
                </c:pt>
                <c:pt idx="120">
                  <c:v>17.833333333333332</c:v>
                </c:pt>
                <c:pt idx="121">
                  <c:v>18</c:v>
                </c:pt>
                <c:pt idx="122">
                  <c:v>18.166666666666668</c:v>
                </c:pt>
                <c:pt idx="123">
                  <c:v>18.333333333333332</c:v>
                </c:pt>
                <c:pt idx="124">
                  <c:v>18.5</c:v>
                </c:pt>
                <c:pt idx="125">
                  <c:v>18.542945</c:v>
                </c:pt>
                <c:pt idx="126">
                  <c:v>18.542945</c:v>
                </c:pt>
                <c:pt idx="127">
                  <c:v>18.666666666666668</c:v>
                </c:pt>
                <c:pt idx="128">
                  <c:v>18.833333333333332</c:v>
                </c:pt>
                <c:pt idx="129">
                  <c:v>18.842208333333335</c:v>
                </c:pt>
                <c:pt idx="130">
                  <c:v>18.842208333333335</c:v>
                </c:pt>
                <c:pt idx="131">
                  <c:v>19</c:v>
                </c:pt>
                <c:pt idx="132">
                  <c:v>19.166666666666668</c:v>
                </c:pt>
                <c:pt idx="133">
                  <c:v>19.333333333333332</c:v>
                </c:pt>
                <c:pt idx="134">
                  <c:v>19.5</c:v>
                </c:pt>
                <c:pt idx="135">
                  <c:v>19.666666666666668</c:v>
                </c:pt>
                <c:pt idx="136">
                  <c:v>19.833333333333332</c:v>
                </c:pt>
                <c:pt idx="137">
                  <c:v>20</c:v>
                </c:pt>
                <c:pt idx="138">
                  <c:v>20.166666666666668</c:v>
                </c:pt>
                <c:pt idx="139">
                  <c:v>20.333333333333332</c:v>
                </c:pt>
                <c:pt idx="140">
                  <c:v>20.5</c:v>
                </c:pt>
                <c:pt idx="141">
                  <c:v>20.506661666666666</c:v>
                </c:pt>
                <c:pt idx="142">
                  <c:v>20.506661666666666</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26.333333333333332</c:v>
                </c:pt>
                <c:pt idx="178">
                  <c:v>26.5</c:v>
                </c:pt>
                <c:pt idx="179">
                  <c:v>26.666666666666668</c:v>
                </c:pt>
                <c:pt idx="180">
                  <c:v>26.833333333333332</c:v>
                </c:pt>
                <c:pt idx="181">
                  <c:v>27</c:v>
                </c:pt>
                <c:pt idx="182">
                  <c:v>27.166666666666668</c:v>
                </c:pt>
                <c:pt idx="183">
                  <c:v>27.333333333333332</c:v>
                </c:pt>
                <c:pt idx="184">
                  <c:v>27.5</c:v>
                </c:pt>
                <c:pt idx="185">
                  <c:v>27.666666666666668</c:v>
                </c:pt>
                <c:pt idx="186">
                  <c:v>27.833333333333332</c:v>
                </c:pt>
                <c:pt idx="187">
                  <c:v>28</c:v>
                </c:pt>
                <c:pt idx="188">
                  <c:v>28.166666666666668</c:v>
                </c:pt>
                <c:pt idx="189">
                  <c:v>28.333333333333332</c:v>
                </c:pt>
                <c:pt idx="190">
                  <c:v>28.5</c:v>
                </c:pt>
                <c:pt idx="191">
                  <c:v>28.666666666666668</c:v>
                </c:pt>
                <c:pt idx="192">
                  <c:v>28.833333333333332</c:v>
                </c:pt>
                <c:pt idx="193">
                  <c:v>29</c:v>
                </c:pt>
                <c:pt idx="194">
                  <c:v>29.166666666666668</c:v>
                </c:pt>
                <c:pt idx="195">
                  <c:v>29.333333333333332</c:v>
                </c:pt>
                <c:pt idx="196">
                  <c:v>29.5</c:v>
                </c:pt>
                <c:pt idx="197">
                  <c:v>29.666666666666668</c:v>
                </c:pt>
                <c:pt idx="198">
                  <c:v>29.833333333333332</c:v>
                </c:pt>
                <c:pt idx="199">
                  <c:v>30</c:v>
                </c:pt>
                <c:pt idx="200">
                  <c:v>30.166666666666668</c:v>
                </c:pt>
                <c:pt idx="201">
                  <c:v>30.333333333333332</c:v>
                </c:pt>
                <c:pt idx="202">
                  <c:v>30.5</c:v>
                </c:pt>
                <c:pt idx="203">
                  <c:v>30.666666666666668</c:v>
                </c:pt>
                <c:pt idx="204">
                  <c:v>30.833333333333332</c:v>
                </c:pt>
                <c:pt idx="205">
                  <c:v>31</c:v>
                </c:pt>
                <c:pt idx="206">
                  <c:v>31.166666666666668</c:v>
                </c:pt>
                <c:pt idx="207">
                  <c:v>31.333333333333332</c:v>
                </c:pt>
                <c:pt idx="208">
                  <c:v>31.5</c:v>
                </c:pt>
                <c:pt idx="209">
                  <c:v>31.55376</c:v>
                </c:pt>
                <c:pt idx="210">
                  <c:v>31.666666666666668</c:v>
                </c:pt>
                <c:pt idx="211">
                  <c:v>31.833333333333332</c:v>
                </c:pt>
                <c:pt idx="212">
                  <c:v>32</c:v>
                </c:pt>
                <c:pt idx="213">
                  <c:v>32.166666666666664</c:v>
                </c:pt>
                <c:pt idx="214">
                  <c:v>32.333333333333336</c:v>
                </c:pt>
                <c:pt idx="215">
                  <c:v>32.5</c:v>
                </c:pt>
                <c:pt idx="216">
                  <c:v>32.666666666666664</c:v>
                </c:pt>
                <c:pt idx="217">
                  <c:v>32.833333333333336</c:v>
                </c:pt>
                <c:pt idx="218">
                  <c:v>33</c:v>
                </c:pt>
                <c:pt idx="219">
                  <c:v>33.166666666666664</c:v>
                </c:pt>
                <c:pt idx="220">
                  <c:v>33.333333333333336</c:v>
                </c:pt>
                <c:pt idx="221">
                  <c:v>33.5</c:v>
                </c:pt>
                <c:pt idx="222">
                  <c:v>33.666666666666664</c:v>
                </c:pt>
                <c:pt idx="223">
                  <c:v>33.833333333333336</c:v>
                </c:pt>
                <c:pt idx="224">
                  <c:v>34</c:v>
                </c:pt>
                <c:pt idx="225">
                  <c:v>34.166666666666664</c:v>
                </c:pt>
                <c:pt idx="226">
                  <c:v>34.333333333333336</c:v>
                </c:pt>
                <c:pt idx="227">
                  <c:v>34.5</c:v>
                </c:pt>
                <c:pt idx="228">
                  <c:v>34.666666666666664</c:v>
                </c:pt>
                <c:pt idx="229">
                  <c:v>34.833333333333336</c:v>
                </c:pt>
                <c:pt idx="230">
                  <c:v>35</c:v>
                </c:pt>
                <c:pt idx="231">
                  <c:v>35.166666666666664</c:v>
                </c:pt>
                <c:pt idx="232">
                  <c:v>35.333333333333336</c:v>
                </c:pt>
                <c:pt idx="233">
                  <c:v>35.5</c:v>
                </c:pt>
                <c:pt idx="234">
                  <c:v>35.666666666666664</c:v>
                </c:pt>
                <c:pt idx="235">
                  <c:v>35.833333333333336</c:v>
                </c:pt>
                <c:pt idx="236">
                  <c:v>36</c:v>
                </c:pt>
                <c:pt idx="237">
                  <c:v>36.166666666666664</c:v>
                </c:pt>
                <c:pt idx="238">
                  <c:v>36.333333333333336</c:v>
                </c:pt>
                <c:pt idx="239">
                  <c:v>36.5</c:v>
                </c:pt>
                <c:pt idx="240">
                  <c:v>36.666666666666664</c:v>
                </c:pt>
                <c:pt idx="241">
                  <c:v>36.833333333333336</c:v>
                </c:pt>
                <c:pt idx="242">
                  <c:v>37</c:v>
                </c:pt>
                <c:pt idx="243">
                  <c:v>37.166666666666664</c:v>
                </c:pt>
                <c:pt idx="244">
                  <c:v>37.333333333333336</c:v>
                </c:pt>
                <c:pt idx="245">
                  <c:v>37.5</c:v>
                </c:pt>
                <c:pt idx="246">
                  <c:v>37.666666666666664</c:v>
                </c:pt>
                <c:pt idx="247">
                  <c:v>37.833333333333336</c:v>
                </c:pt>
                <c:pt idx="248">
                  <c:v>38</c:v>
                </c:pt>
                <c:pt idx="249">
                  <c:v>38.166666666666664</c:v>
                </c:pt>
                <c:pt idx="250">
                  <c:v>38.333333333333336</c:v>
                </c:pt>
                <c:pt idx="251">
                  <c:v>38.5</c:v>
                </c:pt>
                <c:pt idx="252">
                  <c:v>38.666666666666664</c:v>
                </c:pt>
                <c:pt idx="253">
                  <c:v>38.833333333333336</c:v>
                </c:pt>
                <c:pt idx="254">
                  <c:v>39</c:v>
                </c:pt>
                <c:pt idx="255">
                  <c:v>39.166666666666664</c:v>
                </c:pt>
                <c:pt idx="256">
                  <c:v>39.333333333333336</c:v>
                </c:pt>
                <c:pt idx="257">
                  <c:v>39.5</c:v>
                </c:pt>
                <c:pt idx="258">
                  <c:v>39.666666666666664</c:v>
                </c:pt>
                <c:pt idx="259">
                  <c:v>39.833333333333336</c:v>
                </c:pt>
                <c:pt idx="260">
                  <c:v>40</c:v>
                </c:pt>
                <c:pt idx="261">
                  <c:v>40.166666666666664</c:v>
                </c:pt>
                <c:pt idx="262">
                  <c:v>40.333333333333336</c:v>
                </c:pt>
                <c:pt idx="263">
                  <c:v>40.5</c:v>
                </c:pt>
                <c:pt idx="264">
                  <c:v>40.666666666666664</c:v>
                </c:pt>
                <c:pt idx="265">
                  <c:v>40.833333333333336</c:v>
                </c:pt>
                <c:pt idx="266">
                  <c:v>41</c:v>
                </c:pt>
                <c:pt idx="267">
                  <c:v>41.166666666666664</c:v>
                </c:pt>
                <c:pt idx="268">
                  <c:v>41.333333333333336</c:v>
                </c:pt>
                <c:pt idx="269">
                  <c:v>41.5</c:v>
                </c:pt>
                <c:pt idx="270">
                  <c:v>41.666666666666664</c:v>
                </c:pt>
                <c:pt idx="271">
                  <c:v>41.833333333333336</c:v>
                </c:pt>
                <c:pt idx="272">
                  <c:v>42</c:v>
                </c:pt>
                <c:pt idx="273">
                  <c:v>42.166666666666664</c:v>
                </c:pt>
                <c:pt idx="274">
                  <c:v>42.333333333333336</c:v>
                </c:pt>
                <c:pt idx="275">
                  <c:v>42.5</c:v>
                </c:pt>
                <c:pt idx="276">
                  <c:v>42.666666666666664</c:v>
                </c:pt>
                <c:pt idx="277">
                  <c:v>42.833333333333336</c:v>
                </c:pt>
                <c:pt idx="278">
                  <c:v>43</c:v>
                </c:pt>
                <c:pt idx="279">
                  <c:v>43.166666666666664</c:v>
                </c:pt>
                <c:pt idx="280">
                  <c:v>43.333333333333336</c:v>
                </c:pt>
                <c:pt idx="281">
                  <c:v>43.5</c:v>
                </c:pt>
                <c:pt idx="282">
                  <c:v>43.666666666666664</c:v>
                </c:pt>
                <c:pt idx="283">
                  <c:v>43.833333333333336</c:v>
                </c:pt>
                <c:pt idx="284">
                  <c:v>44</c:v>
                </c:pt>
                <c:pt idx="285">
                  <c:v>44.166666666666664</c:v>
                </c:pt>
                <c:pt idx="286">
                  <c:v>44.333333333333336</c:v>
                </c:pt>
                <c:pt idx="287">
                  <c:v>44.5</c:v>
                </c:pt>
                <c:pt idx="288">
                  <c:v>44.666666666666664</c:v>
                </c:pt>
                <c:pt idx="289">
                  <c:v>44.833333333333336</c:v>
                </c:pt>
                <c:pt idx="290">
                  <c:v>45</c:v>
                </c:pt>
                <c:pt idx="291">
                  <c:v>45.166666666666664</c:v>
                </c:pt>
                <c:pt idx="292">
                  <c:v>45.333333333333336</c:v>
                </c:pt>
                <c:pt idx="293">
                  <c:v>45.5</c:v>
                </c:pt>
                <c:pt idx="294">
                  <c:v>45.666666666666664</c:v>
                </c:pt>
                <c:pt idx="295">
                  <c:v>45.833333333333336</c:v>
                </c:pt>
                <c:pt idx="296">
                  <c:v>46</c:v>
                </c:pt>
                <c:pt idx="297">
                  <c:v>46.166666666666664</c:v>
                </c:pt>
                <c:pt idx="298">
                  <c:v>46.333333333333336</c:v>
                </c:pt>
                <c:pt idx="299">
                  <c:v>46.5</c:v>
                </c:pt>
                <c:pt idx="300">
                  <c:v>46.666666666666664</c:v>
                </c:pt>
                <c:pt idx="301">
                  <c:v>46.833333333333336</c:v>
                </c:pt>
                <c:pt idx="302">
                  <c:v>47</c:v>
                </c:pt>
                <c:pt idx="303">
                  <c:v>47.166666666666664</c:v>
                </c:pt>
                <c:pt idx="304">
                  <c:v>47.333333333333336</c:v>
                </c:pt>
                <c:pt idx="305">
                  <c:v>47.5</c:v>
                </c:pt>
                <c:pt idx="306">
                  <c:v>47.666666666666664</c:v>
                </c:pt>
                <c:pt idx="307">
                  <c:v>47.833333333333336</c:v>
                </c:pt>
                <c:pt idx="308">
                  <c:v>48</c:v>
                </c:pt>
                <c:pt idx="309">
                  <c:v>48.166666666666664</c:v>
                </c:pt>
                <c:pt idx="310">
                  <c:v>48.333333333333336</c:v>
                </c:pt>
                <c:pt idx="311">
                  <c:v>48.5</c:v>
                </c:pt>
                <c:pt idx="312">
                  <c:v>48.666666666666664</c:v>
                </c:pt>
                <c:pt idx="313">
                  <c:v>48.833333333333336</c:v>
                </c:pt>
                <c:pt idx="314">
                  <c:v>49</c:v>
                </c:pt>
                <c:pt idx="315">
                  <c:v>49.166666666666664</c:v>
                </c:pt>
                <c:pt idx="316">
                  <c:v>49.333333333333336</c:v>
                </c:pt>
                <c:pt idx="317">
                  <c:v>49.5</c:v>
                </c:pt>
                <c:pt idx="318">
                  <c:v>49.666666666666664</c:v>
                </c:pt>
                <c:pt idx="319">
                  <c:v>49.833333333333336</c:v>
                </c:pt>
                <c:pt idx="320">
                  <c:v>50</c:v>
                </c:pt>
                <c:pt idx="321">
                  <c:v>50.166666666666664</c:v>
                </c:pt>
                <c:pt idx="322">
                  <c:v>50.333333333333336</c:v>
                </c:pt>
                <c:pt idx="323">
                  <c:v>50.5</c:v>
                </c:pt>
                <c:pt idx="324">
                  <c:v>50.666666666666664</c:v>
                </c:pt>
                <c:pt idx="325">
                  <c:v>50.833333333333336</c:v>
                </c:pt>
                <c:pt idx="326">
                  <c:v>51</c:v>
                </c:pt>
                <c:pt idx="327">
                  <c:v>51.166666666666664</c:v>
                </c:pt>
                <c:pt idx="328">
                  <c:v>51.333333333333336</c:v>
                </c:pt>
                <c:pt idx="329">
                  <c:v>51.5</c:v>
                </c:pt>
                <c:pt idx="330">
                  <c:v>51.666666666666664</c:v>
                </c:pt>
                <c:pt idx="331">
                  <c:v>51.833333333333336</c:v>
                </c:pt>
                <c:pt idx="332">
                  <c:v>52</c:v>
                </c:pt>
                <c:pt idx="333">
                  <c:v>52.166666666666664</c:v>
                </c:pt>
                <c:pt idx="334">
                  <c:v>52.333333333333336</c:v>
                </c:pt>
                <c:pt idx="335">
                  <c:v>52.5</c:v>
                </c:pt>
                <c:pt idx="336">
                  <c:v>52.587700000000005</c:v>
                </c:pt>
              </c:numCache>
            </c:numRef>
          </c:xVal>
          <c:yVal>
            <c:numRef>
              <c:f>'Figure 9'!$Y$6:$Y$482</c:f>
              <c:numCache>
                <c:formatCode>General</c:formatCode>
                <c:ptCount val="47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13.531597</c:v>
                </c:pt>
                <c:pt idx="131">
                  <c:v>13.961957999999999</c:v>
                </c:pt>
                <c:pt idx="132">
                  <c:v>14.422507</c:v>
                </c:pt>
                <c:pt idx="133">
                  <c:v>14.897383</c:v>
                </c:pt>
                <c:pt idx="134">
                  <c:v>15.397513999999999</c:v>
                </c:pt>
                <c:pt idx="135">
                  <c:v>15.937556000000001</c:v>
                </c:pt>
                <c:pt idx="136">
                  <c:v>16.528766999999998</c:v>
                </c:pt>
                <c:pt idx="137">
                  <c:v>17.175675999999999</c:v>
                </c:pt>
                <c:pt idx="138">
                  <c:v>17.872285999999999</c:v>
                </c:pt>
                <c:pt idx="139">
                  <c:v>18.614768999999999</c:v>
                </c:pt>
                <c:pt idx="140">
                  <c:v>19.406040000000001</c:v>
                </c:pt>
                <c:pt idx="141">
                  <c:v>19.438665</c:v>
                </c:pt>
                <c:pt idx="142">
                  <c:v>19.442308000000001</c:v>
                </c:pt>
                <c:pt idx="143">
                  <c:v>20.236274999999999</c:v>
                </c:pt>
                <c:pt idx="144">
                  <c:v>21.108402000000002</c:v>
                </c:pt>
                <c:pt idx="145">
                  <c:v>22.039923000000002</c:v>
                </c:pt>
                <c:pt idx="146">
                  <c:v>22.978828</c:v>
                </c:pt>
                <c:pt idx="147">
                  <c:v>23.945523999999999</c:v>
                </c:pt>
                <c:pt idx="148">
                  <c:v>24.958176000000002</c:v>
                </c:pt>
                <c:pt idx="149">
                  <c:v>26.017545999999999</c:v>
                </c:pt>
                <c:pt idx="150">
                  <c:v>27.105377000000001</c:v>
                </c:pt>
                <c:pt idx="151">
                  <c:v>28.217659000000001</c:v>
                </c:pt>
                <c:pt idx="152">
                  <c:v>29.348103999999999</c:v>
                </c:pt>
                <c:pt idx="153">
                  <c:v>30.496500000000001</c:v>
                </c:pt>
                <c:pt idx="154">
                  <c:v>31.67493</c:v>
                </c:pt>
                <c:pt idx="155">
                  <c:v>32.879249999999999</c:v>
                </c:pt>
                <c:pt idx="156">
                  <c:v>34.105069999999998</c:v>
                </c:pt>
                <c:pt idx="157">
                  <c:v>35.352943000000003</c:v>
                </c:pt>
                <c:pt idx="158">
                  <c:v>36.623123</c:v>
                </c:pt>
                <c:pt idx="159">
                  <c:v>37.915835999999999</c:v>
                </c:pt>
                <c:pt idx="160">
                  <c:v>39.231209999999997</c:v>
                </c:pt>
                <c:pt idx="161">
                  <c:v>40.568142000000002</c:v>
                </c:pt>
                <c:pt idx="162">
                  <c:v>41.908965999999999</c:v>
                </c:pt>
                <c:pt idx="163">
                  <c:v>43.273384</c:v>
                </c:pt>
                <c:pt idx="164">
                  <c:v>44.65352</c:v>
                </c:pt>
                <c:pt idx="165">
                  <c:v>46.053584999999998</c:v>
                </c:pt>
                <c:pt idx="166">
                  <c:v>47.472369999999998</c:v>
                </c:pt>
                <c:pt idx="167">
                  <c:v>48.905495000000002</c:v>
                </c:pt>
                <c:pt idx="168">
                  <c:v>50.35333</c:v>
                </c:pt>
                <c:pt idx="169">
                  <c:v>51.808247000000001</c:v>
                </c:pt>
                <c:pt idx="170">
                  <c:v>53.271090000000001</c:v>
                </c:pt>
                <c:pt idx="171">
                  <c:v>54.737105999999997</c:v>
                </c:pt>
                <c:pt idx="172">
                  <c:v>56.199649999999998</c:v>
                </c:pt>
                <c:pt idx="173">
                  <c:v>57.651786999999999</c:v>
                </c:pt>
                <c:pt idx="174">
                  <c:v>59.085116999999997</c:v>
                </c:pt>
                <c:pt idx="175">
                  <c:v>60.491410000000002</c:v>
                </c:pt>
                <c:pt idx="176">
                  <c:v>61.861393</c:v>
                </c:pt>
                <c:pt idx="177">
                  <c:v>63.184539999999998</c:v>
                </c:pt>
                <c:pt idx="178">
                  <c:v>64.44999</c:v>
                </c:pt>
                <c:pt idx="179">
                  <c:v>65.646934999999999</c:v>
                </c:pt>
                <c:pt idx="180">
                  <c:v>66.764979999999994</c:v>
                </c:pt>
                <c:pt idx="181">
                  <c:v>67.794730000000001</c:v>
                </c:pt>
                <c:pt idx="182">
                  <c:v>68.728440000000006</c:v>
                </c:pt>
                <c:pt idx="183">
                  <c:v>69.56062</c:v>
                </c:pt>
                <c:pt idx="184">
                  <c:v>70.288659999999993</c:v>
                </c:pt>
                <c:pt idx="185">
                  <c:v>70.913169999999994</c:v>
                </c:pt>
                <c:pt idx="186">
                  <c:v>71.438209999999998</c:v>
                </c:pt>
                <c:pt idx="187">
                  <c:v>71.870909999999995</c:v>
                </c:pt>
                <c:pt idx="188">
                  <c:v>72.221050000000005</c:v>
                </c:pt>
                <c:pt idx="189">
                  <c:v>72.500039999999998</c:v>
                </c:pt>
                <c:pt idx="190">
                  <c:v>72.719864000000001</c:v>
                </c:pt>
                <c:pt idx="191">
                  <c:v>72.891975000000002</c:v>
                </c:pt>
                <c:pt idx="192">
                  <c:v>73.026560000000003</c:v>
                </c:pt>
                <c:pt idx="193">
                  <c:v>73.132130000000004</c:v>
                </c:pt>
                <c:pt idx="194">
                  <c:v>73.215509999999995</c:v>
                </c:pt>
                <c:pt idx="195">
                  <c:v>73.281930000000003</c:v>
                </c:pt>
                <c:pt idx="196">
                  <c:v>73.335380000000001</c:v>
                </c:pt>
                <c:pt idx="197">
                  <c:v>73.378870000000006</c:v>
                </c:pt>
                <c:pt idx="198">
                  <c:v>73.414630000000002</c:v>
                </c:pt>
                <c:pt idx="199">
                  <c:v>73.444336000000007</c:v>
                </c:pt>
                <c:pt idx="200">
                  <c:v>73.469250000000002</c:v>
                </c:pt>
                <c:pt idx="201">
                  <c:v>73.490364</c:v>
                </c:pt>
                <c:pt idx="202">
                  <c:v>73.508390000000006</c:v>
                </c:pt>
                <c:pt idx="203">
                  <c:v>73.523920000000004</c:v>
                </c:pt>
                <c:pt idx="204">
                  <c:v>73.537390000000002</c:v>
                </c:pt>
                <c:pt idx="205">
                  <c:v>73.549164000000005</c:v>
                </c:pt>
                <c:pt idx="206">
                  <c:v>73.559520000000006</c:v>
                </c:pt>
                <c:pt idx="207">
                  <c:v>73.568680000000001</c:v>
                </c:pt>
                <c:pt idx="208">
                  <c:v>73.576830000000001</c:v>
                </c:pt>
                <c:pt idx="209">
                  <c:v>73.579260000000005</c:v>
                </c:pt>
                <c:pt idx="210">
                  <c:v>73.584109999999995</c:v>
                </c:pt>
                <c:pt idx="211">
                  <c:v>73.590649999999997</c:v>
                </c:pt>
                <c:pt idx="212">
                  <c:v>73.596549999999993</c:v>
                </c:pt>
                <c:pt idx="213">
                  <c:v>73.601889999999997</c:v>
                </c:pt>
                <c:pt idx="214">
                  <c:v>73.606740000000002</c:v>
                </c:pt>
                <c:pt idx="215">
                  <c:v>73.611170000000001</c:v>
                </c:pt>
                <c:pt idx="216">
                  <c:v>73.615210000000005</c:v>
                </c:pt>
                <c:pt idx="217">
                  <c:v>73.618920000000003</c:v>
                </c:pt>
                <c:pt idx="218">
                  <c:v>73.622330000000005</c:v>
                </c:pt>
                <c:pt idx="219">
                  <c:v>73.625470000000007</c:v>
                </c:pt>
                <c:pt idx="220">
                  <c:v>73.628365000000002</c:v>
                </c:pt>
                <c:pt idx="221">
                  <c:v>73.631039999999999</c:v>
                </c:pt>
                <c:pt idx="222">
                  <c:v>73.633520000000004</c:v>
                </c:pt>
                <c:pt idx="223">
                  <c:v>73.635825999999994</c:v>
                </c:pt>
                <c:pt idx="224">
                  <c:v>73.637955000000005</c:v>
                </c:pt>
                <c:pt idx="225">
                  <c:v>73.639939999999996</c:v>
                </c:pt>
                <c:pt idx="226">
                  <c:v>73.641779999999997</c:v>
                </c:pt>
                <c:pt idx="227">
                  <c:v>73.64349</c:v>
                </c:pt>
                <c:pt idx="228">
                  <c:v>73.645079999999993</c:v>
                </c:pt>
                <c:pt idx="229">
                  <c:v>73.646569999999997</c:v>
                </c:pt>
                <c:pt idx="230">
                  <c:v>73.647940000000006</c:v>
                </c:pt>
                <c:pt idx="231">
                  <c:v>73.64922</c:v>
                </c:pt>
                <c:pt idx="232">
                  <c:v>73.650409999999994</c:v>
                </c:pt>
                <c:pt idx="233">
                  <c:v>73.651520000000005</c:v>
                </c:pt>
                <c:pt idx="234">
                  <c:v>73.652540000000002</c:v>
                </c:pt>
                <c:pt idx="235">
                  <c:v>73.653490000000005</c:v>
                </c:pt>
                <c:pt idx="236">
                  <c:v>73.654365999999996</c:v>
                </c:pt>
                <c:pt idx="237">
                  <c:v>73.655174000000002</c:v>
                </c:pt>
                <c:pt idx="238">
                  <c:v>73.655919999999995</c:v>
                </c:pt>
                <c:pt idx="239">
                  <c:v>73.656599999999997</c:v>
                </c:pt>
                <c:pt idx="240">
                  <c:v>73.657229999999998</c:v>
                </c:pt>
                <c:pt idx="241">
                  <c:v>73.657790000000006</c:v>
                </c:pt>
                <c:pt idx="242">
                  <c:v>73.658299999999997</c:v>
                </c:pt>
                <c:pt idx="243">
                  <c:v>73.658770000000004</c:v>
                </c:pt>
                <c:pt idx="244">
                  <c:v>73.659180000000006</c:v>
                </c:pt>
                <c:pt idx="245">
                  <c:v>73.659546000000006</c:v>
                </c:pt>
                <c:pt idx="246">
                  <c:v>73.659869999999998</c:v>
                </c:pt>
                <c:pt idx="247">
                  <c:v>73.660139999999998</c:v>
                </c:pt>
                <c:pt idx="248">
                  <c:v>73.66037</c:v>
                </c:pt>
                <c:pt idx="249">
                  <c:v>73.660570000000007</c:v>
                </c:pt>
                <c:pt idx="250">
                  <c:v>73.660709999999995</c:v>
                </c:pt>
                <c:pt idx="251">
                  <c:v>73.660830000000004</c:v>
                </c:pt>
                <c:pt idx="252">
                  <c:v>73.660904000000002</c:v>
                </c:pt>
                <c:pt idx="253">
                  <c:v>73.66095</c:v>
                </c:pt>
                <c:pt idx="254">
                  <c:v>73.66095</c:v>
                </c:pt>
                <c:pt idx="255">
                  <c:v>73.660920000000004</c:v>
                </c:pt>
                <c:pt idx="256">
                  <c:v>73.66086</c:v>
                </c:pt>
                <c:pt idx="257">
                  <c:v>73.660769999999999</c:v>
                </c:pt>
                <c:pt idx="258">
                  <c:v>73.660640000000001</c:v>
                </c:pt>
                <c:pt idx="259">
                  <c:v>73.660483999999997</c:v>
                </c:pt>
                <c:pt idx="260">
                  <c:v>73.660290000000003</c:v>
                </c:pt>
                <c:pt idx="261">
                  <c:v>73.660079999999994</c:v>
                </c:pt>
                <c:pt idx="262">
                  <c:v>73.659835999999999</c:v>
                </c:pt>
                <c:pt idx="263">
                  <c:v>73.659570000000002</c:v>
                </c:pt>
                <c:pt idx="264">
                  <c:v>73.659270000000006</c:v>
                </c:pt>
                <c:pt idx="265">
                  <c:v>73.658940000000001</c:v>
                </c:pt>
                <c:pt idx="266">
                  <c:v>73.658590000000004</c:v>
                </c:pt>
                <c:pt idx="267">
                  <c:v>73.65822</c:v>
                </c:pt>
                <c:pt idx="268">
                  <c:v>73.657814000000002</c:v>
                </c:pt>
                <c:pt idx="269">
                  <c:v>73.657393999999996</c:v>
                </c:pt>
                <c:pt idx="270">
                  <c:v>73.656943999999996</c:v>
                </c:pt>
                <c:pt idx="271">
                  <c:v>73.656469999999999</c:v>
                </c:pt>
                <c:pt idx="272">
                  <c:v>73.65598</c:v>
                </c:pt>
                <c:pt idx="273">
                  <c:v>73.655463999999995</c:v>
                </c:pt>
                <c:pt idx="274">
                  <c:v>73.654929999999993</c:v>
                </c:pt>
                <c:pt idx="275">
                  <c:v>73.65437</c:v>
                </c:pt>
                <c:pt idx="276">
                  <c:v>73.653790000000001</c:v>
                </c:pt>
                <c:pt idx="277">
                  <c:v>73.653189999999995</c:v>
                </c:pt>
                <c:pt idx="278">
                  <c:v>73.652569999999997</c:v>
                </c:pt>
                <c:pt idx="279">
                  <c:v>73.651929999999993</c:v>
                </c:pt>
                <c:pt idx="280">
                  <c:v>73.651275999999996</c:v>
                </c:pt>
                <c:pt idx="281">
                  <c:v>73.650604000000001</c:v>
                </c:pt>
                <c:pt idx="282">
                  <c:v>73.649900000000002</c:v>
                </c:pt>
                <c:pt idx="283">
                  <c:v>73.649190000000004</c:v>
                </c:pt>
                <c:pt idx="284">
                  <c:v>73.64846</c:v>
                </c:pt>
                <c:pt idx="285">
                  <c:v>73.647710000000004</c:v>
                </c:pt>
                <c:pt idx="286">
                  <c:v>73.646950000000004</c:v>
                </c:pt>
                <c:pt idx="287">
                  <c:v>73.646169999999998</c:v>
                </c:pt>
                <c:pt idx="288">
                  <c:v>73.64537</c:v>
                </c:pt>
                <c:pt idx="289">
                  <c:v>73.644553999999999</c:v>
                </c:pt>
                <c:pt idx="290">
                  <c:v>73.643730000000005</c:v>
                </c:pt>
                <c:pt idx="291">
                  <c:v>73.642880000000005</c:v>
                </c:pt>
                <c:pt idx="292">
                  <c:v>73.642020000000002</c:v>
                </c:pt>
                <c:pt idx="293">
                  <c:v>73.641149999999996</c:v>
                </c:pt>
                <c:pt idx="294">
                  <c:v>73.640259999999998</c:v>
                </c:pt>
                <c:pt idx="295">
                  <c:v>73.639359999999996</c:v>
                </c:pt>
                <c:pt idx="296">
                  <c:v>73.638440000000003</c:v>
                </c:pt>
                <c:pt idx="297">
                  <c:v>73.637510000000006</c:v>
                </c:pt>
                <c:pt idx="298">
                  <c:v>73.636566000000002</c:v>
                </c:pt>
                <c:pt idx="299">
                  <c:v>73.63561</c:v>
                </c:pt>
                <c:pt idx="300">
                  <c:v>73.634636</c:v>
                </c:pt>
                <c:pt idx="301">
                  <c:v>73.633660000000006</c:v>
                </c:pt>
                <c:pt idx="302">
                  <c:v>73.632660000000001</c:v>
                </c:pt>
                <c:pt idx="303">
                  <c:v>73.631649999999993</c:v>
                </c:pt>
                <c:pt idx="304">
                  <c:v>73.63064</c:v>
                </c:pt>
                <c:pt idx="305">
                  <c:v>73.62961</c:v>
                </c:pt>
                <c:pt idx="306">
                  <c:v>73.628559999999993</c:v>
                </c:pt>
                <c:pt idx="307">
                  <c:v>73.627510000000001</c:v>
                </c:pt>
                <c:pt idx="308">
                  <c:v>73.626440000000002</c:v>
                </c:pt>
                <c:pt idx="309">
                  <c:v>73.625373999999994</c:v>
                </c:pt>
                <c:pt idx="310">
                  <c:v>73.624279999999999</c:v>
                </c:pt>
                <c:pt idx="311">
                  <c:v>73.623189999999994</c:v>
                </c:pt>
                <c:pt idx="312">
                  <c:v>73.622085999999996</c:v>
                </c:pt>
                <c:pt idx="313">
                  <c:v>73.620964000000001</c:v>
                </c:pt>
                <c:pt idx="314">
                  <c:v>73.619839999999996</c:v>
                </c:pt>
                <c:pt idx="315">
                  <c:v>73.618706000000003</c:v>
                </c:pt>
                <c:pt idx="316">
                  <c:v>73.617559999999997</c:v>
                </c:pt>
                <c:pt idx="317">
                  <c:v>73.616410000000002</c:v>
                </c:pt>
                <c:pt idx="318">
                  <c:v>73.615250000000003</c:v>
                </c:pt>
                <c:pt idx="319">
                  <c:v>73.614075</c:v>
                </c:pt>
                <c:pt idx="320">
                  <c:v>73.612899999999996</c:v>
                </c:pt>
                <c:pt idx="321">
                  <c:v>73.611710000000002</c:v>
                </c:pt>
                <c:pt idx="322">
                  <c:v>73.610510000000005</c:v>
                </c:pt>
                <c:pt idx="323">
                  <c:v>73.609309999999994</c:v>
                </c:pt>
                <c:pt idx="324">
                  <c:v>73.608099999999993</c:v>
                </c:pt>
                <c:pt idx="325">
                  <c:v>73.606880000000004</c:v>
                </c:pt>
                <c:pt idx="326">
                  <c:v>73.605649999999997</c:v>
                </c:pt>
                <c:pt idx="327">
                  <c:v>73.604416000000001</c:v>
                </c:pt>
                <c:pt idx="328">
                  <c:v>73.603170000000006</c:v>
                </c:pt>
                <c:pt idx="329">
                  <c:v>73.601929999999996</c:v>
                </c:pt>
                <c:pt idx="330">
                  <c:v>73.600669999999994</c:v>
                </c:pt>
                <c:pt idx="331">
                  <c:v>73.599410000000006</c:v>
                </c:pt>
                <c:pt idx="332">
                  <c:v>73.598140000000001</c:v>
                </c:pt>
                <c:pt idx="333">
                  <c:v>73.596860000000007</c:v>
                </c:pt>
                <c:pt idx="334">
                  <c:v>73.595579999999998</c:v>
                </c:pt>
                <c:pt idx="335">
                  <c:v>73.594300000000004</c:v>
                </c:pt>
                <c:pt idx="336">
                  <c:v>73.593620000000001</c:v>
                </c:pt>
              </c:numCache>
            </c:numRef>
          </c:yVal>
          <c:smooth val="0"/>
          <c:extLst>
            <c:ext xmlns:c16="http://schemas.microsoft.com/office/drawing/2014/chart" uri="{C3380CC4-5D6E-409C-BE32-E72D297353CC}">
              <c16:uniqueId val="{00000003-FD74-45C6-82B1-2F0177DA3C4E}"/>
            </c:ext>
          </c:extLst>
        </c:ser>
        <c:dLbls>
          <c:showLegendKey val="0"/>
          <c:showVal val="0"/>
          <c:showCatName val="0"/>
          <c:showSerName val="0"/>
          <c:showPercent val="0"/>
          <c:showBubbleSize val="0"/>
        </c:dLbls>
        <c:axId val="1199250639"/>
        <c:axId val="1166327263"/>
      </c:scatterChart>
      <c:valAx>
        <c:axId val="1199250639"/>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66327263"/>
        <c:crosses val="autoZero"/>
        <c:crossBetween val="midCat"/>
        <c:majorUnit val="20"/>
      </c:valAx>
      <c:valAx>
        <c:axId val="1166327263"/>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D[4,3] [</a:t>
                </a:r>
                <a:r>
                  <a:rPr lang="el-GR"/>
                  <a:t>μ</a:t>
                </a:r>
                <a:r>
                  <a:rPr lang="de-DE"/>
                  <a:t>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99250639"/>
        <c:crosses val="autoZero"/>
        <c:crossBetween val="midCat"/>
        <c:majorUnit val="50"/>
      </c:valAx>
      <c:spPr>
        <a:noFill/>
        <a:ln>
          <a:noFill/>
        </a:ln>
        <a:effectLst/>
      </c:spPr>
    </c:plotArea>
    <c:legend>
      <c:legendPos val="r"/>
      <c:layout>
        <c:manualLayout>
          <c:xMode val="edge"/>
          <c:yMode val="edge"/>
          <c:x val="0.7897777777777778"/>
          <c:y val="0.41160443179896633"/>
          <c:w val="0.12133333333333333"/>
          <c:h val="0.3127193534442663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Optimal temperature profile </a:t>
            </a:r>
          </a:p>
        </c:rich>
      </c:tx>
      <c:layout>
        <c:manualLayout>
          <c:xMode val="edge"/>
          <c:yMode val="edge"/>
          <c:x val="0.27700000000000002"/>
          <c:y val="4.63025048698181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935870516185478"/>
          <c:y val="4.2529534398888118E-2"/>
          <c:w val="0.83741907261592308"/>
          <c:h val="0.87373354507777201"/>
        </c:manualLayout>
      </c:layout>
      <c:scatterChart>
        <c:scatterStyle val="lineMarker"/>
        <c:varyColors val="0"/>
        <c:ser>
          <c:idx val="0"/>
          <c:order val="0"/>
          <c:tx>
            <c:strRef>
              <c:f>'Figure 9'!$AC$4</c:f>
              <c:strCache>
                <c:ptCount val="1"/>
                <c:pt idx="0">
                  <c:v>66mod</c:v>
                </c:pt>
              </c:strCache>
            </c:strRef>
          </c:tx>
          <c:spPr>
            <a:ln w="19050" cap="rnd">
              <a:solidFill>
                <a:schemeClr val="accent1"/>
              </a:solidFill>
              <a:round/>
            </a:ln>
            <a:effectLst/>
          </c:spPr>
          <c:marker>
            <c:symbol val="none"/>
          </c:marker>
          <c:xVal>
            <c:numRef>
              <c:f>'Figure 9'!$AD$6:$AD$992</c:f>
              <c:numCache>
                <c:formatCode>General</c:formatCode>
                <c:ptCount val="98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1.8896601666666666</c:v>
                </c:pt>
                <c:pt idx="14">
                  <c:v>1.8896601666666666</c:v>
                </c:pt>
                <c:pt idx="15">
                  <c:v>1.98441175</c:v>
                </c:pt>
                <c:pt idx="16">
                  <c:v>1.98441175</c:v>
                </c:pt>
                <c:pt idx="17">
                  <c:v>1.9846473333333334</c:v>
                </c:pt>
                <c:pt idx="18">
                  <c:v>1.9846473333333334</c:v>
                </c:pt>
                <c:pt idx="19">
                  <c:v>1.9846484999999998</c:v>
                </c:pt>
                <c:pt idx="20">
                  <c:v>1.9846484999999998</c:v>
                </c:pt>
                <c:pt idx="21">
                  <c:v>2</c:v>
                </c:pt>
                <c:pt idx="22">
                  <c:v>2.1666666666666665</c:v>
                </c:pt>
                <c:pt idx="23">
                  <c:v>2.3333333333333335</c:v>
                </c:pt>
                <c:pt idx="24">
                  <c:v>2.5</c:v>
                </c:pt>
                <c:pt idx="25">
                  <c:v>2.6666666666666665</c:v>
                </c:pt>
                <c:pt idx="26">
                  <c:v>2.8333333333333335</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7.3002700000000003</c:v>
                </c:pt>
                <c:pt idx="54">
                  <c:v>7.3002700000000003</c:v>
                </c:pt>
                <c:pt idx="55">
                  <c:v>7.3002706666666661</c:v>
                </c:pt>
                <c:pt idx="56">
                  <c:v>7.3002706666666661</c:v>
                </c:pt>
                <c:pt idx="57">
                  <c:v>7.333333333333333</c:v>
                </c:pt>
                <c:pt idx="58">
                  <c:v>7.5</c:v>
                </c:pt>
                <c:pt idx="59">
                  <c:v>7.666666666666667</c:v>
                </c:pt>
                <c:pt idx="60">
                  <c:v>7.833333333333333</c:v>
                </c:pt>
                <c:pt idx="61">
                  <c:v>8</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9.9186549999999993</c:v>
                </c:pt>
                <c:pt idx="74">
                  <c:v>9.9186549999999993</c:v>
                </c:pt>
                <c:pt idx="75">
                  <c:v>10</c:v>
                </c:pt>
                <c:pt idx="76">
                  <c:v>10.126342833333332</c:v>
                </c:pt>
                <c:pt idx="77">
                  <c:v>10.126342833333332</c:v>
                </c:pt>
                <c:pt idx="78">
                  <c:v>10.166666666666666</c:v>
                </c:pt>
                <c:pt idx="79">
                  <c:v>10.333333333333334</c:v>
                </c:pt>
                <c:pt idx="80">
                  <c:v>10.5</c:v>
                </c:pt>
                <c:pt idx="81">
                  <c:v>10.666666666666666</c:v>
                </c:pt>
                <c:pt idx="82">
                  <c:v>10.833333333333334</c:v>
                </c:pt>
                <c:pt idx="83">
                  <c:v>11</c:v>
                </c:pt>
                <c:pt idx="84">
                  <c:v>11.166666666666666</c:v>
                </c:pt>
                <c:pt idx="85">
                  <c:v>11.237359999999999</c:v>
                </c:pt>
                <c:pt idx="86">
                  <c:v>11.237359999999999</c:v>
                </c:pt>
                <c:pt idx="87">
                  <c:v>11.333333333333334</c:v>
                </c:pt>
                <c:pt idx="88">
                  <c:v>11.5</c:v>
                </c:pt>
                <c:pt idx="89">
                  <c:v>11.666666666666666</c:v>
                </c:pt>
                <c:pt idx="90">
                  <c:v>11.833333333333334</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13.5596</c:v>
                </c:pt>
                <c:pt idx="102">
                  <c:v>13.5596</c:v>
                </c:pt>
                <c:pt idx="103">
                  <c:v>13.666666666666666</c:v>
                </c:pt>
                <c:pt idx="104">
                  <c:v>13.833333333333334</c:v>
                </c:pt>
                <c:pt idx="105">
                  <c:v>14</c:v>
                </c:pt>
                <c:pt idx="106">
                  <c:v>14.166666666666666</c:v>
                </c:pt>
                <c:pt idx="107">
                  <c:v>14.333333333333334</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25</c:v>
                </c:pt>
                <c:pt idx="172">
                  <c:v>25.166666666666668</c:v>
                </c:pt>
                <c:pt idx="173">
                  <c:v>25.333333333333332</c:v>
                </c:pt>
                <c:pt idx="174">
                  <c:v>25.5</c:v>
                </c:pt>
                <c:pt idx="175">
                  <c:v>25.666666666666668</c:v>
                </c:pt>
                <c:pt idx="176">
                  <c:v>25.833333333333332</c:v>
                </c:pt>
                <c:pt idx="177">
                  <c:v>26</c:v>
                </c:pt>
                <c:pt idx="178">
                  <c:v>26.166666666666668</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28.561501666666668</c:v>
                </c:pt>
                <c:pt idx="194">
                  <c:v>28.561501666666668</c:v>
                </c:pt>
                <c:pt idx="195">
                  <c:v>28.666666666666668</c:v>
                </c:pt>
                <c:pt idx="196">
                  <c:v>28.833333333333332</c:v>
                </c:pt>
                <c:pt idx="197">
                  <c:v>29</c:v>
                </c:pt>
                <c:pt idx="198">
                  <c:v>29.166666666666668</c:v>
                </c:pt>
                <c:pt idx="199">
                  <c:v>29.333333333333332</c:v>
                </c:pt>
                <c:pt idx="200">
                  <c:v>29.5</c:v>
                </c:pt>
                <c:pt idx="201">
                  <c:v>29.666666666666668</c:v>
                </c:pt>
                <c:pt idx="202">
                  <c:v>29.833333333333332</c:v>
                </c:pt>
                <c:pt idx="203">
                  <c:v>30</c:v>
                </c:pt>
                <c:pt idx="204">
                  <c:v>30.166666666666668</c:v>
                </c:pt>
                <c:pt idx="205">
                  <c:v>30.333333333333332</c:v>
                </c:pt>
                <c:pt idx="206">
                  <c:v>30.5</c:v>
                </c:pt>
                <c:pt idx="207">
                  <c:v>30.666666666666668</c:v>
                </c:pt>
                <c:pt idx="208">
                  <c:v>30.833333333333332</c:v>
                </c:pt>
                <c:pt idx="209">
                  <c:v>31</c:v>
                </c:pt>
                <c:pt idx="210">
                  <c:v>31.166666666666668</c:v>
                </c:pt>
                <c:pt idx="211">
                  <c:v>31.168189999999999</c:v>
                </c:pt>
                <c:pt idx="212">
                  <c:v>31.168189999999999</c:v>
                </c:pt>
                <c:pt idx="213">
                  <c:v>31.333333333333332</c:v>
                </c:pt>
                <c:pt idx="214">
                  <c:v>31.5</c:v>
                </c:pt>
                <c:pt idx="215">
                  <c:v>31.666666666666668</c:v>
                </c:pt>
                <c:pt idx="216">
                  <c:v>31.833333333333332</c:v>
                </c:pt>
                <c:pt idx="217">
                  <c:v>32</c:v>
                </c:pt>
                <c:pt idx="218">
                  <c:v>32.166666666666664</c:v>
                </c:pt>
                <c:pt idx="219">
                  <c:v>32.333333333333336</c:v>
                </c:pt>
                <c:pt idx="220">
                  <c:v>32.5</c:v>
                </c:pt>
                <c:pt idx="221">
                  <c:v>32.666666666666664</c:v>
                </c:pt>
                <c:pt idx="222">
                  <c:v>32.833333333333336</c:v>
                </c:pt>
                <c:pt idx="223">
                  <c:v>33</c:v>
                </c:pt>
                <c:pt idx="224">
                  <c:v>33.166666666666664</c:v>
                </c:pt>
                <c:pt idx="225">
                  <c:v>33.333333333333336</c:v>
                </c:pt>
                <c:pt idx="226">
                  <c:v>33.5</c:v>
                </c:pt>
                <c:pt idx="227">
                  <c:v>33.666666666666664</c:v>
                </c:pt>
                <c:pt idx="228">
                  <c:v>33.833333333333336</c:v>
                </c:pt>
                <c:pt idx="229">
                  <c:v>34</c:v>
                </c:pt>
                <c:pt idx="230">
                  <c:v>34.166666666666664</c:v>
                </c:pt>
                <c:pt idx="231">
                  <c:v>34.333333333333336</c:v>
                </c:pt>
                <c:pt idx="232">
                  <c:v>34.5</c:v>
                </c:pt>
                <c:pt idx="233">
                  <c:v>34.666666666666664</c:v>
                </c:pt>
                <c:pt idx="234">
                  <c:v>34.833333333333336</c:v>
                </c:pt>
                <c:pt idx="235">
                  <c:v>34.979191666666665</c:v>
                </c:pt>
                <c:pt idx="236">
                  <c:v>34.979191666666665</c:v>
                </c:pt>
                <c:pt idx="237">
                  <c:v>35</c:v>
                </c:pt>
                <c:pt idx="238">
                  <c:v>35.166666666666664</c:v>
                </c:pt>
                <c:pt idx="239">
                  <c:v>35.333333333333336</c:v>
                </c:pt>
                <c:pt idx="240">
                  <c:v>35.5</c:v>
                </c:pt>
                <c:pt idx="241">
                  <c:v>35.666666666666664</c:v>
                </c:pt>
                <c:pt idx="242">
                  <c:v>35.833333333333336</c:v>
                </c:pt>
                <c:pt idx="243">
                  <c:v>36</c:v>
                </c:pt>
                <c:pt idx="244">
                  <c:v>36.166666666666664</c:v>
                </c:pt>
                <c:pt idx="245">
                  <c:v>36.333333333333336</c:v>
                </c:pt>
                <c:pt idx="246">
                  <c:v>36.5</c:v>
                </c:pt>
                <c:pt idx="247">
                  <c:v>36.666666666666664</c:v>
                </c:pt>
                <c:pt idx="248">
                  <c:v>36.833333333333336</c:v>
                </c:pt>
                <c:pt idx="249">
                  <c:v>37</c:v>
                </c:pt>
                <c:pt idx="250">
                  <c:v>37.166666666666664</c:v>
                </c:pt>
                <c:pt idx="251">
                  <c:v>37.333333333333336</c:v>
                </c:pt>
                <c:pt idx="252">
                  <c:v>37.5</c:v>
                </c:pt>
                <c:pt idx="253">
                  <c:v>37.666666666666664</c:v>
                </c:pt>
                <c:pt idx="254">
                  <c:v>37.833333333333336</c:v>
                </c:pt>
                <c:pt idx="255">
                  <c:v>38</c:v>
                </c:pt>
                <c:pt idx="256">
                  <c:v>38.166666666666664</c:v>
                </c:pt>
                <c:pt idx="257">
                  <c:v>38.333333333333336</c:v>
                </c:pt>
                <c:pt idx="258">
                  <c:v>38.5</c:v>
                </c:pt>
                <c:pt idx="259">
                  <c:v>38.666666666666664</c:v>
                </c:pt>
                <c:pt idx="260">
                  <c:v>38.833333333333336</c:v>
                </c:pt>
                <c:pt idx="261">
                  <c:v>39</c:v>
                </c:pt>
                <c:pt idx="262">
                  <c:v>39.166666666666664</c:v>
                </c:pt>
                <c:pt idx="263">
                  <c:v>39.333333333333336</c:v>
                </c:pt>
                <c:pt idx="264">
                  <c:v>39.5</c:v>
                </c:pt>
                <c:pt idx="265">
                  <c:v>39.666666666666664</c:v>
                </c:pt>
                <c:pt idx="266">
                  <c:v>39.833333333333336</c:v>
                </c:pt>
                <c:pt idx="267">
                  <c:v>40</c:v>
                </c:pt>
                <c:pt idx="268">
                  <c:v>40.166666666666664</c:v>
                </c:pt>
                <c:pt idx="269">
                  <c:v>40.333333333333336</c:v>
                </c:pt>
                <c:pt idx="270">
                  <c:v>40.5</c:v>
                </c:pt>
                <c:pt idx="271">
                  <c:v>40.599328333333332</c:v>
                </c:pt>
                <c:pt idx="272">
                  <c:v>40.599328333333332</c:v>
                </c:pt>
                <c:pt idx="273">
                  <c:v>40.666666666666664</c:v>
                </c:pt>
                <c:pt idx="274">
                  <c:v>40.833333333333336</c:v>
                </c:pt>
                <c:pt idx="275">
                  <c:v>41</c:v>
                </c:pt>
                <c:pt idx="276">
                  <c:v>41.166666666666664</c:v>
                </c:pt>
                <c:pt idx="277">
                  <c:v>41.333333333333336</c:v>
                </c:pt>
                <c:pt idx="278">
                  <c:v>41.5</c:v>
                </c:pt>
                <c:pt idx="279">
                  <c:v>41.666666666666664</c:v>
                </c:pt>
                <c:pt idx="280">
                  <c:v>41.833333333333336</c:v>
                </c:pt>
                <c:pt idx="281">
                  <c:v>42</c:v>
                </c:pt>
                <c:pt idx="282">
                  <c:v>42.166666666666664</c:v>
                </c:pt>
                <c:pt idx="283">
                  <c:v>42.333333333333336</c:v>
                </c:pt>
                <c:pt idx="284">
                  <c:v>42.5</c:v>
                </c:pt>
                <c:pt idx="285">
                  <c:v>42.666666666666664</c:v>
                </c:pt>
                <c:pt idx="286">
                  <c:v>42.833333333333336</c:v>
                </c:pt>
                <c:pt idx="287">
                  <c:v>43</c:v>
                </c:pt>
                <c:pt idx="288">
                  <c:v>43.166666666666664</c:v>
                </c:pt>
                <c:pt idx="289">
                  <c:v>43.333333333333336</c:v>
                </c:pt>
                <c:pt idx="290">
                  <c:v>43.5</c:v>
                </c:pt>
                <c:pt idx="291">
                  <c:v>43.666666666666664</c:v>
                </c:pt>
                <c:pt idx="292">
                  <c:v>43.833333333333336</c:v>
                </c:pt>
                <c:pt idx="293">
                  <c:v>44</c:v>
                </c:pt>
                <c:pt idx="294">
                  <c:v>44.166666666666664</c:v>
                </c:pt>
                <c:pt idx="295">
                  <c:v>44.333333333333336</c:v>
                </c:pt>
                <c:pt idx="296">
                  <c:v>44.5</c:v>
                </c:pt>
                <c:pt idx="297">
                  <c:v>44.666666666666664</c:v>
                </c:pt>
                <c:pt idx="298">
                  <c:v>44.833333333333336</c:v>
                </c:pt>
                <c:pt idx="299">
                  <c:v>45</c:v>
                </c:pt>
                <c:pt idx="300">
                  <c:v>45.010603333333329</c:v>
                </c:pt>
                <c:pt idx="301">
                  <c:v>45.010603333333329</c:v>
                </c:pt>
                <c:pt idx="302">
                  <c:v>45.166666666666664</c:v>
                </c:pt>
                <c:pt idx="303">
                  <c:v>45.333333333333336</c:v>
                </c:pt>
                <c:pt idx="304">
                  <c:v>45.5</c:v>
                </c:pt>
                <c:pt idx="305">
                  <c:v>45.666666666666664</c:v>
                </c:pt>
                <c:pt idx="306">
                  <c:v>45.833333333333336</c:v>
                </c:pt>
                <c:pt idx="307">
                  <c:v>46</c:v>
                </c:pt>
                <c:pt idx="308">
                  <c:v>46.166666666666664</c:v>
                </c:pt>
                <c:pt idx="309">
                  <c:v>46.333333333333336</c:v>
                </c:pt>
                <c:pt idx="310">
                  <c:v>46.5</c:v>
                </c:pt>
                <c:pt idx="311">
                  <c:v>46.666666666666664</c:v>
                </c:pt>
                <c:pt idx="312">
                  <c:v>46.833333333333336</c:v>
                </c:pt>
                <c:pt idx="313">
                  <c:v>47</c:v>
                </c:pt>
                <c:pt idx="314">
                  <c:v>47.166666666666664</c:v>
                </c:pt>
                <c:pt idx="315">
                  <c:v>47.333333333333336</c:v>
                </c:pt>
                <c:pt idx="316">
                  <c:v>47.5</c:v>
                </c:pt>
                <c:pt idx="317">
                  <c:v>47.666666666666664</c:v>
                </c:pt>
                <c:pt idx="318">
                  <c:v>47.833333333333336</c:v>
                </c:pt>
                <c:pt idx="319">
                  <c:v>48</c:v>
                </c:pt>
                <c:pt idx="320">
                  <c:v>48.166666666666664</c:v>
                </c:pt>
                <c:pt idx="321">
                  <c:v>48.333333333333336</c:v>
                </c:pt>
                <c:pt idx="322">
                  <c:v>48.5</c:v>
                </c:pt>
                <c:pt idx="323">
                  <c:v>48.666666666666664</c:v>
                </c:pt>
                <c:pt idx="324">
                  <c:v>48.833333333333336</c:v>
                </c:pt>
                <c:pt idx="325">
                  <c:v>49</c:v>
                </c:pt>
                <c:pt idx="326">
                  <c:v>49.166666666666664</c:v>
                </c:pt>
                <c:pt idx="327">
                  <c:v>49.333333333333336</c:v>
                </c:pt>
                <c:pt idx="328">
                  <c:v>49.5</c:v>
                </c:pt>
                <c:pt idx="329">
                  <c:v>49.666666666666664</c:v>
                </c:pt>
                <c:pt idx="330">
                  <c:v>49.833333333333336</c:v>
                </c:pt>
                <c:pt idx="331">
                  <c:v>50</c:v>
                </c:pt>
                <c:pt idx="332">
                  <c:v>50.166666666666664</c:v>
                </c:pt>
                <c:pt idx="333">
                  <c:v>50.333333333333336</c:v>
                </c:pt>
                <c:pt idx="334">
                  <c:v>50.5</c:v>
                </c:pt>
                <c:pt idx="335">
                  <c:v>50.666666666666664</c:v>
                </c:pt>
                <c:pt idx="336">
                  <c:v>50.833333333333336</c:v>
                </c:pt>
                <c:pt idx="337">
                  <c:v>51</c:v>
                </c:pt>
                <c:pt idx="338">
                  <c:v>51.166666666666664</c:v>
                </c:pt>
                <c:pt idx="339">
                  <c:v>51.333333333333336</c:v>
                </c:pt>
                <c:pt idx="340">
                  <c:v>51.5</c:v>
                </c:pt>
                <c:pt idx="341">
                  <c:v>51.666666666666664</c:v>
                </c:pt>
                <c:pt idx="342">
                  <c:v>51.833333333333336</c:v>
                </c:pt>
                <c:pt idx="343">
                  <c:v>52</c:v>
                </c:pt>
                <c:pt idx="344">
                  <c:v>52.166666666666664</c:v>
                </c:pt>
                <c:pt idx="345">
                  <c:v>52.333333333333336</c:v>
                </c:pt>
                <c:pt idx="346">
                  <c:v>52.5</c:v>
                </c:pt>
                <c:pt idx="347">
                  <c:v>52.666666666666664</c:v>
                </c:pt>
                <c:pt idx="348">
                  <c:v>52.833333333333336</c:v>
                </c:pt>
                <c:pt idx="349">
                  <c:v>53</c:v>
                </c:pt>
                <c:pt idx="350">
                  <c:v>53.166666666666664</c:v>
                </c:pt>
                <c:pt idx="351">
                  <c:v>53.333333333333336</c:v>
                </c:pt>
                <c:pt idx="352">
                  <c:v>53.5</c:v>
                </c:pt>
                <c:pt idx="353">
                  <c:v>53.666666666666664</c:v>
                </c:pt>
                <c:pt idx="354">
                  <c:v>53.833333333333336</c:v>
                </c:pt>
                <c:pt idx="355">
                  <c:v>54</c:v>
                </c:pt>
                <c:pt idx="356">
                  <c:v>54.166666666666664</c:v>
                </c:pt>
                <c:pt idx="357">
                  <c:v>54.333333333333336</c:v>
                </c:pt>
                <c:pt idx="358">
                  <c:v>54.5</c:v>
                </c:pt>
                <c:pt idx="359">
                  <c:v>54.666666666666664</c:v>
                </c:pt>
                <c:pt idx="360">
                  <c:v>54.833333333333336</c:v>
                </c:pt>
                <c:pt idx="361">
                  <c:v>55</c:v>
                </c:pt>
                <c:pt idx="362">
                  <c:v>55.166666666666664</c:v>
                </c:pt>
                <c:pt idx="363">
                  <c:v>55.333333333333336</c:v>
                </c:pt>
                <c:pt idx="364">
                  <c:v>55.5</c:v>
                </c:pt>
                <c:pt idx="365">
                  <c:v>55.666666666666664</c:v>
                </c:pt>
                <c:pt idx="366">
                  <c:v>55.833333333333336</c:v>
                </c:pt>
                <c:pt idx="367">
                  <c:v>56</c:v>
                </c:pt>
                <c:pt idx="368">
                  <c:v>56.166666666666664</c:v>
                </c:pt>
                <c:pt idx="369">
                  <c:v>56.333333333333336</c:v>
                </c:pt>
                <c:pt idx="370">
                  <c:v>56.5</c:v>
                </c:pt>
                <c:pt idx="371">
                  <c:v>56.666666666666664</c:v>
                </c:pt>
                <c:pt idx="372">
                  <c:v>56.833333333333336</c:v>
                </c:pt>
                <c:pt idx="373">
                  <c:v>57</c:v>
                </c:pt>
                <c:pt idx="374">
                  <c:v>57.166666666666664</c:v>
                </c:pt>
                <c:pt idx="375">
                  <c:v>57.333333333333336</c:v>
                </c:pt>
                <c:pt idx="376">
                  <c:v>57.5</c:v>
                </c:pt>
                <c:pt idx="377">
                  <c:v>57.666666666666664</c:v>
                </c:pt>
                <c:pt idx="378">
                  <c:v>57.833333333333336</c:v>
                </c:pt>
                <c:pt idx="379">
                  <c:v>58</c:v>
                </c:pt>
                <c:pt idx="380">
                  <c:v>58.166666666666664</c:v>
                </c:pt>
                <c:pt idx="381">
                  <c:v>58.333333333333336</c:v>
                </c:pt>
                <c:pt idx="382">
                  <c:v>58.5</c:v>
                </c:pt>
                <c:pt idx="383">
                  <c:v>58.666666666666664</c:v>
                </c:pt>
                <c:pt idx="384">
                  <c:v>58.833333333333336</c:v>
                </c:pt>
                <c:pt idx="385">
                  <c:v>59</c:v>
                </c:pt>
                <c:pt idx="386">
                  <c:v>59.166666666666664</c:v>
                </c:pt>
                <c:pt idx="387">
                  <c:v>59.333333333333336</c:v>
                </c:pt>
                <c:pt idx="388">
                  <c:v>59.5</c:v>
                </c:pt>
                <c:pt idx="389">
                  <c:v>59.666666666666664</c:v>
                </c:pt>
                <c:pt idx="390">
                  <c:v>59.833333333333336</c:v>
                </c:pt>
                <c:pt idx="391">
                  <c:v>60</c:v>
                </c:pt>
                <c:pt idx="392">
                  <c:v>60.166666666666664</c:v>
                </c:pt>
                <c:pt idx="393">
                  <c:v>60.333333333333336</c:v>
                </c:pt>
                <c:pt idx="394">
                  <c:v>60.5</c:v>
                </c:pt>
                <c:pt idx="395">
                  <c:v>60.666666666666664</c:v>
                </c:pt>
                <c:pt idx="396">
                  <c:v>60.833333333333336</c:v>
                </c:pt>
                <c:pt idx="397">
                  <c:v>61</c:v>
                </c:pt>
                <c:pt idx="398">
                  <c:v>61.166666666666664</c:v>
                </c:pt>
                <c:pt idx="399">
                  <c:v>61.333333333333336</c:v>
                </c:pt>
                <c:pt idx="400">
                  <c:v>61.5</c:v>
                </c:pt>
                <c:pt idx="401">
                  <c:v>61.666666666666664</c:v>
                </c:pt>
                <c:pt idx="402">
                  <c:v>61.833333333333336</c:v>
                </c:pt>
                <c:pt idx="403">
                  <c:v>62</c:v>
                </c:pt>
                <c:pt idx="404">
                  <c:v>62.166666666666664</c:v>
                </c:pt>
                <c:pt idx="405">
                  <c:v>62.333333333333336</c:v>
                </c:pt>
                <c:pt idx="406">
                  <c:v>62.5</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68.166666666666671</c:v>
                </c:pt>
                <c:pt idx="441">
                  <c:v>68.333333333333329</c:v>
                </c:pt>
                <c:pt idx="442">
                  <c:v>68.5</c:v>
                </c:pt>
                <c:pt idx="443">
                  <c:v>68.666666666666671</c:v>
                </c:pt>
                <c:pt idx="444">
                  <c:v>68.833333333333329</c:v>
                </c:pt>
                <c:pt idx="445">
                  <c:v>69</c:v>
                </c:pt>
                <c:pt idx="446">
                  <c:v>69.166666666666671</c:v>
                </c:pt>
                <c:pt idx="447">
                  <c:v>69.333333333333329</c:v>
                </c:pt>
                <c:pt idx="448">
                  <c:v>69.5</c:v>
                </c:pt>
                <c:pt idx="449">
                  <c:v>69.666666666666671</c:v>
                </c:pt>
                <c:pt idx="450">
                  <c:v>69.833333333333329</c:v>
                </c:pt>
                <c:pt idx="451">
                  <c:v>70</c:v>
                </c:pt>
                <c:pt idx="452">
                  <c:v>70.166666666666671</c:v>
                </c:pt>
                <c:pt idx="453">
                  <c:v>70.333333333333329</c:v>
                </c:pt>
                <c:pt idx="454">
                  <c:v>70.5</c:v>
                </c:pt>
                <c:pt idx="455">
                  <c:v>70.666666666666671</c:v>
                </c:pt>
                <c:pt idx="456">
                  <c:v>70.833333333333329</c:v>
                </c:pt>
                <c:pt idx="457">
                  <c:v>71</c:v>
                </c:pt>
                <c:pt idx="458">
                  <c:v>71.166666666666671</c:v>
                </c:pt>
                <c:pt idx="459">
                  <c:v>71.333333333333329</c:v>
                </c:pt>
                <c:pt idx="460">
                  <c:v>71.5</c:v>
                </c:pt>
                <c:pt idx="461">
                  <c:v>71.666666666666671</c:v>
                </c:pt>
                <c:pt idx="462">
                  <c:v>71.833333333333329</c:v>
                </c:pt>
                <c:pt idx="463">
                  <c:v>72</c:v>
                </c:pt>
                <c:pt idx="464">
                  <c:v>72.166666666666671</c:v>
                </c:pt>
                <c:pt idx="465">
                  <c:v>72.333333333333329</c:v>
                </c:pt>
                <c:pt idx="466">
                  <c:v>72.5</c:v>
                </c:pt>
                <c:pt idx="467">
                  <c:v>72.666666666666671</c:v>
                </c:pt>
                <c:pt idx="468">
                  <c:v>72.833333333333329</c:v>
                </c:pt>
                <c:pt idx="469">
                  <c:v>73</c:v>
                </c:pt>
                <c:pt idx="470">
                  <c:v>73.166666666666671</c:v>
                </c:pt>
                <c:pt idx="471">
                  <c:v>73.333333333333329</c:v>
                </c:pt>
                <c:pt idx="472">
                  <c:v>73.5</c:v>
                </c:pt>
                <c:pt idx="473">
                  <c:v>73.666666666666671</c:v>
                </c:pt>
                <c:pt idx="474">
                  <c:v>73.833333333333329</c:v>
                </c:pt>
                <c:pt idx="475">
                  <c:v>74</c:v>
                </c:pt>
                <c:pt idx="476">
                  <c:v>74.166666666666671</c:v>
                </c:pt>
                <c:pt idx="477">
                  <c:v>74.333333333333329</c:v>
                </c:pt>
                <c:pt idx="478">
                  <c:v>74.5</c:v>
                </c:pt>
                <c:pt idx="479">
                  <c:v>74.666666666666671</c:v>
                </c:pt>
                <c:pt idx="480">
                  <c:v>74.833333333333329</c:v>
                </c:pt>
                <c:pt idx="481">
                  <c:v>75</c:v>
                </c:pt>
                <c:pt idx="482">
                  <c:v>75.166666666666671</c:v>
                </c:pt>
                <c:pt idx="483">
                  <c:v>75.333333333333329</c:v>
                </c:pt>
                <c:pt idx="484">
                  <c:v>75.5</c:v>
                </c:pt>
                <c:pt idx="485">
                  <c:v>75.666666666666671</c:v>
                </c:pt>
                <c:pt idx="486">
                  <c:v>75.740926666666667</c:v>
                </c:pt>
                <c:pt idx="487">
                  <c:v>75.740926666666667</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115.16666666666667</c:v>
                </c:pt>
                <c:pt idx="725">
                  <c:v>115.33333333333333</c:v>
                </c:pt>
                <c:pt idx="726">
                  <c:v>115.5</c:v>
                </c:pt>
                <c:pt idx="727">
                  <c:v>115.66666666666667</c:v>
                </c:pt>
                <c:pt idx="728">
                  <c:v>115.83333333333333</c:v>
                </c:pt>
                <c:pt idx="729">
                  <c:v>116</c:v>
                </c:pt>
                <c:pt idx="730">
                  <c:v>116.16666666666667</c:v>
                </c:pt>
                <c:pt idx="731">
                  <c:v>116.33333333333333</c:v>
                </c:pt>
                <c:pt idx="732">
                  <c:v>116.5</c:v>
                </c:pt>
                <c:pt idx="733">
                  <c:v>116.66666666666667</c:v>
                </c:pt>
                <c:pt idx="734">
                  <c:v>116.83333333333333</c:v>
                </c:pt>
                <c:pt idx="735">
                  <c:v>117</c:v>
                </c:pt>
                <c:pt idx="736">
                  <c:v>117.16666666666667</c:v>
                </c:pt>
                <c:pt idx="737">
                  <c:v>117.33333333333333</c:v>
                </c:pt>
                <c:pt idx="738">
                  <c:v>117.5</c:v>
                </c:pt>
                <c:pt idx="739">
                  <c:v>117.66666666666667</c:v>
                </c:pt>
                <c:pt idx="740">
                  <c:v>117.83333333333333</c:v>
                </c:pt>
                <c:pt idx="741">
                  <c:v>118</c:v>
                </c:pt>
                <c:pt idx="742">
                  <c:v>118.16666666666667</c:v>
                </c:pt>
                <c:pt idx="743">
                  <c:v>118.33333333333333</c:v>
                </c:pt>
                <c:pt idx="744">
                  <c:v>118.5</c:v>
                </c:pt>
                <c:pt idx="745">
                  <c:v>118.66666666666667</c:v>
                </c:pt>
                <c:pt idx="746">
                  <c:v>118.83333333333333</c:v>
                </c:pt>
                <c:pt idx="747">
                  <c:v>119</c:v>
                </c:pt>
                <c:pt idx="748">
                  <c:v>119.16666666666667</c:v>
                </c:pt>
                <c:pt idx="749">
                  <c:v>119.33333333333333</c:v>
                </c:pt>
                <c:pt idx="750">
                  <c:v>119.5</c:v>
                </c:pt>
                <c:pt idx="751">
                  <c:v>119.66666666666667</c:v>
                </c:pt>
                <c:pt idx="752">
                  <c:v>119.83333333333333</c:v>
                </c:pt>
                <c:pt idx="753">
                  <c:v>120</c:v>
                </c:pt>
                <c:pt idx="754">
                  <c:v>120.16666666666667</c:v>
                </c:pt>
                <c:pt idx="755">
                  <c:v>120.33333333333333</c:v>
                </c:pt>
                <c:pt idx="756">
                  <c:v>120.5</c:v>
                </c:pt>
                <c:pt idx="757">
                  <c:v>120.66666666666667</c:v>
                </c:pt>
                <c:pt idx="758">
                  <c:v>120.83333333333333</c:v>
                </c:pt>
                <c:pt idx="759">
                  <c:v>121</c:v>
                </c:pt>
                <c:pt idx="760">
                  <c:v>121.16666666666667</c:v>
                </c:pt>
                <c:pt idx="761">
                  <c:v>121.33333333333333</c:v>
                </c:pt>
                <c:pt idx="762">
                  <c:v>121.5</c:v>
                </c:pt>
                <c:pt idx="763">
                  <c:v>121.66666666666667</c:v>
                </c:pt>
                <c:pt idx="764">
                  <c:v>121.83333333333333</c:v>
                </c:pt>
                <c:pt idx="765">
                  <c:v>122</c:v>
                </c:pt>
                <c:pt idx="766">
                  <c:v>122.16666666666667</c:v>
                </c:pt>
                <c:pt idx="767">
                  <c:v>122.33333333333333</c:v>
                </c:pt>
                <c:pt idx="768">
                  <c:v>122.5</c:v>
                </c:pt>
                <c:pt idx="769">
                  <c:v>122.66666666666667</c:v>
                </c:pt>
                <c:pt idx="770">
                  <c:v>122.83333333333333</c:v>
                </c:pt>
                <c:pt idx="771">
                  <c:v>123</c:v>
                </c:pt>
                <c:pt idx="772">
                  <c:v>123.16666666666667</c:v>
                </c:pt>
                <c:pt idx="773">
                  <c:v>123.33333333333333</c:v>
                </c:pt>
                <c:pt idx="774">
                  <c:v>123.5</c:v>
                </c:pt>
                <c:pt idx="775">
                  <c:v>123.66666666666667</c:v>
                </c:pt>
                <c:pt idx="776">
                  <c:v>123.83333333333333</c:v>
                </c:pt>
                <c:pt idx="777">
                  <c:v>124</c:v>
                </c:pt>
                <c:pt idx="778">
                  <c:v>124.16666666666667</c:v>
                </c:pt>
                <c:pt idx="779">
                  <c:v>124.33333333333333</c:v>
                </c:pt>
                <c:pt idx="780">
                  <c:v>124.5</c:v>
                </c:pt>
                <c:pt idx="781">
                  <c:v>124.66666666666667</c:v>
                </c:pt>
                <c:pt idx="782">
                  <c:v>124.83333333333333</c:v>
                </c:pt>
                <c:pt idx="783">
                  <c:v>125</c:v>
                </c:pt>
                <c:pt idx="784">
                  <c:v>125.16666666666667</c:v>
                </c:pt>
                <c:pt idx="785">
                  <c:v>125.33333333333333</c:v>
                </c:pt>
                <c:pt idx="786">
                  <c:v>125.5</c:v>
                </c:pt>
                <c:pt idx="787">
                  <c:v>125.66666666666667</c:v>
                </c:pt>
                <c:pt idx="788">
                  <c:v>125.83333333333333</c:v>
                </c:pt>
                <c:pt idx="789">
                  <c:v>126</c:v>
                </c:pt>
                <c:pt idx="790">
                  <c:v>126.16666666666667</c:v>
                </c:pt>
                <c:pt idx="791">
                  <c:v>126.33333333333333</c:v>
                </c:pt>
                <c:pt idx="792">
                  <c:v>126.5</c:v>
                </c:pt>
                <c:pt idx="793">
                  <c:v>126.66666666666667</c:v>
                </c:pt>
                <c:pt idx="794">
                  <c:v>126.83333333333333</c:v>
                </c:pt>
                <c:pt idx="795">
                  <c:v>127</c:v>
                </c:pt>
                <c:pt idx="796">
                  <c:v>127.16666666666667</c:v>
                </c:pt>
                <c:pt idx="797">
                  <c:v>127.33333333333333</c:v>
                </c:pt>
                <c:pt idx="798">
                  <c:v>127.5</c:v>
                </c:pt>
                <c:pt idx="799">
                  <c:v>127.66666666666667</c:v>
                </c:pt>
                <c:pt idx="800">
                  <c:v>127.83333333333333</c:v>
                </c:pt>
                <c:pt idx="801">
                  <c:v>128</c:v>
                </c:pt>
                <c:pt idx="802">
                  <c:v>128.16666666666666</c:v>
                </c:pt>
                <c:pt idx="803">
                  <c:v>128.33333333333334</c:v>
                </c:pt>
                <c:pt idx="804">
                  <c:v>128.5</c:v>
                </c:pt>
                <c:pt idx="805">
                  <c:v>128.66666666666666</c:v>
                </c:pt>
                <c:pt idx="806">
                  <c:v>128.83333333333334</c:v>
                </c:pt>
                <c:pt idx="807">
                  <c:v>129</c:v>
                </c:pt>
                <c:pt idx="808">
                  <c:v>129.16666666666666</c:v>
                </c:pt>
                <c:pt idx="809">
                  <c:v>129.33333333333334</c:v>
                </c:pt>
                <c:pt idx="810">
                  <c:v>129.5</c:v>
                </c:pt>
                <c:pt idx="811">
                  <c:v>129.66666666666666</c:v>
                </c:pt>
                <c:pt idx="812">
                  <c:v>129.83333333333334</c:v>
                </c:pt>
                <c:pt idx="813">
                  <c:v>130</c:v>
                </c:pt>
                <c:pt idx="814">
                  <c:v>130.16666666666666</c:v>
                </c:pt>
                <c:pt idx="815">
                  <c:v>130.20022833333334</c:v>
                </c:pt>
                <c:pt idx="816">
                  <c:v>130.20022833333334</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135.22120000000001</c:v>
                </c:pt>
                <c:pt idx="848">
                  <c:v>135.22120000000001</c:v>
                </c:pt>
                <c:pt idx="849">
                  <c:v>135.33333333333334</c:v>
                </c:pt>
                <c:pt idx="850">
                  <c:v>135.5</c:v>
                </c:pt>
                <c:pt idx="851">
                  <c:v>135.66666666666666</c:v>
                </c:pt>
                <c:pt idx="852">
                  <c:v>135.83333333333334</c:v>
                </c:pt>
                <c:pt idx="853">
                  <c:v>136</c:v>
                </c:pt>
                <c:pt idx="854">
                  <c:v>136.16666666666666</c:v>
                </c:pt>
                <c:pt idx="855">
                  <c:v>136.33333333333334</c:v>
                </c:pt>
                <c:pt idx="856">
                  <c:v>136.5</c:v>
                </c:pt>
                <c:pt idx="857">
                  <c:v>136.66666666666666</c:v>
                </c:pt>
                <c:pt idx="858">
                  <c:v>136.83333333333334</c:v>
                </c:pt>
                <c:pt idx="859">
                  <c:v>137</c:v>
                </c:pt>
                <c:pt idx="860">
                  <c:v>137.16666666666666</c:v>
                </c:pt>
                <c:pt idx="861">
                  <c:v>137.33333333333334</c:v>
                </c:pt>
                <c:pt idx="862">
                  <c:v>137.5</c:v>
                </c:pt>
                <c:pt idx="863">
                  <c:v>137.66666666666666</c:v>
                </c:pt>
                <c:pt idx="864">
                  <c:v>137.83333333333334</c:v>
                </c:pt>
                <c:pt idx="865">
                  <c:v>138</c:v>
                </c:pt>
                <c:pt idx="866">
                  <c:v>138.16666666666666</c:v>
                </c:pt>
                <c:pt idx="867">
                  <c:v>138.33333333333334</c:v>
                </c:pt>
                <c:pt idx="868">
                  <c:v>138.5</c:v>
                </c:pt>
                <c:pt idx="869">
                  <c:v>138.66666666666666</c:v>
                </c:pt>
                <c:pt idx="870">
                  <c:v>138.83333333333334</c:v>
                </c:pt>
                <c:pt idx="871">
                  <c:v>139</c:v>
                </c:pt>
                <c:pt idx="872">
                  <c:v>139.16666666666666</c:v>
                </c:pt>
                <c:pt idx="873">
                  <c:v>139.33333333333334</c:v>
                </c:pt>
                <c:pt idx="874">
                  <c:v>139.5</c:v>
                </c:pt>
                <c:pt idx="875">
                  <c:v>139.66666666666666</c:v>
                </c:pt>
                <c:pt idx="876">
                  <c:v>139.83333333333334</c:v>
                </c:pt>
                <c:pt idx="877">
                  <c:v>140</c:v>
                </c:pt>
                <c:pt idx="878">
                  <c:v>140.16666666666666</c:v>
                </c:pt>
                <c:pt idx="879">
                  <c:v>140.33333333333334</c:v>
                </c:pt>
                <c:pt idx="880">
                  <c:v>140.5</c:v>
                </c:pt>
                <c:pt idx="881">
                  <c:v>140.66666666666666</c:v>
                </c:pt>
                <c:pt idx="882">
                  <c:v>140.83333333333334</c:v>
                </c:pt>
                <c:pt idx="883">
                  <c:v>141</c:v>
                </c:pt>
                <c:pt idx="884">
                  <c:v>141.16666666666666</c:v>
                </c:pt>
                <c:pt idx="885">
                  <c:v>141.33333333333334</c:v>
                </c:pt>
                <c:pt idx="886">
                  <c:v>141.5</c:v>
                </c:pt>
                <c:pt idx="887">
                  <c:v>141.66666666666666</c:v>
                </c:pt>
                <c:pt idx="888">
                  <c:v>141.83333333333334</c:v>
                </c:pt>
                <c:pt idx="889">
                  <c:v>142</c:v>
                </c:pt>
                <c:pt idx="890">
                  <c:v>142.16666666666666</c:v>
                </c:pt>
                <c:pt idx="891">
                  <c:v>142.33333333333334</c:v>
                </c:pt>
                <c:pt idx="892">
                  <c:v>142.5</c:v>
                </c:pt>
                <c:pt idx="893">
                  <c:v>142.66666666666666</c:v>
                </c:pt>
                <c:pt idx="894">
                  <c:v>142.83333333333334</c:v>
                </c:pt>
                <c:pt idx="895">
                  <c:v>143</c:v>
                </c:pt>
                <c:pt idx="896">
                  <c:v>143.16666666666666</c:v>
                </c:pt>
                <c:pt idx="897">
                  <c:v>143.33333333333334</c:v>
                </c:pt>
                <c:pt idx="898">
                  <c:v>143.5</c:v>
                </c:pt>
                <c:pt idx="899">
                  <c:v>143.66666666666666</c:v>
                </c:pt>
                <c:pt idx="900">
                  <c:v>143.83333333333334</c:v>
                </c:pt>
                <c:pt idx="901">
                  <c:v>144</c:v>
                </c:pt>
                <c:pt idx="902">
                  <c:v>144.16666666666666</c:v>
                </c:pt>
                <c:pt idx="903">
                  <c:v>144.33333333333334</c:v>
                </c:pt>
                <c:pt idx="904">
                  <c:v>144.5</c:v>
                </c:pt>
                <c:pt idx="905">
                  <c:v>144.66666666666666</c:v>
                </c:pt>
                <c:pt idx="906">
                  <c:v>144.83333333333334</c:v>
                </c:pt>
                <c:pt idx="907">
                  <c:v>145</c:v>
                </c:pt>
                <c:pt idx="908">
                  <c:v>145.16666666666666</c:v>
                </c:pt>
                <c:pt idx="909">
                  <c:v>145.33333333333334</c:v>
                </c:pt>
                <c:pt idx="910">
                  <c:v>145.5</c:v>
                </c:pt>
                <c:pt idx="911">
                  <c:v>145.50829999999999</c:v>
                </c:pt>
                <c:pt idx="912">
                  <c:v>145.50829999999999</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154.16666666666666</c:v>
                </c:pt>
                <c:pt idx="965">
                  <c:v>154.33333333333334</c:v>
                </c:pt>
                <c:pt idx="966">
                  <c:v>154.5</c:v>
                </c:pt>
                <c:pt idx="967">
                  <c:v>154.66666666666666</c:v>
                </c:pt>
                <c:pt idx="968">
                  <c:v>154.83333333333334</c:v>
                </c:pt>
                <c:pt idx="969">
                  <c:v>155</c:v>
                </c:pt>
                <c:pt idx="970">
                  <c:v>155.16666666666666</c:v>
                </c:pt>
                <c:pt idx="971">
                  <c:v>155.33333333333334</c:v>
                </c:pt>
                <c:pt idx="972">
                  <c:v>155.5</c:v>
                </c:pt>
                <c:pt idx="973">
                  <c:v>155.66666666666666</c:v>
                </c:pt>
                <c:pt idx="974">
                  <c:v>155.83333333333334</c:v>
                </c:pt>
                <c:pt idx="975">
                  <c:v>156</c:v>
                </c:pt>
                <c:pt idx="976">
                  <c:v>156.16666666666666</c:v>
                </c:pt>
                <c:pt idx="977">
                  <c:v>156.33333333333334</c:v>
                </c:pt>
                <c:pt idx="978">
                  <c:v>156.5</c:v>
                </c:pt>
                <c:pt idx="979">
                  <c:v>156.66666666666666</c:v>
                </c:pt>
                <c:pt idx="980">
                  <c:v>156.83333333333334</c:v>
                </c:pt>
                <c:pt idx="981">
                  <c:v>157</c:v>
                </c:pt>
                <c:pt idx="982">
                  <c:v>157.16666666666666</c:v>
                </c:pt>
                <c:pt idx="983">
                  <c:v>157.33333333333334</c:v>
                </c:pt>
                <c:pt idx="984">
                  <c:v>157.5</c:v>
                </c:pt>
                <c:pt idx="985">
                  <c:v>157.66666666666666</c:v>
                </c:pt>
                <c:pt idx="986">
                  <c:v>157.714</c:v>
                </c:pt>
              </c:numCache>
            </c:numRef>
          </c:xVal>
          <c:yVal>
            <c:numRef>
              <c:f>'Figure 9'!$AE$6:$AE$992</c:f>
              <c:numCache>
                <c:formatCode>General</c:formatCode>
                <c:ptCount val="987"/>
                <c:pt idx="0">
                  <c:v>57.4741</c:v>
                </c:pt>
                <c:pt idx="1">
                  <c:v>57.4741</c:v>
                </c:pt>
                <c:pt idx="2">
                  <c:v>57.326680000000003</c:v>
                </c:pt>
                <c:pt idx="3">
                  <c:v>57.179256000000002</c:v>
                </c:pt>
                <c:pt idx="4">
                  <c:v>57.031834000000003</c:v>
                </c:pt>
                <c:pt idx="5">
                  <c:v>56.884410000000003</c:v>
                </c:pt>
                <c:pt idx="6">
                  <c:v>56.736989999999999</c:v>
                </c:pt>
                <c:pt idx="7">
                  <c:v>56.589570000000002</c:v>
                </c:pt>
                <c:pt idx="8">
                  <c:v>56.442146000000001</c:v>
                </c:pt>
                <c:pt idx="9">
                  <c:v>56.294724000000002</c:v>
                </c:pt>
                <c:pt idx="10">
                  <c:v>56.147300000000001</c:v>
                </c:pt>
                <c:pt idx="11">
                  <c:v>55.999879999999997</c:v>
                </c:pt>
                <c:pt idx="12">
                  <c:v>55.852460000000001</c:v>
                </c:pt>
                <c:pt idx="13">
                  <c:v>55.802635000000002</c:v>
                </c:pt>
                <c:pt idx="14">
                  <c:v>55.802635000000002</c:v>
                </c:pt>
                <c:pt idx="15">
                  <c:v>55.718822000000003</c:v>
                </c:pt>
                <c:pt idx="16">
                  <c:v>55.718822000000003</c:v>
                </c:pt>
                <c:pt idx="17">
                  <c:v>55.718615999999997</c:v>
                </c:pt>
                <c:pt idx="18">
                  <c:v>55.718615999999997</c:v>
                </c:pt>
                <c:pt idx="19">
                  <c:v>55.718615999999997</c:v>
                </c:pt>
                <c:pt idx="20">
                  <c:v>55.718615999999997</c:v>
                </c:pt>
                <c:pt idx="21">
                  <c:v>55.705036</c:v>
                </c:pt>
                <c:pt idx="22">
                  <c:v>55.557613000000003</c:v>
                </c:pt>
                <c:pt idx="23">
                  <c:v>55.41019</c:v>
                </c:pt>
                <c:pt idx="24">
                  <c:v>55.262770000000003</c:v>
                </c:pt>
                <c:pt idx="25">
                  <c:v>55.115349999999999</c:v>
                </c:pt>
                <c:pt idx="26">
                  <c:v>54.967925999999999</c:v>
                </c:pt>
                <c:pt idx="27">
                  <c:v>54.820503000000002</c:v>
                </c:pt>
                <c:pt idx="28">
                  <c:v>54.673079999999999</c:v>
                </c:pt>
                <c:pt idx="29">
                  <c:v>54.525660000000002</c:v>
                </c:pt>
                <c:pt idx="30">
                  <c:v>54.378239999999998</c:v>
                </c:pt>
                <c:pt idx="31">
                  <c:v>54.230815999999997</c:v>
                </c:pt>
                <c:pt idx="32">
                  <c:v>54.083393000000001</c:v>
                </c:pt>
                <c:pt idx="33">
                  <c:v>53.935969999999998</c:v>
                </c:pt>
                <c:pt idx="34">
                  <c:v>53.788550000000001</c:v>
                </c:pt>
                <c:pt idx="35">
                  <c:v>53.641129999999997</c:v>
                </c:pt>
                <c:pt idx="36">
                  <c:v>53.493706000000003</c:v>
                </c:pt>
                <c:pt idx="37">
                  <c:v>53.346283</c:v>
                </c:pt>
                <c:pt idx="38">
                  <c:v>53.198860000000003</c:v>
                </c:pt>
                <c:pt idx="39">
                  <c:v>53.051439999999999</c:v>
                </c:pt>
                <c:pt idx="40">
                  <c:v>52.904020000000003</c:v>
                </c:pt>
                <c:pt idx="41">
                  <c:v>52.756596000000002</c:v>
                </c:pt>
                <c:pt idx="42">
                  <c:v>52.609172999999998</c:v>
                </c:pt>
                <c:pt idx="43">
                  <c:v>52.461753999999999</c:v>
                </c:pt>
                <c:pt idx="44">
                  <c:v>52.314329999999998</c:v>
                </c:pt>
                <c:pt idx="45">
                  <c:v>52.166910000000001</c:v>
                </c:pt>
                <c:pt idx="46">
                  <c:v>52.019485000000003</c:v>
                </c:pt>
                <c:pt idx="47">
                  <c:v>51.872062999999997</c:v>
                </c:pt>
                <c:pt idx="48">
                  <c:v>51.724643999999998</c:v>
                </c:pt>
                <c:pt idx="49">
                  <c:v>51.577219999999997</c:v>
                </c:pt>
                <c:pt idx="50">
                  <c:v>51.4298</c:v>
                </c:pt>
                <c:pt idx="51">
                  <c:v>51.282375000000002</c:v>
                </c:pt>
                <c:pt idx="52">
                  <c:v>51.134953000000003</c:v>
                </c:pt>
                <c:pt idx="53">
                  <c:v>51.016776999999998</c:v>
                </c:pt>
                <c:pt idx="54">
                  <c:v>51.016776999999998</c:v>
                </c:pt>
                <c:pt idx="55">
                  <c:v>51.016776999999998</c:v>
                </c:pt>
                <c:pt idx="56">
                  <c:v>51.016776999999998</c:v>
                </c:pt>
                <c:pt idx="57">
                  <c:v>50.987533999999997</c:v>
                </c:pt>
                <c:pt idx="58">
                  <c:v>50.840110000000003</c:v>
                </c:pt>
                <c:pt idx="59">
                  <c:v>50.692687999999997</c:v>
                </c:pt>
                <c:pt idx="60">
                  <c:v>50.545265000000001</c:v>
                </c:pt>
                <c:pt idx="61">
                  <c:v>50.397841999999997</c:v>
                </c:pt>
                <c:pt idx="62">
                  <c:v>50.250422999999998</c:v>
                </c:pt>
                <c:pt idx="63">
                  <c:v>50.103000000000002</c:v>
                </c:pt>
                <c:pt idx="64">
                  <c:v>49.955578000000003</c:v>
                </c:pt>
                <c:pt idx="65">
                  <c:v>49.808154999999999</c:v>
                </c:pt>
                <c:pt idx="66">
                  <c:v>49.660732000000003</c:v>
                </c:pt>
                <c:pt idx="67">
                  <c:v>49.513312999999997</c:v>
                </c:pt>
                <c:pt idx="68">
                  <c:v>49.36589</c:v>
                </c:pt>
                <c:pt idx="69">
                  <c:v>49.218468000000001</c:v>
                </c:pt>
                <c:pt idx="70">
                  <c:v>49.071044999999998</c:v>
                </c:pt>
                <c:pt idx="71">
                  <c:v>48.923625999999999</c:v>
                </c:pt>
                <c:pt idx="72">
                  <c:v>48.776203000000002</c:v>
                </c:pt>
                <c:pt idx="73">
                  <c:v>48.700733</c:v>
                </c:pt>
                <c:pt idx="74">
                  <c:v>48.700733</c:v>
                </c:pt>
                <c:pt idx="75">
                  <c:v>48.628779999999999</c:v>
                </c:pt>
                <c:pt idx="76">
                  <c:v>48.517024999999997</c:v>
                </c:pt>
                <c:pt idx="77">
                  <c:v>48.517024999999997</c:v>
                </c:pt>
                <c:pt idx="78">
                  <c:v>48.481358</c:v>
                </c:pt>
                <c:pt idx="79">
                  <c:v>48.333934999999997</c:v>
                </c:pt>
                <c:pt idx="80">
                  <c:v>48.186515999999997</c:v>
                </c:pt>
                <c:pt idx="81">
                  <c:v>48.039093000000001</c:v>
                </c:pt>
                <c:pt idx="82">
                  <c:v>47.891669999999998</c:v>
                </c:pt>
                <c:pt idx="83">
                  <c:v>47.744247000000001</c:v>
                </c:pt>
                <c:pt idx="84">
                  <c:v>47.596825000000003</c:v>
                </c:pt>
                <c:pt idx="85">
                  <c:v>47.534298</c:v>
                </c:pt>
                <c:pt idx="86">
                  <c:v>47.534298</c:v>
                </c:pt>
                <c:pt idx="87">
                  <c:v>47.449406000000003</c:v>
                </c:pt>
                <c:pt idx="88">
                  <c:v>47.301983</c:v>
                </c:pt>
                <c:pt idx="89">
                  <c:v>47.154559999999996</c:v>
                </c:pt>
                <c:pt idx="90">
                  <c:v>47.007137</c:v>
                </c:pt>
                <c:pt idx="91">
                  <c:v>46.859715000000001</c:v>
                </c:pt>
                <c:pt idx="92">
                  <c:v>46.712296000000002</c:v>
                </c:pt>
                <c:pt idx="93">
                  <c:v>46.564872999999999</c:v>
                </c:pt>
                <c:pt idx="94">
                  <c:v>46.417450000000002</c:v>
                </c:pt>
                <c:pt idx="95">
                  <c:v>46.270026999999999</c:v>
                </c:pt>
                <c:pt idx="96">
                  <c:v>46.122604000000003</c:v>
                </c:pt>
                <c:pt idx="97">
                  <c:v>45.975185000000003</c:v>
                </c:pt>
                <c:pt idx="98">
                  <c:v>45.827762999999997</c:v>
                </c:pt>
                <c:pt idx="99">
                  <c:v>45.680340000000001</c:v>
                </c:pt>
                <c:pt idx="100">
                  <c:v>45.532916999999998</c:v>
                </c:pt>
                <c:pt idx="101">
                  <c:v>45.480200000000004</c:v>
                </c:pt>
                <c:pt idx="102">
                  <c:v>45.480200000000004</c:v>
                </c:pt>
                <c:pt idx="103">
                  <c:v>45.373134999999998</c:v>
                </c:pt>
                <c:pt idx="104">
                  <c:v>45.206467000000004</c:v>
                </c:pt>
                <c:pt idx="105">
                  <c:v>45.039802999999999</c:v>
                </c:pt>
                <c:pt idx="106">
                  <c:v>44.873139999999999</c:v>
                </c:pt>
                <c:pt idx="107">
                  <c:v>44.706470000000003</c:v>
                </c:pt>
                <c:pt idx="108">
                  <c:v>44.539805999999999</c:v>
                </c:pt>
                <c:pt idx="109">
                  <c:v>44.373142000000001</c:v>
                </c:pt>
                <c:pt idx="110">
                  <c:v>44.206474</c:v>
                </c:pt>
                <c:pt idx="111">
                  <c:v>44.039810000000003</c:v>
                </c:pt>
                <c:pt idx="112">
                  <c:v>43.873142000000001</c:v>
                </c:pt>
                <c:pt idx="113">
                  <c:v>43.706479999999999</c:v>
                </c:pt>
                <c:pt idx="114">
                  <c:v>43.539814</c:v>
                </c:pt>
                <c:pt idx="115">
                  <c:v>43.373145999999998</c:v>
                </c:pt>
                <c:pt idx="116">
                  <c:v>43.206482000000001</c:v>
                </c:pt>
                <c:pt idx="117">
                  <c:v>43.039817999999997</c:v>
                </c:pt>
                <c:pt idx="118">
                  <c:v>42.873150000000003</c:v>
                </c:pt>
                <c:pt idx="119">
                  <c:v>42.706485999999998</c:v>
                </c:pt>
                <c:pt idx="120">
                  <c:v>42.539817999999997</c:v>
                </c:pt>
                <c:pt idx="121">
                  <c:v>42.373154</c:v>
                </c:pt>
                <c:pt idx="122">
                  <c:v>42.206490000000002</c:v>
                </c:pt>
                <c:pt idx="123">
                  <c:v>42.039819999999999</c:v>
                </c:pt>
                <c:pt idx="124">
                  <c:v>41.873157999999997</c:v>
                </c:pt>
                <c:pt idx="125">
                  <c:v>41.706493000000002</c:v>
                </c:pt>
                <c:pt idx="126">
                  <c:v>41.539825</c:v>
                </c:pt>
                <c:pt idx="127">
                  <c:v>41.373159999999999</c:v>
                </c:pt>
                <c:pt idx="128">
                  <c:v>41.206493000000002</c:v>
                </c:pt>
                <c:pt idx="129">
                  <c:v>41.039830000000002</c:v>
                </c:pt>
                <c:pt idx="130">
                  <c:v>40.873165</c:v>
                </c:pt>
                <c:pt idx="131">
                  <c:v>40.706496999999999</c:v>
                </c:pt>
                <c:pt idx="132">
                  <c:v>40.539833000000002</c:v>
                </c:pt>
                <c:pt idx="133">
                  <c:v>40.373170000000002</c:v>
                </c:pt>
                <c:pt idx="134">
                  <c:v>40.206499999999998</c:v>
                </c:pt>
                <c:pt idx="135">
                  <c:v>40.039836999999999</c:v>
                </c:pt>
                <c:pt idx="136">
                  <c:v>39.873170000000002</c:v>
                </c:pt>
                <c:pt idx="137">
                  <c:v>39.706505</c:v>
                </c:pt>
                <c:pt idx="138">
                  <c:v>39.539839999999998</c:v>
                </c:pt>
                <c:pt idx="139">
                  <c:v>39.373173000000001</c:v>
                </c:pt>
                <c:pt idx="140">
                  <c:v>39.206510000000002</c:v>
                </c:pt>
                <c:pt idx="141">
                  <c:v>39.039845</c:v>
                </c:pt>
                <c:pt idx="142">
                  <c:v>38.873176999999998</c:v>
                </c:pt>
                <c:pt idx="143">
                  <c:v>38.706511999999996</c:v>
                </c:pt>
                <c:pt idx="144">
                  <c:v>38.539845</c:v>
                </c:pt>
                <c:pt idx="145">
                  <c:v>38.373179999999998</c:v>
                </c:pt>
                <c:pt idx="146">
                  <c:v>38.206516000000001</c:v>
                </c:pt>
                <c:pt idx="147">
                  <c:v>38.039850000000001</c:v>
                </c:pt>
                <c:pt idx="148">
                  <c:v>37.873184000000002</c:v>
                </c:pt>
                <c:pt idx="149">
                  <c:v>37.706519999999998</c:v>
                </c:pt>
                <c:pt idx="150">
                  <c:v>37.539852000000003</c:v>
                </c:pt>
                <c:pt idx="151">
                  <c:v>37.373187999999999</c:v>
                </c:pt>
                <c:pt idx="152">
                  <c:v>37.206519999999998</c:v>
                </c:pt>
                <c:pt idx="153">
                  <c:v>37.039856</c:v>
                </c:pt>
                <c:pt idx="154">
                  <c:v>36.873190000000001</c:v>
                </c:pt>
                <c:pt idx="155">
                  <c:v>36.706524000000002</c:v>
                </c:pt>
                <c:pt idx="156">
                  <c:v>36.539859999999997</c:v>
                </c:pt>
                <c:pt idx="157">
                  <c:v>36.373196</c:v>
                </c:pt>
                <c:pt idx="158">
                  <c:v>36.206527999999999</c:v>
                </c:pt>
                <c:pt idx="159">
                  <c:v>36.039864000000001</c:v>
                </c:pt>
                <c:pt idx="160">
                  <c:v>35.873196</c:v>
                </c:pt>
                <c:pt idx="161">
                  <c:v>35.706530000000001</c:v>
                </c:pt>
                <c:pt idx="162">
                  <c:v>35.539867000000001</c:v>
                </c:pt>
                <c:pt idx="163">
                  <c:v>35.373199999999997</c:v>
                </c:pt>
                <c:pt idx="164">
                  <c:v>35.206535000000002</c:v>
                </c:pt>
                <c:pt idx="165">
                  <c:v>35.039870000000001</c:v>
                </c:pt>
                <c:pt idx="166">
                  <c:v>34.873202999999997</c:v>
                </c:pt>
                <c:pt idx="167">
                  <c:v>34.706539999999997</c:v>
                </c:pt>
                <c:pt idx="168">
                  <c:v>34.539870000000001</c:v>
                </c:pt>
                <c:pt idx="169">
                  <c:v>34.373207000000001</c:v>
                </c:pt>
                <c:pt idx="170">
                  <c:v>34.206543000000003</c:v>
                </c:pt>
                <c:pt idx="171">
                  <c:v>34.039875000000002</c:v>
                </c:pt>
                <c:pt idx="172">
                  <c:v>33.87321</c:v>
                </c:pt>
                <c:pt idx="173">
                  <c:v>33.706547</c:v>
                </c:pt>
                <c:pt idx="174">
                  <c:v>33.539879999999997</c:v>
                </c:pt>
                <c:pt idx="175">
                  <c:v>33.373215000000002</c:v>
                </c:pt>
                <c:pt idx="176">
                  <c:v>33.206547</c:v>
                </c:pt>
                <c:pt idx="177">
                  <c:v>33.039883000000003</c:v>
                </c:pt>
                <c:pt idx="178">
                  <c:v>32.873220000000003</c:v>
                </c:pt>
                <c:pt idx="179">
                  <c:v>32.70655</c:v>
                </c:pt>
                <c:pt idx="180">
                  <c:v>32.539886000000003</c:v>
                </c:pt>
                <c:pt idx="181">
                  <c:v>32.373221999999998</c:v>
                </c:pt>
                <c:pt idx="182">
                  <c:v>32.206553999999997</c:v>
                </c:pt>
                <c:pt idx="183">
                  <c:v>32.03989</c:v>
                </c:pt>
                <c:pt idx="184">
                  <c:v>31.873224</c:v>
                </c:pt>
                <c:pt idx="185">
                  <c:v>31.706558000000001</c:v>
                </c:pt>
                <c:pt idx="186">
                  <c:v>31.539891999999998</c:v>
                </c:pt>
                <c:pt idx="187">
                  <c:v>31.373228000000001</c:v>
                </c:pt>
                <c:pt idx="188">
                  <c:v>31.206562000000002</c:v>
                </c:pt>
                <c:pt idx="189">
                  <c:v>31.039895999999999</c:v>
                </c:pt>
                <c:pt idx="190">
                  <c:v>30.87323</c:v>
                </c:pt>
                <c:pt idx="191">
                  <c:v>30.706565999999999</c:v>
                </c:pt>
                <c:pt idx="192">
                  <c:v>30.539899999999999</c:v>
                </c:pt>
                <c:pt idx="193">
                  <c:v>30.478400000000001</c:v>
                </c:pt>
                <c:pt idx="194">
                  <c:v>30.478400000000001</c:v>
                </c:pt>
                <c:pt idx="195">
                  <c:v>30.66292</c:v>
                </c:pt>
                <c:pt idx="196">
                  <c:v>30.955347</c:v>
                </c:pt>
                <c:pt idx="197">
                  <c:v>31.247772000000001</c:v>
                </c:pt>
                <c:pt idx="198">
                  <c:v>31.540199999999999</c:v>
                </c:pt>
                <c:pt idx="199">
                  <c:v>31.832623999999999</c:v>
                </c:pt>
                <c:pt idx="200">
                  <c:v>32.125050000000002</c:v>
                </c:pt>
                <c:pt idx="201">
                  <c:v>32.417476999999998</c:v>
                </c:pt>
                <c:pt idx="202">
                  <c:v>32.709904000000002</c:v>
                </c:pt>
                <c:pt idx="203">
                  <c:v>33.002330000000001</c:v>
                </c:pt>
                <c:pt idx="204">
                  <c:v>33.294753999999998</c:v>
                </c:pt>
                <c:pt idx="205">
                  <c:v>33.587179999999996</c:v>
                </c:pt>
                <c:pt idx="206">
                  <c:v>33.87961</c:v>
                </c:pt>
                <c:pt idx="207">
                  <c:v>34.172035000000001</c:v>
                </c:pt>
                <c:pt idx="208">
                  <c:v>34.464460000000003</c:v>
                </c:pt>
                <c:pt idx="209">
                  <c:v>34.756886000000002</c:v>
                </c:pt>
                <c:pt idx="210">
                  <c:v>35.049312999999998</c:v>
                </c:pt>
                <c:pt idx="211">
                  <c:v>35.051983</c:v>
                </c:pt>
                <c:pt idx="212">
                  <c:v>35.051983</c:v>
                </c:pt>
                <c:pt idx="213">
                  <c:v>35.341740000000001</c:v>
                </c:pt>
                <c:pt idx="214">
                  <c:v>35.634163000000001</c:v>
                </c:pt>
                <c:pt idx="215">
                  <c:v>35.926589999999997</c:v>
                </c:pt>
                <c:pt idx="216">
                  <c:v>36.219017000000001</c:v>
                </c:pt>
                <c:pt idx="217">
                  <c:v>36.511443999999997</c:v>
                </c:pt>
                <c:pt idx="218">
                  <c:v>36.803866999999997</c:v>
                </c:pt>
                <c:pt idx="219">
                  <c:v>37.096294</c:v>
                </c:pt>
                <c:pt idx="220">
                  <c:v>37.388719999999999</c:v>
                </c:pt>
                <c:pt idx="221">
                  <c:v>37.681150000000002</c:v>
                </c:pt>
                <c:pt idx="222">
                  <c:v>37.973570000000002</c:v>
                </c:pt>
                <c:pt idx="223">
                  <c:v>38.265999999999998</c:v>
                </c:pt>
                <c:pt idx="224">
                  <c:v>38.558425999999997</c:v>
                </c:pt>
                <c:pt idx="225">
                  <c:v>38.850853000000001</c:v>
                </c:pt>
                <c:pt idx="226">
                  <c:v>39.143276</c:v>
                </c:pt>
                <c:pt idx="227">
                  <c:v>39.435702999999997</c:v>
                </c:pt>
                <c:pt idx="228">
                  <c:v>39.72813</c:v>
                </c:pt>
                <c:pt idx="229">
                  <c:v>40.020556999999997</c:v>
                </c:pt>
                <c:pt idx="230">
                  <c:v>40.312980000000003</c:v>
                </c:pt>
                <c:pt idx="231">
                  <c:v>40.605407999999997</c:v>
                </c:pt>
                <c:pt idx="232">
                  <c:v>40.897835000000001</c:v>
                </c:pt>
                <c:pt idx="233">
                  <c:v>41.190260000000002</c:v>
                </c:pt>
                <c:pt idx="234">
                  <c:v>41.482684999999996</c:v>
                </c:pt>
                <c:pt idx="235">
                  <c:v>41.738599999999998</c:v>
                </c:pt>
                <c:pt idx="236">
                  <c:v>41.738599999999998</c:v>
                </c:pt>
                <c:pt idx="237">
                  <c:v>41.765152</c:v>
                </c:pt>
                <c:pt idx="238">
                  <c:v>41.977820000000001</c:v>
                </c:pt>
                <c:pt idx="239">
                  <c:v>42.190486999999997</c:v>
                </c:pt>
                <c:pt idx="240">
                  <c:v>42.403151999999999</c:v>
                </c:pt>
                <c:pt idx="241">
                  <c:v>42.615819999999999</c:v>
                </c:pt>
                <c:pt idx="242">
                  <c:v>42.828487000000003</c:v>
                </c:pt>
                <c:pt idx="243">
                  <c:v>43.041153000000001</c:v>
                </c:pt>
                <c:pt idx="244">
                  <c:v>43.253822</c:v>
                </c:pt>
                <c:pt idx="245">
                  <c:v>43.466487999999998</c:v>
                </c:pt>
                <c:pt idx="246">
                  <c:v>43.679152999999999</c:v>
                </c:pt>
                <c:pt idx="247">
                  <c:v>43.891820000000003</c:v>
                </c:pt>
                <c:pt idx="248">
                  <c:v>44.104489999999998</c:v>
                </c:pt>
                <c:pt idx="249">
                  <c:v>44.317154000000002</c:v>
                </c:pt>
                <c:pt idx="250">
                  <c:v>44.529820000000001</c:v>
                </c:pt>
                <c:pt idx="251">
                  <c:v>44.742489999999997</c:v>
                </c:pt>
                <c:pt idx="252">
                  <c:v>44.955154</c:v>
                </c:pt>
                <c:pt idx="253">
                  <c:v>45.167819999999999</c:v>
                </c:pt>
                <c:pt idx="254">
                  <c:v>45.380490000000002</c:v>
                </c:pt>
                <c:pt idx="255">
                  <c:v>45.593155000000003</c:v>
                </c:pt>
                <c:pt idx="256">
                  <c:v>45.805819999999997</c:v>
                </c:pt>
                <c:pt idx="257">
                  <c:v>46.018486000000003</c:v>
                </c:pt>
                <c:pt idx="258">
                  <c:v>46.231155000000001</c:v>
                </c:pt>
                <c:pt idx="259">
                  <c:v>46.443820000000002</c:v>
                </c:pt>
                <c:pt idx="260">
                  <c:v>46.656486999999998</c:v>
                </c:pt>
                <c:pt idx="261">
                  <c:v>46.869155999999997</c:v>
                </c:pt>
                <c:pt idx="262">
                  <c:v>47.08182</c:v>
                </c:pt>
                <c:pt idx="263">
                  <c:v>47.294486999999997</c:v>
                </c:pt>
                <c:pt idx="264">
                  <c:v>47.507156000000002</c:v>
                </c:pt>
                <c:pt idx="265">
                  <c:v>47.719822000000001</c:v>
                </c:pt>
                <c:pt idx="266">
                  <c:v>47.932487000000002</c:v>
                </c:pt>
                <c:pt idx="267">
                  <c:v>48.145153000000001</c:v>
                </c:pt>
                <c:pt idx="268">
                  <c:v>48.357821999999999</c:v>
                </c:pt>
                <c:pt idx="269">
                  <c:v>48.570487999999997</c:v>
                </c:pt>
                <c:pt idx="270">
                  <c:v>48.783154000000003</c:v>
                </c:pt>
                <c:pt idx="271">
                  <c:v>48.9099</c:v>
                </c:pt>
                <c:pt idx="272">
                  <c:v>48.9099</c:v>
                </c:pt>
                <c:pt idx="273">
                  <c:v>48.909829999999999</c:v>
                </c:pt>
                <c:pt idx="274">
                  <c:v>48.909649999999999</c:v>
                </c:pt>
                <c:pt idx="275">
                  <c:v>48.909469999999999</c:v>
                </c:pt>
                <c:pt idx="276">
                  <c:v>48.909289999999999</c:v>
                </c:pt>
                <c:pt idx="277">
                  <c:v>48.909109999999998</c:v>
                </c:pt>
                <c:pt idx="278">
                  <c:v>48.908935999999997</c:v>
                </c:pt>
                <c:pt idx="279">
                  <c:v>48.908755999999997</c:v>
                </c:pt>
                <c:pt idx="280">
                  <c:v>48.908577000000001</c:v>
                </c:pt>
                <c:pt idx="281">
                  <c:v>48.908397999999998</c:v>
                </c:pt>
                <c:pt idx="282">
                  <c:v>48.90822</c:v>
                </c:pt>
                <c:pt idx="283">
                  <c:v>48.90804</c:v>
                </c:pt>
                <c:pt idx="284">
                  <c:v>48.907859999999999</c:v>
                </c:pt>
                <c:pt idx="285">
                  <c:v>48.907679999999999</c:v>
                </c:pt>
                <c:pt idx="286">
                  <c:v>48.907505</c:v>
                </c:pt>
                <c:pt idx="287">
                  <c:v>48.907325999999998</c:v>
                </c:pt>
                <c:pt idx="288">
                  <c:v>48.907145999999997</c:v>
                </c:pt>
                <c:pt idx="289">
                  <c:v>48.906967000000002</c:v>
                </c:pt>
                <c:pt idx="290">
                  <c:v>48.906787999999999</c:v>
                </c:pt>
                <c:pt idx="291">
                  <c:v>48.906610000000001</c:v>
                </c:pt>
                <c:pt idx="292">
                  <c:v>48.90643</c:v>
                </c:pt>
                <c:pt idx="293">
                  <c:v>48.90625</c:v>
                </c:pt>
                <c:pt idx="294">
                  <c:v>48.906075000000001</c:v>
                </c:pt>
                <c:pt idx="295">
                  <c:v>48.905895000000001</c:v>
                </c:pt>
                <c:pt idx="296">
                  <c:v>48.905715999999998</c:v>
                </c:pt>
                <c:pt idx="297">
                  <c:v>48.905537000000002</c:v>
                </c:pt>
                <c:pt idx="298">
                  <c:v>48.905357000000002</c:v>
                </c:pt>
                <c:pt idx="299">
                  <c:v>48.905177999999999</c:v>
                </c:pt>
                <c:pt idx="300">
                  <c:v>48.905166999999999</c:v>
                </c:pt>
                <c:pt idx="301">
                  <c:v>48.905166999999999</c:v>
                </c:pt>
                <c:pt idx="302">
                  <c:v>48.905000000000001</c:v>
                </c:pt>
                <c:pt idx="303">
                  <c:v>48.904820000000001</c:v>
                </c:pt>
                <c:pt idx="304">
                  <c:v>48.904643999999998</c:v>
                </c:pt>
                <c:pt idx="305">
                  <c:v>48.904465000000002</c:v>
                </c:pt>
                <c:pt idx="306">
                  <c:v>48.904285000000002</c:v>
                </c:pt>
                <c:pt idx="307">
                  <c:v>48.904105999999999</c:v>
                </c:pt>
                <c:pt idx="308">
                  <c:v>48.903927000000003</c:v>
                </c:pt>
                <c:pt idx="309">
                  <c:v>48.903748</c:v>
                </c:pt>
                <c:pt idx="310">
                  <c:v>48.903570000000002</c:v>
                </c:pt>
                <c:pt idx="311">
                  <c:v>48.903393000000001</c:v>
                </c:pt>
                <c:pt idx="312">
                  <c:v>48.903213999999998</c:v>
                </c:pt>
                <c:pt idx="313">
                  <c:v>48.903033999999998</c:v>
                </c:pt>
                <c:pt idx="314">
                  <c:v>48.902855000000002</c:v>
                </c:pt>
                <c:pt idx="315">
                  <c:v>48.902676</c:v>
                </c:pt>
                <c:pt idx="316">
                  <c:v>48.902495999999999</c:v>
                </c:pt>
                <c:pt idx="317">
                  <c:v>48.902316999999996</c:v>
                </c:pt>
                <c:pt idx="318">
                  <c:v>48.902138000000001</c:v>
                </c:pt>
                <c:pt idx="319">
                  <c:v>48.901961999999997</c:v>
                </c:pt>
                <c:pt idx="320">
                  <c:v>48.901783000000002</c:v>
                </c:pt>
                <c:pt idx="321">
                  <c:v>48.901603999999999</c:v>
                </c:pt>
                <c:pt idx="322">
                  <c:v>48.901423999999999</c:v>
                </c:pt>
                <c:pt idx="323">
                  <c:v>48.901245000000003</c:v>
                </c:pt>
                <c:pt idx="324">
                  <c:v>48.901066</c:v>
                </c:pt>
                <c:pt idx="325">
                  <c:v>48.900886999999997</c:v>
                </c:pt>
                <c:pt idx="326">
                  <c:v>48.900706999999997</c:v>
                </c:pt>
                <c:pt idx="327">
                  <c:v>48.900530000000003</c:v>
                </c:pt>
                <c:pt idx="328">
                  <c:v>48.900351999999998</c:v>
                </c:pt>
                <c:pt idx="329">
                  <c:v>48.900173000000002</c:v>
                </c:pt>
                <c:pt idx="330">
                  <c:v>48.899994</c:v>
                </c:pt>
                <c:pt idx="331">
                  <c:v>48.899814999999997</c:v>
                </c:pt>
                <c:pt idx="332">
                  <c:v>48.899635000000004</c:v>
                </c:pt>
                <c:pt idx="333">
                  <c:v>48.899456000000001</c:v>
                </c:pt>
                <c:pt idx="334">
                  <c:v>48.899276999999998</c:v>
                </c:pt>
                <c:pt idx="335">
                  <c:v>48.899099999999997</c:v>
                </c:pt>
                <c:pt idx="336">
                  <c:v>48.898921999999999</c:v>
                </c:pt>
                <c:pt idx="337">
                  <c:v>48.898743000000003</c:v>
                </c:pt>
                <c:pt idx="338">
                  <c:v>48.898563000000003</c:v>
                </c:pt>
                <c:pt idx="339">
                  <c:v>48.898384</c:v>
                </c:pt>
                <c:pt idx="340">
                  <c:v>48.898204999999997</c:v>
                </c:pt>
                <c:pt idx="341">
                  <c:v>48.898026000000002</c:v>
                </c:pt>
                <c:pt idx="342">
                  <c:v>48.897849999999998</c:v>
                </c:pt>
                <c:pt idx="343">
                  <c:v>48.897669999999998</c:v>
                </c:pt>
                <c:pt idx="344">
                  <c:v>48.897489999999998</c:v>
                </c:pt>
                <c:pt idx="345">
                  <c:v>48.897311999999999</c:v>
                </c:pt>
                <c:pt idx="346">
                  <c:v>48.897132999999997</c:v>
                </c:pt>
                <c:pt idx="347">
                  <c:v>48.896954000000001</c:v>
                </c:pt>
                <c:pt idx="348">
                  <c:v>48.896774000000001</c:v>
                </c:pt>
                <c:pt idx="349">
                  <c:v>48.896594999999998</c:v>
                </c:pt>
                <c:pt idx="350">
                  <c:v>48.896419999999999</c:v>
                </c:pt>
                <c:pt idx="351">
                  <c:v>48.896239999999999</c:v>
                </c:pt>
                <c:pt idx="352">
                  <c:v>48.896059999999999</c:v>
                </c:pt>
                <c:pt idx="353">
                  <c:v>48.895879999999998</c:v>
                </c:pt>
                <c:pt idx="354">
                  <c:v>48.895702</c:v>
                </c:pt>
                <c:pt idx="355">
                  <c:v>48.895522999999997</c:v>
                </c:pt>
                <c:pt idx="356">
                  <c:v>48.895344000000001</c:v>
                </c:pt>
                <c:pt idx="357">
                  <c:v>48.895164000000001</c:v>
                </c:pt>
                <c:pt idx="358">
                  <c:v>48.89499</c:v>
                </c:pt>
                <c:pt idx="359">
                  <c:v>48.89481</c:v>
                </c:pt>
                <c:pt idx="360">
                  <c:v>48.894629999999999</c:v>
                </c:pt>
                <c:pt idx="361">
                  <c:v>48.894449999999999</c:v>
                </c:pt>
                <c:pt idx="362">
                  <c:v>48.894269999999999</c:v>
                </c:pt>
                <c:pt idx="363">
                  <c:v>48.894092999999998</c:v>
                </c:pt>
                <c:pt idx="364">
                  <c:v>48.893912999999998</c:v>
                </c:pt>
                <c:pt idx="365">
                  <c:v>48.893734000000002</c:v>
                </c:pt>
                <c:pt idx="366">
                  <c:v>48.893560000000001</c:v>
                </c:pt>
                <c:pt idx="367">
                  <c:v>48.893380000000001</c:v>
                </c:pt>
                <c:pt idx="368">
                  <c:v>48.8932</c:v>
                </c:pt>
                <c:pt idx="369">
                  <c:v>48.89302</c:v>
                </c:pt>
                <c:pt idx="370">
                  <c:v>48.89284</c:v>
                </c:pt>
                <c:pt idx="371">
                  <c:v>48.892662000000001</c:v>
                </c:pt>
                <c:pt idx="372">
                  <c:v>48.892482999999999</c:v>
                </c:pt>
                <c:pt idx="373">
                  <c:v>48.892302999999998</c:v>
                </c:pt>
                <c:pt idx="374">
                  <c:v>48.892128</c:v>
                </c:pt>
                <c:pt idx="375">
                  <c:v>48.891950000000001</c:v>
                </c:pt>
                <c:pt idx="376">
                  <c:v>48.891770000000001</c:v>
                </c:pt>
                <c:pt idx="377">
                  <c:v>48.891590000000001</c:v>
                </c:pt>
                <c:pt idx="378">
                  <c:v>48.89141</c:v>
                </c:pt>
                <c:pt idx="379">
                  <c:v>48.89123</c:v>
                </c:pt>
                <c:pt idx="380">
                  <c:v>48.891052000000002</c:v>
                </c:pt>
                <c:pt idx="381">
                  <c:v>48.890877000000003</c:v>
                </c:pt>
                <c:pt idx="382">
                  <c:v>48.890697000000003</c:v>
                </c:pt>
                <c:pt idx="383">
                  <c:v>48.890520000000002</c:v>
                </c:pt>
                <c:pt idx="384">
                  <c:v>48.890340000000002</c:v>
                </c:pt>
                <c:pt idx="385">
                  <c:v>48.890160000000002</c:v>
                </c:pt>
                <c:pt idx="386">
                  <c:v>48.889980000000001</c:v>
                </c:pt>
                <c:pt idx="387">
                  <c:v>48.889800000000001</c:v>
                </c:pt>
                <c:pt idx="388">
                  <c:v>48.889620000000001</c:v>
                </c:pt>
                <c:pt idx="389">
                  <c:v>48.889446</c:v>
                </c:pt>
                <c:pt idx="390">
                  <c:v>48.889266999999997</c:v>
                </c:pt>
                <c:pt idx="391">
                  <c:v>48.889088000000001</c:v>
                </c:pt>
                <c:pt idx="392">
                  <c:v>48.888910000000003</c:v>
                </c:pt>
                <c:pt idx="393">
                  <c:v>48.888730000000002</c:v>
                </c:pt>
                <c:pt idx="394">
                  <c:v>48.888550000000002</c:v>
                </c:pt>
                <c:pt idx="395">
                  <c:v>48.888370000000002</c:v>
                </c:pt>
                <c:pt idx="396">
                  <c:v>48.888190000000002</c:v>
                </c:pt>
                <c:pt idx="397">
                  <c:v>48.888016</c:v>
                </c:pt>
                <c:pt idx="398">
                  <c:v>48.887836</c:v>
                </c:pt>
                <c:pt idx="399">
                  <c:v>48.887656999999997</c:v>
                </c:pt>
                <c:pt idx="400">
                  <c:v>48.887478000000002</c:v>
                </c:pt>
                <c:pt idx="401">
                  <c:v>48.887300000000003</c:v>
                </c:pt>
                <c:pt idx="402">
                  <c:v>48.887120000000003</c:v>
                </c:pt>
                <c:pt idx="403">
                  <c:v>48.886940000000003</c:v>
                </c:pt>
                <c:pt idx="404">
                  <c:v>48.886760000000002</c:v>
                </c:pt>
                <c:pt idx="405">
                  <c:v>48.886584999999997</c:v>
                </c:pt>
                <c:pt idx="406">
                  <c:v>48.886406000000001</c:v>
                </c:pt>
                <c:pt idx="407">
                  <c:v>48.886226999999998</c:v>
                </c:pt>
                <c:pt idx="408">
                  <c:v>48.886046999999998</c:v>
                </c:pt>
                <c:pt idx="409">
                  <c:v>48.885868000000002</c:v>
                </c:pt>
                <c:pt idx="410">
                  <c:v>48.885689999999997</c:v>
                </c:pt>
                <c:pt idx="411">
                  <c:v>48.885509999999996</c:v>
                </c:pt>
                <c:pt idx="412">
                  <c:v>48.885334</c:v>
                </c:pt>
                <c:pt idx="413">
                  <c:v>48.885154999999997</c:v>
                </c:pt>
                <c:pt idx="414">
                  <c:v>48.884974999999997</c:v>
                </c:pt>
                <c:pt idx="415">
                  <c:v>48.884796000000001</c:v>
                </c:pt>
                <c:pt idx="416">
                  <c:v>48.884616999999999</c:v>
                </c:pt>
                <c:pt idx="417">
                  <c:v>48.884438000000003</c:v>
                </c:pt>
                <c:pt idx="418">
                  <c:v>48.884259999999998</c:v>
                </c:pt>
                <c:pt idx="419">
                  <c:v>48.884079999999997</c:v>
                </c:pt>
                <c:pt idx="420">
                  <c:v>48.883904000000001</c:v>
                </c:pt>
                <c:pt idx="421">
                  <c:v>48.883724000000001</c:v>
                </c:pt>
                <c:pt idx="422">
                  <c:v>48.883544999999998</c:v>
                </c:pt>
                <c:pt idx="423">
                  <c:v>48.883366000000002</c:v>
                </c:pt>
                <c:pt idx="424">
                  <c:v>48.883186000000002</c:v>
                </c:pt>
                <c:pt idx="425">
                  <c:v>48.883006999999999</c:v>
                </c:pt>
                <c:pt idx="426">
                  <c:v>48.882828000000003</c:v>
                </c:pt>
                <c:pt idx="427">
                  <c:v>48.882649999999998</c:v>
                </c:pt>
                <c:pt idx="428">
                  <c:v>48.882472999999997</c:v>
                </c:pt>
                <c:pt idx="429">
                  <c:v>48.882294000000002</c:v>
                </c:pt>
                <c:pt idx="430">
                  <c:v>48.882114000000001</c:v>
                </c:pt>
                <c:pt idx="431">
                  <c:v>48.881934999999999</c:v>
                </c:pt>
                <c:pt idx="432">
                  <c:v>48.881756000000003</c:v>
                </c:pt>
                <c:pt idx="433">
                  <c:v>48.881577</c:v>
                </c:pt>
                <c:pt idx="434">
                  <c:v>48.881397</c:v>
                </c:pt>
                <c:pt idx="435">
                  <c:v>48.881217999999997</c:v>
                </c:pt>
                <c:pt idx="436">
                  <c:v>48.881042000000001</c:v>
                </c:pt>
                <c:pt idx="437">
                  <c:v>48.880862999999998</c:v>
                </c:pt>
                <c:pt idx="438">
                  <c:v>48.880684000000002</c:v>
                </c:pt>
                <c:pt idx="439">
                  <c:v>48.880504999999999</c:v>
                </c:pt>
                <c:pt idx="440">
                  <c:v>48.880324999999999</c:v>
                </c:pt>
                <c:pt idx="441">
                  <c:v>48.880146000000003</c:v>
                </c:pt>
                <c:pt idx="442">
                  <c:v>48.879967000000001</c:v>
                </c:pt>
                <c:pt idx="443">
                  <c:v>48.879787</c:v>
                </c:pt>
                <c:pt idx="444">
                  <c:v>48.879612000000002</c:v>
                </c:pt>
                <c:pt idx="445">
                  <c:v>48.879432999999999</c:v>
                </c:pt>
                <c:pt idx="446">
                  <c:v>48.879252999999999</c:v>
                </c:pt>
                <c:pt idx="447">
                  <c:v>48.879074000000003</c:v>
                </c:pt>
                <c:pt idx="448">
                  <c:v>48.878895</c:v>
                </c:pt>
                <c:pt idx="449">
                  <c:v>48.878715999999997</c:v>
                </c:pt>
                <c:pt idx="450">
                  <c:v>48.878535999999997</c:v>
                </c:pt>
                <c:pt idx="451">
                  <c:v>48.878360000000001</c:v>
                </c:pt>
                <c:pt idx="452">
                  <c:v>48.87818</c:v>
                </c:pt>
                <c:pt idx="453">
                  <c:v>48.878002000000002</c:v>
                </c:pt>
                <c:pt idx="454">
                  <c:v>48.877822999999999</c:v>
                </c:pt>
                <c:pt idx="455">
                  <c:v>48.877643999999997</c:v>
                </c:pt>
                <c:pt idx="456">
                  <c:v>48.877464000000003</c:v>
                </c:pt>
                <c:pt idx="457">
                  <c:v>48.877285000000001</c:v>
                </c:pt>
                <c:pt idx="458">
                  <c:v>48.877105999999998</c:v>
                </c:pt>
                <c:pt idx="459">
                  <c:v>48.876930000000002</c:v>
                </c:pt>
                <c:pt idx="460">
                  <c:v>48.876750000000001</c:v>
                </c:pt>
                <c:pt idx="461">
                  <c:v>48.876570000000001</c:v>
                </c:pt>
                <c:pt idx="462">
                  <c:v>48.876392000000003</c:v>
                </c:pt>
                <c:pt idx="463">
                  <c:v>48.876213</c:v>
                </c:pt>
                <c:pt idx="464">
                  <c:v>48.876033999999997</c:v>
                </c:pt>
                <c:pt idx="465">
                  <c:v>48.875853999999997</c:v>
                </c:pt>
                <c:pt idx="466">
                  <c:v>48.875675000000001</c:v>
                </c:pt>
                <c:pt idx="467">
                  <c:v>48.875500000000002</c:v>
                </c:pt>
                <c:pt idx="468">
                  <c:v>48.875320000000002</c:v>
                </c:pt>
                <c:pt idx="469">
                  <c:v>48.875140000000002</c:v>
                </c:pt>
                <c:pt idx="470">
                  <c:v>48.874960000000002</c:v>
                </c:pt>
                <c:pt idx="471">
                  <c:v>48.874783000000001</c:v>
                </c:pt>
                <c:pt idx="472">
                  <c:v>48.874603</c:v>
                </c:pt>
                <c:pt idx="473">
                  <c:v>48.874423999999998</c:v>
                </c:pt>
                <c:pt idx="474">
                  <c:v>48.874245000000002</c:v>
                </c:pt>
                <c:pt idx="475">
                  <c:v>48.874070000000003</c:v>
                </c:pt>
                <c:pt idx="476">
                  <c:v>48.873890000000003</c:v>
                </c:pt>
                <c:pt idx="477">
                  <c:v>48.873710000000003</c:v>
                </c:pt>
                <c:pt idx="478">
                  <c:v>48.873530000000002</c:v>
                </c:pt>
                <c:pt idx="479">
                  <c:v>48.873351999999997</c:v>
                </c:pt>
                <c:pt idx="480">
                  <c:v>48.873173000000001</c:v>
                </c:pt>
                <c:pt idx="481">
                  <c:v>48.872993000000001</c:v>
                </c:pt>
                <c:pt idx="482">
                  <c:v>48.872813999999998</c:v>
                </c:pt>
                <c:pt idx="483">
                  <c:v>48.872639999999997</c:v>
                </c:pt>
                <c:pt idx="484">
                  <c:v>48.872459999999997</c:v>
                </c:pt>
                <c:pt idx="485">
                  <c:v>48.872280000000003</c:v>
                </c:pt>
                <c:pt idx="486">
                  <c:v>48.872199999999999</c:v>
                </c:pt>
                <c:pt idx="487">
                  <c:v>48.872199999999999</c:v>
                </c:pt>
                <c:pt idx="488">
                  <c:v>48.818930000000002</c:v>
                </c:pt>
                <c:pt idx="489">
                  <c:v>48.722855000000003</c:v>
                </c:pt>
                <c:pt idx="490">
                  <c:v>48.626773999999997</c:v>
                </c:pt>
                <c:pt idx="491">
                  <c:v>48.530692999999999</c:v>
                </c:pt>
                <c:pt idx="492">
                  <c:v>48.434615999999998</c:v>
                </c:pt>
                <c:pt idx="493">
                  <c:v>48.338535</c:v>
                </c:pt>
                <c:pt idx="494">
                  <c:v>48.242460000000001</c:v>
                </c:pt>
                <c:pt idx="495">
                  <c:v>48.146377999999999</c:v>
                </c:pt>
                <c:pt idx="496">
                  <c:v>48.0503</c:v>
                </c:pt>
                <c:pt idx="497">
                  <c:v>47.954219999999999</c:v>
                </c:pt>
                <c:pt idx="498">
                  <c:v>47.858142999999998</c:v>
                </c:pt>
                <c:pt idx="499">
                  <c:v>47.762062</c:v>
                </c:pt>
                <c:pt idx="500">
                  <c:v>47.665979999999998</c:v>
                </c:pt>
                <c:pt idx="501">
                  <c:v>47.569904000000001</c:v>
                </c:pt>
                <c:pt idx="502">
                  <c:v>47.473824</c:v>
                </c:pt>
                <c:pt idx="503">
                  <c:v>47.377746999999999</c:v>
                </c:pt>
                <c:pt idx="504">
                  <c:v>47.281666000000001</c:v>
                </c:pt>
                <c:pt idx="505">
                  <c:v>47.185589999999998</c:v>
                </c:pt>
                <c:pt idx="506">
                  <c:v>47.089508000000002</c:v>
                </c:pt>
                <c:pt idx="507">
                  <c:v>46.993426999999997</c:v>
                </c:pt>
                <c:pt idx="508">
                  <c:v>46.897350000000003</c:v>
                </c:pt>
                <c:pt idx="509">
                  <c:v>46.801270000000002</c:v>
                </c:pt>
                <c:pt idx="510">
                  <c:v>46.705193000000001</c:v>
                </c:pt>
                <c:pt idx="511">
                  <c:v>46.609110000000001</c:v>
                </c:pt>
                <c:pt idx="512">
                  <c:v>46.513035000000002</c:v>
                </c:pt>
                <c:pt idx="513">
                  <c:v>46.416953999999997</c:v>
                </c:pt>
                <c:pt idx="514">
                  <c:v>46.320877000000003</c:v>
                </c:pt>
                <c:pt idx="515">
                  <c:v>46.224795999999998</c:v>
                </c:pt>
                <c:pt idx="516">
                  <c:v>46.128715999999997</c:v>
                </c:pt>
                <c:pt idx="517">
                  <c:v>46.032640000000001</c:v>
                </c:pt>
                <c:pt idx="518">
                  <c:v>45.936557999999998</c:v>
                </c:pt>
                <c:pt idx="519">
                  <c:v>45.840479999999999</c:v>
                </c:pt>
                <c:pt idx="520">
                  <c:v>45.744399999999999</c:v>
                </c:pt>
                <c:pt idx="521">
                  <c:v>45.648322999999998</c:v>
                </c:pt>
                <c:pt idx="522">
                  <c:v>45.552242</c:v>
                </c:pt>
                <c:pt idx="523">
                  <c:v>45.456164999999999</c:v>
                </c:pt>
                <c:pt idx="524">
                  <c:v>45.360084999999998</c:v>
                </c:pt>
                <c:pt idx="525">
                  <c:v>45.264004</c:v>
                </c:pt>
                <c:pt idx="526">
                  <c:v>45.167926999999999</c:v>
                </c:pt>
                <c:pt idx="527">
                  <c:v>45.071846000000001</c:v>
                </c:pt>
                <c:pt idx="528">
                  <c:v>44.975769999999997</c:v>
                </c:pt>
                <c:pt idx="529">
                  <c:v>44.879689999999997</c:v>
                </c:pt>
                <c:pt idx="530">
                  <c:v>44.783610000000003</c:v>
                </c:pt>
                <c:pt idx="531">
                  <c:v>44.687530000000002</c:v>
                </c:pt>
                <c:pt idx="532">
                  <c:v>44.591453999999999</c:v>
                </c:pt>
                <c:pt idx="533">
                  <c:v>44.495373000000001</c:v>
                </c:pt>
                <c:pt idx="534">
                  <c:v>44.399292000000003</c:v>
                </c:pt>
                <c:pt idx="535">
                  <c:v>44.303215000000002</c:v>
                </c:pt>
                <c:pt idx="536">
                  <c:v>44.207134000000003</c:v>
                </c:pt>
                <c:pt idx="537">
                  <c:v>44.111057000000002</c:v>
                </c:pt>
                <c:pt idx="538">
                  <c:v>44.014977000000002</c:v>
                </c:pt>
                <c:pt idx="539">
                  <c:v>43.918900000000001</c:v>
                </c:pt>
                <c:pt idx="540">
                  <c:v>43.82282</c:v>
                </c:pt>
                <c:pt idx="541">
                  <c:v>43.726739999999999</c:v>
                </c:pt>
                <c:pt idx="542">
                  <c:v>43.630659999999999</c:v>
                </c:pt>
                <c:pt idx="543">
                  <c:v>43.534579999999998</c:v>
                </c:pt>
                <c:pt idx="544">
                  <c:v>43.438502999999997</c:v>
                </c:pt>
                <c:pt idx="545">
                  <c:v>43.342421999999999</c:v>
                </c:pt>
                <c:pt idx="546">
                  <c:v>43.246346000000003</c:v>
                </c:pt>
                <c:pt idx="547">
                  <c:v>43.150264999999997</c:v>
                </c:pt>
                <c:pt idx="548">
                  <c:v>43.054188000000003</c:v>
                </c:pt>
                <c:pt idx="549">
                  <c:v>42.958106999999998</c:v>
                </c:pt>
                <c:pt idx="550">
                  <c:v>42.862029999999997</c:v>
                </c:pt>
                <c:pt idx="551">
                  <c:v>42.765949999999997</c:v>
                </c:pt>
                <c:pt idx="552">
                  <c:v>42.669870000000003</c:v>
                </c:pt>
                <c:pt idx="553">
                  <c:v>42.573790000000002</c:v>
                </c:pt>
                <c:pt idx="554">
                  <c:v>42.477710000000002</c:v>
                </c:pt>
                <c:pt idx="555">
                  <c:v>42.381633999999998</c:v>
                </c:pt>
                <c:pt idx="556">
                  <c:v>42.285553</c:v>
                </c:pt>
                <c:pt idx="557">
                  <c:v>42.189475999999999</c:v>
                </c:pt>
                <c:pt idx="558">
                  <c:v>42.093395000000001</c:v>
                </c:pt>
                <c:pt idx="559">
                  <c:v>41.997320000000002</c:v>
                </c:pt>
                <c:pt idx="560">
                  <c:v>41.901237000000002</c:v>
                </c:pt>
                <c:pt idx="561">
                  <c:v>41.805157000000001</c:v>
                </c:pt>
                <c:pt idx="562">
                  <c:v>41.70908</c:v>
                </c:pt>
                <c:pt idx="563">
                  <c:v>41.613</c:v>
                </c:pt>
                <c:pt idx="564">
                  <c:v>41.516922000000001</c:v>
                </c:pt>
                <c:pt idx="565">
                  <c:v>41.420839999999998</c:v>
                </c:pt>
                <c:pt idx="566">
                  <c:v>41.324764000000002</c:v>
                </c:pt>
                <c:pt idx="567">
                  <c:v>41.228682999999997</c:v>
                </c:pt>
                <c:pt idx="568">
                  <c:v>41.132607</c:v>
                </c:pt>
                <c:pt idx="569">
                  <c:v>41.036526000000002</c:v>
                </c:pt>
                <c:pt idx="570">
                  <c:v>40.940444999999997</c:v>
                </c:pt>
                <c:pt idx="571">
                  <c:v>40.844368000000003</c:v>
                </c:pt>
                <c:pt idx="572">
                  <c:v>40.748286999999998</c:v>
                </c:pt>
                <c:pt idx="573">
                  <c:v>40.652209999999997</c:v>
                </c:pt>
                <c:pt idx="574">
                  <c:v>40.556130000000003</c:v>
                </c:pt>
                <c:pt idx="575">
                  <c:v>40.460051999999997</c:v>
                </c:pt>
                <c:pt idx="576">
                  <c:v>40.363970000000002</c:v>
                </c:pt>
                <c:pt idx="577">
                  <c:v>40.267890000000001</c:v>
                </c:pt>
                <c:pt idx="578">
                  <c:v>40.171813999999998</c:v>
                </c:pt>
                <c:pt idx="579">
                  <c:v>40.075733</c:v>
                </c:pt>
                <c:pt idx="580">
                  <c:v>39.979655999999999</c:v>
                </c:pt>
                <c:pt idx="581">
                  <c:v>39.883575</c:v>
                </c:pt>
                <c:pt idx="582">
                  <c:v>39.787500000000001</c:v>
                </c:pt>
                <c:pt idx="583">
                  <c:v>39.691417999999999</c:v>
                </c:pt>
                <c:pt idx="584">
                  <c:v>39.59534</c:v>
                </c:pt>
                <c:pt idx="585">
                  <c:v>39.49926</c:v>
                </c:pt>
                <c:pt idx="586">
                  <c:v>39.403179999999999</c:v>
                </c:pt>
                <c:pt idx="587">
                  <c:v>39.307102</c:v>
                </c:pt>
                <c:pt idx="588">
                  <c:v>39.211019999999998</c:v>
                </c:pt>
                <c:pt idx="589">
                  <c:v>39.114944000000001</c:v>
                </c:pt>
                <c:pt idx="590">
                  <c:v>39.018864000000001</c:v>
                </c:pt>
                <c:pt idx="591">
                  <c:v>38.922787</c:v>
                </c:pt>
                <c:pt idx="592">
                  <c:v>38.826706000000001</c:v>
                </c:pt>
                <c:pt idx="593">
                  <c:v>38.730629999999998</c:v>
                </c:pt>
                <c:pt idx="594">
                  <c:v>38.634549999999997</c:v>
                </c:pt>
                <c:pt idx="595">
                  <c:v>38.538466999999997</c:v>
                </c:pt>
                <c:pt idx="596">
                  <c:v>38.442390000000003</c:v>
                </c:pt>
                <c:pt idx="597">
                  <c:v>38.346310000000003</c:v>
                </c:pt>
                <c:pt idx="598">
                  <c:v>38.250233000000001</c:v>
                </c:pt>
                <c:pt idx="599">
                  <c:v>38.154152000000003</c:v>
                </c:pt>
                <c:pt idx="600">
                  <c:v>38.058075000000002</c:v>
                </c:pt>
                <c:pt idx="601">
                  <c:v>37.961993999999997</c:v>
                </c:pt>
                <c:pt idx="602">
                  <c:v>37.865917000000003</c:v>
                </c:pt>
                <c:pt idx="603">
                  <c:v>37.769835999999998</c:v>
                </c:pt>
                <c:pt idx="604">
                  <c:v>37.673755999999997</c:v>
                </c:pt>
                <c:pt idx="605">
                  <c:v>37.577680000000001</c:v>
                </c:pt>
                <c:pt idx="606">
                  <c:v>37.481597999999998</c:v>
                </c:pt>
                <c:pt idx="607">
                  <c:v>37.38552</c:v>
                </c:pt>
                <c:pt idx="608">
                  <c:v>37.289439999999999</c:v>
                </c:pt>
                <c:pt idx="609">
                  <c:v>37.193362999999998</c:v>
                </c:pt>
                <c:pt idx="610">
                  <c:v>37.097282</c:v>
                </c:pt>
                <c:pt idx="611">
                  <c:v>37.001204999999999</c:v>
                </c:pt>
                <c:pt idx="612">
                  <c:v>36.905124999999998</c:v>
                </c:pt>
                <c:pt idx="613">
                  <c:v>36.809044</c:v>
                </c:pt>
                <c:pt idx="614">
                  <c:v>36.712966999999999</c:v>
                </c:pt>
                <c:pt idx="615">
                  <c:v>36.616886000000001</c:v>
                </c:pt>
                <c:pt idx="616">
                  <c:v>36.520809999999997</c:v>
                </c:pt>
                <c:pt idx="617">
                  <c:v>36.424729999999997</c:v>
                </c:pt>
                <c:pt idx="618">
                  <c:v>36.328650000000003</c:v>
                </c:pt>
                <c:pt idx="619">
                  <c:v>36.232570000000003</c:v>
                </c:pt>
                <c:pt idx="620">
                  <c:v>36.136493999999999</c:v>
                </c:pt>
                <c:pt idx="621">
                  <c:v>36.040413000000001</c:v>
                </c:pt>
                <c:pt idx="622">
                  <c:v>35.944332000000003</c:v>
                </c:pt>
                <c:pt idx="623">
                  <c:v>35.848255000000002</c:v>
                </c:pt>
                <c:pt idx="624">
                  <c:v>35.752173999999997</c:v>
                </c:pt>
                <c:pt idx="625">
                  <c:v>35.656097000000003</c:v>
                </c:pt>
                <c:pt idx="626">
                  <c:v>35.560017000000002</c:v>
                </c:pt>
                <c:pt idx="627">
                  <c:v>35.463940000000001</c:v>
                </c:pt>
                <c:pt idx="628">
                  <c:v>35.36786</c:v>
                </c:pt>
                <c:pt idx="629">
                  <c:v>35.271782000000002</c:v>
                </c:pt>
                <c:pt idx="630">
                  <c:v>35.175699999999999</c:v>
                </c:pt>
                <c:pt idx="631">
                  <c:v>35.079619999999998</c:v>
                </c:pt>
                <c:pt idx="632">
                  <c:v>34.983542999999997</c:v>
                </c:pt>
                <c:pt idx="633">
                  <c:v>34.887462999999997</c:v>
                </c:pt>
                <c:pt idx="634">
                  <c:v>34.791386000000003</c:v>
                </c:pt>
                <c:pt idx="635">
                  <c:v>34.695304999999998</c:v>
                </c:pt>
                <c:pt idx="636">
                  <c:v>34.599227999999997</c:v>
                </c:pt>
                <c:pt idx="637">
                  <c:v>34.503146999999998</c:v>
                </c:pt>
                <c:pt idx="638">
                  <c:v>34.407069999999997</c:v>
                </c:pt>
                <c:pt idx="639">
                  <c:v>34.310989999999997</c:v>
                </c:pt>
                <c:pt idx="640">
                  <c:v>34.214910000000003</c:v>
                </c:pt>
                <c:pt idx="641">
                  <c:v>34.118830000000003</c:v>
                </c:pt>
                <c:pt idx="642">
                  <c:v>34.022750000000002</c:v>
                </c:pt>
                <c:pt idx="643">
                  <c:v>33.926673999999998</c:v>
                </c:pt>
                <c:pt idx="644">
                  <c:v>33.830593</c:v>
                </c:pt>
                <c:pt idx="645">
                  <c:v>33.734515999999999</c:v>
                </c:pt>
                <c:pt idx="646">
                  <c:v>33.638435000000001</c:v>
                </c:pt>
                <c:pt idx="647">
                  <c:v>33.542360000000002</c:v>
                </c:pt>
                <c:pt idx="648">
                  <c:v>33.446278</c:v>
                </c:pt>
                <c:pt idx="649">
                  <c:v>33.350197000000001</c:v>
                </c:pt>
                <c:pt idx="650">
                  <c:v>33.25412</c:v>
                </c:pt>
                <c:pt idx="651">
                  <c:v>33.15804</c:v>
                </c:pt>
                <c:pt idx="652">
                  <c:v>33.061962000000001</c:v>
                </c:pt>
                <c:pt idx="653">
                  <c:v>32.965879999999999</c:v>
                </c:pt>
                <c:pt idx="654">
                  <c:v>32.869804000000002</c:v>
                </c:pt>
                <c:pt idx="655">
                  <c:v>32.773724000000001</c:v>
                </c:pt>
                <c:pt idx="656">
                  <c:v>32.677643000000003</c:v>
                </c:pt>
                <c:pt idx="657">
                  <c:v>32.581566000000002</c:v>
                </c:pt>
                <c:pt idx="658">
                  <c:v>32.485484999999997</c:v>
                </c:pt>
                <c:pt idx="659">
                  <c:v>32.389409999999998</c:v>
                </c:pt>
                <c:pt idx="660">
                  <c:v>32.293326999999998</c:v>
                </c:pt>
                <c:pt idx="661">
                  <c:v>32.197249999999997</c:v>
                </c:pt>
                <c:pt idx="662">
                  <c:v>32.101170000000003</c:v>
                </c:pt>
                <c:pt idx="663">
                  <c:v>32.005093000000002</c:v>
                </c:pt>
                <c:pt idx="664">
                  <c:v>31.909012000000001</c:v>
                </c:pt>
                <c:pt idx="665">
                  <c:v>31.812933000000001</c:v>
                </c:pt>
                <c:pt idx="666">
                  <c:v>31.716854000000001</c:v>
                </c:pt>
                <c:pt idx="667">
                  <c:v>31.620774999999998</c:v>
                </c:pt>
                <c:pt idx="668">
                  <c:v>31.524695999999999</c:v>
                </c:pt>
                <c:pt idx="669">
                  <c:v>31.428616000000002</c:v>
                </c:pt>
                <c:pt idx="670">
                  <c:v>31.332536999999999</c:v>
                </c:pt>
                <c:pt idx="671">
                  <c:v>31.236457999999999</c:v>
                </c:pt>
                <c:pt idx="672">
                  <c:v>31.140378999999999</c:v>
                </c:pt>
                <c:pt idx="673">
                  <c:v>31.0443</c:v>
                </c:pt>
                <c:pt idx="674">
                  <c:v>30.948221</c:v>
                </c:pt>
                <c:pt idx="675">
                  <c:v>30.852142000000001</c:v>
                </c:pt>
                <c:pt idx="676">
                  <c:v>30.756063000000001</c:v>
                </c:pt>
                <c:pt idx="677">
                  <c:v>30.659984999999999</c:v>
                </c:pt>
                <c:pt idx="678">
                  <c:v>30.563904000000001</c:v>
                </c:pt>
                <c:pt idx="679">
                  <c:v>30.467825000000001</c:v>
                </c:pt>
                <c:pt idx="680">
                  <c:v>30.371746000000002</c:v>
                </c:pt>
                <c:pt idx="681">
                  <c:v>30.275666999999999</c:v>
                </c:pt>
                <c:pt idx="682">
                  <c:v>30.179587999999999</c:v>
                </c:pt>
                <c:pt idx="683">
                  <c:v>30.08351</c:v>
                </c:pt>
                <c:pt idx="684">
                  <c:v>29.98743</c:v>
                </c:pt>
                <c:pt idx="685">
                  <c:v>29.891352000000001</c:v>
                </c:pt>
                <c:pt idx="686">
                  <c:v>29.795273000000002</c:v>
                </c:pt>
                <c:pt idx="687">
                  <c:v>29.699192</c:v>
                </c:pt>
                <c:pt idx="688">
                  <c:v>29.603113</c:v>
                </c:pt>
                <c:pt idx="689">
                  <c:v>29.507034000000001</c:v>
                </c:pt>
                <c:pt idx="690">
                  <c:v>29.410955000000001</c:v>
                </c:pt>
                <c:pt idx="691">
                  <c:v>29.314876999999999</c:v>
                </c:pt>
                <c:pt idx="692">
                  <c:v>29.218798</c:v>
                </c:pt>
                <c:pt idx="693">
                  <c:v>29.122719</c:v>
                </c:pt>
                <c:pt idx="694">
                  <c:v>29.02664</c:v>
                </c:pt>
                <c:pt idx="695">
                  <c:v>28.930561000000001</c:v>
                </c:pt>
                <c:pt idx="696">
                  <c:v>28.834479999999999</c:v>
                </c:pt>
                <c:pt idx="697">
                  <c:v>28.738401</c:v>
                </c:pt>
                <c:pt idx="698">
                  <c:v>28.642323000000001</c:v>
                </c:pt>
                <c:pt idx="699">
                  <c:v>28.546244000000002</c:v>
                </c:pt>
                <c:pt idx="700">
                  <c:v>28.450164999999998</c:v>
                </c:pt>
                <c:pt idx="701">
                  <c:v>28.354085999999999</c:v>
                </c:pt>
                <c:pt idx="702">
                  <c:v>28.258006999999999</c:v>
                </c:pt>
                <c:pt idx="703">
                  <c:v>28.161928</c:v>
                </c:pt>
                <c:pt idx="704">
                  <c:v>28.065850000000001</c:v>
                </c:pt>
                <c:pt idx="705">
                  <c:v>27.969768999999999</c:v>
                </c:pt>
                <c:pt idx="706">
                  <c:v>27.87369</c:v>
                </c:pt>
                <c:pt idx="707">
                  <c:v>27.777609999999999</c:v>
                </c:pt>
                <c:pt idx="708">
                  <c:v>27.681532000000001</c:v>
                </c:pt>
                <c:pt idx="709">
                  <c:v>27.585453000000001</c:v>
                </c:pt>
                <c:pt idx="710">
                  <c:v>27.489374000000002</c:v>
                </c:pt>
                <c:pt idx="711">
                  <c:v>27.393294999999998</c:v>
                </c:pt>
                <c:pt idx="712">
                  <c:v>27.297215999999999</c:v>
                </c:pt>
                <c:pt idx="713">
                  <c:v>27.201136000000002</c:v>
                </c:pt>
                <c:pt idx="714">
                  <c:v>27.105056999999999</c:v>
                </c:pt>
                <c:pt idx="715">
                  <c:v>27.008977999999999</c:v>
                </c:pt>
                <c:pt idx="716">
                  <c:v>26.912898999999999</c:v>
                </c:pt>
                <c:pt idx="717">
                  <c:v>26.81682</c:v>
                </c:pt>
                <c:pt idx="718">
                  <c:v>26.720741</c:v>
                </c:pt>
                <c:pt idx="719">
                  <c:v>26.624662000000001</c:v>
                </c:pt>
                <c:pt idx="720">
                  <c:v>26.528583999999999</c:v>
                </c:pt>
                <c:pt idx="721">
                  <c:v>26.432504999999999</c:v>
                </c:pt>
                <c:pt idx="722">
                  <c:v>26.336424000000001</c:v>
                </c:pt>
                <c:pt idx="723">
                  <c:v>26.240345000000001</c:v>
                </c:pt>
                <c:pt idx="724">
                  <c:v>26.144265999999998</c:v>
                </c:pt>
                <c:pt idx="725">
                  <c:v>26.048186999999999</c:v>
                </c:pt>
                <c:pt idx="726">
                  <c:v>25.952107999999999</c:v>
                </c:pt>
                <c:pt idx="727">
                  <c:v>25.856030000000001</c:v>
                </c:pt>
                <c:pt idx="728">
                  <c:v>25.75995</c:v>
                </c:pt>
                <c:pt idx="729">
                  <c:v>25.663872000000001</c:v>
                </c:pt>
                <c:pt idx="730">
                  <c:v>25.567793000000002</c:v>
                </c:pt>
                <c:pt idx="731">
                  <c:v>25.471712</c:v>
                </c:pt>
                <c:pt idx="732">
                  <c:v>25.375633000000001</c:v>
                </c:pt>
                <c:pt idx="733">
                  <c:v>25.279554000000001</c:v>
                </c:pt>
                <c:pt idx="734">
                  <c:v>25.183475000000001</c:v>
                </c:pt>
                <c:pt idx="735">
                  <c:v>25.087396999999999</c:v>
                </c:pt>
                <c:pt idx="736">
                  <c:v>24.991318</c:v>
                </c:pt>
                <c:pt idx="737">
                  <c:v>24.895239</c:v>
                </c:pt>
                <c:pt idx="738">
                  <c:v>24.799160000000001</c:v>
                </c:pt>
                <c:pt idx="739">
                  <c:v>24.703081000000001</c:v>
                </c:pt>
                <c:pt idx="740">
                  <c:v>24.606999999999999</c:v>
                </c:pt>
                <c:pt idx="741">
                  <c:v>24.510921</c:v>
                </c:pt>
                <c:pt idx="742">
                  <c:v>24.414843000000001</c:v>
                </c:pt>
                <c:pt idx="743">
                  <c:v>24.318764000000002</c:v>
                </c:pt>
                <c:pt idx="744">
                  <c:v>24.222684999999998</c:v>
                </c:pt>
                <c:pt idx="745">
                  <c:v>24.126605999999999</c:v>
                </c:pt>
                <c:pt idx="746">
                  <c:v>24.030526999999999</c:v>
                </c:pt>
                <c:pt idx="747">
                  <c:v>23.934448</c:v>
                </c:pt>
                <c:pt idx="748">
                  <c:v>23.838367000000002</c:v>
                </c:pt>
                <c:pt idx="749">
                  <c:v>23.742289</c:v>
                </c:pt>
                <c:pt idx="750">
                  <c:v>23.64621</c:v>
                </c:pt>
                <c:pt idx="751">
                  <c:v>23.550129999999999</c:v>
                </c:pt>
                <c:pt idx="752">
                  <c:v>23.454052000000001</c:v>
                </c:pt>
                <c:pt idx="753">
                  <c:v>23.357973000000001</c:v>
                </c:pt>
                <c:pt idx="754">
                  <c:v>23.261894000000002</c:v>
                </c:pt>
                <c:pt idx="755">
                  <c:v>23.165814999999998</c:v>
                </c:pt>
                <c:pt idx="756">
                  <c:v>23.069735999999999</c:v>
                </c:pt>
                <c:pt idx="757">
                  <c:v>22.973655999999998</c:v>
                </c:pt>
                <c:pt idx="758">
                  <c:v>22.877576999999999</c:v>
                </c:pt>
                <c:pt idx="759">
                  <c:v>22.781497999999999</c:v>
                </c:pt>
                <c:pt idx="760">
                  <c:v>22.685420000000001</c:v>
                </c:pt>
                <c:pt idx="761">
                  <c:v>22.58934</c:v>
                </c:pt>
                <c:pt idx="762">
                  <c:v>22.493261</c:v>
                </c:pt>
                <c:pt idx="763">
                  <c:v>22.397182000000001</c:v>
                </c:pt>
                <c:pt idx="764">
                  <c:v>22.301103999999999</c:v>
                </c:pt>
                <c:pt idx="765">
                  <c:v>22.205024999999999</c:v>
                </c:pt>
                <c:pt idx="766">
                  <c:v>22.108944000000001</c:v>
                </c:pt>
                <c:pt idx="767">
                  <c:v>22.012865000000001</c:v>
                </c:pt>
                <c:pt idx="768">
                  <c:v>21.916785999999998</c:v>
                </c:pt>
                <c:pt idx="769">
                  <c:v>21.820706999999999</c:v>
                </c:pt>
                <c:pt idx="770">
                  <c:v>21.724627999999999</c:v>
                </c:pt>
                <c:pt idx="771">
                  <c:v>21.628550000000001</c:v>
                </c:pt>
                <c:pt idx="772">
                  <c:v>21.53247</c:v>
                </c:pt>
                <c:pt idx="773">
                  <c:v>21.436392000000001</c:v>
                </c:pt>
                <c:pt idx="774">
                  <c:v>21.340312999999998</c:v>
                </c:pt>
                <c:pt idx="775">
                  <c:v>21.244232</c:v>
                </c:pt>
                <c:pt idx="776">
                  <c:v>21.148153000000001</c:v>
                </c:pt>
                <c:pt idx="777">
                  <c:v>21.052074000000001</c:v>
                </c:pt>
                <c:pt idx="778">
                  <c:v>20.955995999999999</c:v>
                </c:pt>
                <c:pt idx="779">
                  <c:v>20.859916999999999</c:v>
                </c:pt>
                <c:pt idx="780">
                  <c:v>20.763838</c:v>
                </c:pt>
                <c:pt idx="781">
                  <c:v>20.667759</c:v>
                </c:pt>
                <c:pt idx="782">
                  <c:v>20.571680000000001</c:v>
                </c:pt>
                <c:pt idx="783">
                  <c:v>20.4756</c:v>
                </c:pt>
                <c:pt idx="784">
                  <c:v>20.379519999999999</c:v>
                </c:pt>
                <c:pt idx="785">
                  <c:v>20.283442000000001</c:v>
                </c:pt>
                <c:pt idx="786">
                  <c:v>20.187363000000001</c:v>
                </c:pt>
                <c:pt idx="787">
                  <c:v>20.091284000000002</c:v>
                </c:pt>
                <c:pt idx="788">
                  <c:v>19.995204999999999</c:v>
                </c:pt>
                <c:pt idx="789">
                  <c:v>19.899125999999999</c:v>
                </c:pt>
                <c:pt idx="790">
                  <c:v>19.803046999999999</c:v>
                </c:pt>
                <c:pt idx="791">
                  <c:v>19.706968</c:v>
                </c:pt>
                <c:pt idx="792">
                  <c:v>19.610887999999999</c:v>
                </c:pt>
                <c:pt idx="793">
                  <c:v>19.514809</c:v>
                </c:pt>
                <c:pt idx="794">
                  <c:v>19.41873</c:v>
                </c:pt>
                <c:pt idx="795">
                  <c:v>19.322649999999999</c:v>
                </c:pt>
                <c:pt idx="796">
                  <c:v>19.226572000000001</c:v>
                </c:pt>
                <c:pt idx="797">
                  <c:v>19.130493000000001</c:v>
                </c:pt>
                <c:pt idx="798">
                  <c:v>19.034414000000002</c:v>
                </c:pt>
                <c:pt idx="799">
                  <c:v>18.938334999999999</c:v>
                </c:pt>
                <c:pt idx="800">
                  <c:v>18.842257</c:v>
                </c:pt>
                <c:pt idx="801">
                  <c:v>18.746175999999998</c:v>
                </c:pt>
                <c:pt idx="802">
                  <c:v>18.650096999999999</c:v>
                </c:pt>
                <c:pt idx="803">
                  <c:v>18.554017999999999</c:v>
                </c:pt>
                <c:pt idx="804">
                  <c:v>18.457940000000001</c:v>
                </c:pt>
                <c:pt idx="805">
                  <c:v>18.36186</c:v>
                </c:pt>
                <c:pt idx="806">
                  <c:v>18.265781</c:v>
                </c:pt>
                <c:pt idx="807">
                  <c:v>18.169702999999998</c:v>
                </c:pt>
                <c:pt idx="808">
                  <c:v>18.073623999999999</c:v>
                </c:pt>
                <c:pt idx="809">
                  <c:v>17.977544999999999</c:v>
                </c:pt>
                <c:pt idx="810">
                  <c:v>17.881464000000001</c:v>
                </c:pt>
                <c:pt idx="811">
                  <c:v>17.785385000000002</c:v>
                </c:pt>
                <c:pt idx="812">
                  <c:v>17.689305999999998</c:v>
                </c:pt>
                <c:pt idx="813">
                  <c:v>17.593226999999999</c:v>
                </c:pt>
                <c:pt idx="814">
                  <c:v>17.497149</c:v>
                </c:pt>
                <c:pt idx="815">
                  <c:v>17.477799999999998</c:v>
                </c:pt>
                <c:pt idx="816">
                  <c:v>17.477799999999998</c:v>
                </c:pt>
                <c:pt idx="817">
                  <c:v>17.64442</c:v>
                </c:pt>
                <c:pt idx="818">
                  <c:v>17.853054</c:v>
                </c:pt>
                <c:pt idx="819">
                  <c:v>18.061689999999999</c:v>
                </c:pt>
                <c:pt idx="820">
                  <c:v>18.270325</c:v>
                </c:pt>
                <c:pt idx="821">
                  <c:v>18.478960000000001</c:v>
                </c:pt>
                <c:pt idx="822">
                  <c:v>18.687595000000002</c:v>
                </c:pt>
                <c:pt idx="823">
                  <c:v>18.896229999999999</c:v>
                </c:pt>
                <c:pt idx="824">
                  <c:v>19.104863999999999</c:v>
                </c:pt>
                <c:pt idx="825">
                  <c:v>19.313500000000001</c:v>
                </c:pt>
                <c:pt idx="826">
                  <c:v>19.522134999999999</c:v>
                </c:pt>
                <c:pt idx="827">
                  <c:v>19.73077</c:v>
                </c:pt>
                <c:pt idx="828">
                  <c:v>19.939405000000001</c:v>
                </c:pt>
                <c:pt idx="829">
                  <c:v>20.148039000000001</c:v>
                </c:pt>
                <c:pt idx="830">
                  <c:v>20.356674000000002</c:v>
                </c:pt>
                <c:pt idx="831">
                  <c:v>20.56531</c:v>
                </c:pt>
                <c:pt idx="832">
                  <c:v>20.773945000000001</c:v>
                </c:pt>
                <c:pt idx="833">
                  <c:v>20.982579999999999</c:v>
                </c:pt>
                <c:pt idx="834">
                  <c:v>21.191216000000001</c:v>
                </c:pt>
                <c:pt idx="835">
                  <c:v>21.399849</c:v>
                </c:pt>
                <c:pt idx="836">
                  <c:v>21.608484000000001</c:v>
                </c:pt>
                <c:pt idx="837">
                  <c:v>21.817119999999999</c:v>
                </c:pt>
                <c:pt idx="838">
                  <c:v>22.025755</c:v>
                </c:pt>
                <c:pt idx="839">
                  <c:v>22.234390000000001</c:v>
                </c:pt>
                <c:pt idx="840">
                  <c:v>22.443026</c:v>
                </c:pt>
                <c:pt idx="841">
                  <c:v>22.651658999999999</c:v>
                </c:pt>
                <c:pt idx="842">
                  <c:v>22.860294</c:v>
                </c:pt>
                <c:pt idx="843">
                  <c:v>23.068930000000002</c:v>
                </c:pt>
                <c:pt idx="844">
                  <c:v>23.277564999999999</c:v>
                </c:pt>
                <c:pt idx="845">
                  <c:v>23.4862</c:v>
                </c:pt>
                <c:pt idx="846">
                  <c:v>23.694834</c:v>
                </c:pt>
                <c:pt idx="847">
                  <c:v>23.763100000000001</c:v>
                </c:pt>
                <c:pt idx="848">
                  <c:v>23.763100000000001</c:v>
                </c:pt>
                <c:pt idx="849">
                  <c:v>23.763100000000001</c:v>
                </c:pt>
                <c:pt idx="850">
                  <c:v>23.763100000000001</c:v>
                </c:pt>
                <c:pt idx="851">
                  <c:v>23.763100000000001</c:v>
                </c:pt>
                <c:pt idx="852">
                  <c:v>23.763100000000001</c:v>
                </c:pt>
                <c:pt idx="853">
                  <c:v>23.763100000000001</c:v>
                </c:pt>
                <c:pt idx="854">
                  <c:v>23.763100000000001</c:v>
                </c:pt>
                <c:pt idx="855">
                  <c:v>23.763100000000001</c:v>
                </c:pt>
                <c:pt idx="856">
                  <c:v>23.763100000000001</c:v>
                </c:pt>
                <c:pt idx="857">
                  <c:v>23.763100000000001</c:v>
                </c:pt>
                <c:pt idx="858">
                  <c:v>23.763100000000001</c:v>
                </c:pt>
                <c:pt idx="859">
                  <c:v>23.763100000000001</c:v>
                </c:pt>
                <c:pt idx="860">
                  <c:v>23.763100000000001</c:v>
                </c:pt>
                <c:pt idx="861">
                  <c:v>23.763100000000001</c:v>
                </c:pt>
                <c:pt idx="862">
                  <c:v>23.763100000000001</c:v>
                </c:pt>
                <c:pt idx="863">
                  <c:v>23.763100000000001</c:v>
                </c:pt>
                <c:pt idx="864">
                  <c:v>23.763100000000001</c:v>
                </c:pt>
                <c:pt idx="865">
                  <c:v>23.763100000000001</c:v>
                </c:pt>
                <c:pt idx="866">
                  <c:v>23.763100000000001</c:v>
                </c:pt>
                <c:pt idx="867">
                  <c:v>23.763100000000001</c:v>
                </c:pt>
                <c:pt idx="868">
                  <c:v>23.763100000000001</c:v>
                </c:pt>
                <c:pt idx="869">
                  <c:v>23.763100000000001</c:v>
                </c:pt>
                <c:pt idx="870">
                  <c:v>23.763100000000001</c:v>
                </c:pt>
                <c:pt idx="871">
                  <c:v>23.763100000000001</c:v>
                </c:pt>
                <c:pt idx="872">
                  <c:v>23.763100000000001</c:v>
                </c:pt>
                <c:pt idx="873">
                  <c:v>23.763100000000001</c:v>
                </c:pt>
                <c:pt idx="874">
                  <c:v>23.763100000000001</c:v>
                </c:pt>
                <c:pt idx="875">
                  <c:v>23.763100000000001</c:v>
                </c:pt>
                <c:pt idx="876">
                  <c:v>23.763100000000001</c:v>
                </c:pt>
                <c:pt idx="877">
                  <c:v>23.763100000000001</c:v>
                </c:pt>
                <c:pt idx="878">
                  <c:v>23.763100000000001</c:v>
                </c:pt>
                <c:pt idx="879">
                  <c:v>23.763100000000001</c:v>
                </c:pt>
                <c:pt idx="880">
                  <c:v>23.763100000000001</c:v>
                </c:pt>
                <c:pt idx="881">
                  <c:v>23.763100000000001</c:v>
                </c:pt>
                <c:pt idx="882">
                  <c:v>23.763100000000001</c:v>
                </c:pt>
                <c:pt idx="883">
                  <c:v>23.763100000000001</c:v>
                </c:pt>
                <c:pt idx="884">
                  <c:v>23.763100000000001</c:v>
                </c:pt>
                <c:pt idx="885">
                  <c:v>23.763100000000001</c:v>
                </c:pt>
                <c:pt idx="886">
                  <c:v>23.763100000000001</c:v>
                </c:pt>
                <c:pt idx="887">
                  <c:v>23.763100000000001</c:v>
                </c:pt>
                <c:pt idx="888">
                  <c:v>23.763100000000001</c:v>
                </c:pt>
                <c:pt idx="889">
                  <c:v>23.763100000000001</c:v>
                </c:pt>
                <c:pt idx="890">
                  <c:v>23.763100000000001</c:v>
                </c:pt>
                <c:pt idx="891">
                  <c:v>23.763100000000001</c:v>
                </c:pt>
                <c:pt idx="892">
                  <c:v>23.763100000000001</c:v>
                </c:pt>
                <c:pt idx="893">
                  <c:v>23.763100000000001</c:v>
                </c:pt>
                <c:pt idx="894">
                  <c:v>23.763100000000001</c:v>
                </c:pt>
                <c:pt idx="895">
                  <c:v>23.763100000000001</c:v>
                </c:pt>
                <c:pt idx="896">
                  <c:v>23.763100000000001</c:v>
                </c:pt>
                <c:pt idx="897">
                  <c:v>23.763100000000001</c:v>
                </c:pt>
                <c:pt idx="898">
                  <c:v>23.763100000000001</c:v>
                </c:pt>
                <c:pt idx="899">
                  <c:v>23.763100000000001</c:v>
                </c:pt>
                <c:pt idx="900">
                  <c:v>23.763100000000001</c:v>
                </c:pt>
                <c:pt idx="901">
                  <c:v>23.763100000000001</c:v>
                </c:pt>
                <c:pt idx="902">
                  <c:v>23.763100000000001</c:v>
                </c:pt>
                <c:pt idx="903">
                  <c:v>23.763100000000001</c:v>
                </c:pt>
                <c:pt idx="904">
                  <c:v>23.763100000000001</c:v>
                </c:pt>
                <c:pt idx="905">
                  <c:v>23.763100000000001</c:v>
                </c:pt>
                <c:pt idx="906">
                  <c:v>23.763100000000001</c:v>
                </c:pt>
                <c:pt idx="907">
                  <c:v>23.763100000000001</c:v>
                </c:pt>
                <c:pt idx="908">
                  <c:v>23.763100000000001</c:v>
                </c:pt>
                <c:pt idx="909">
                  <c:v>23.763100000000001</c:v>
                </c:pt>
                <c:pt idx="910">
                  <c:v>23.763100000000001</c:v>
                </c:pt>
                <c:pt idx="911">
                  <c:v>23.763100000000001</c:v>
                </c:pt>
                <c:pt idx="912">
                  <c:v>23.763100000000001</c:v>
                </c:pt>
                <c:pt idx="913">
                  <c:v>23.621231000000002</c:v>
                </c:pt>
                <c:pt idx="914">
                  <c:v>23.471926</c:v>
                </c:pt>
                <c:pt idx="915">
                  <c:v>23.322620000000001</c:v>
                </c:pt>
                <c:pt idx="916">
                  <c:v>23.173314999999999</c:v>
                </c:pt>
                <c:pt idx="917">
                  <c:v>23.024010000000001</c:v>
                </c:pt>
                <c:pt idx="918">
                  <c:v>22.874706</c:v>
                </c:pt>
                <c:pt idx="919">
                  <c:v>22.7254</c:v>
                </c:pt>
                <c:pt idx="920">
                  <c:v>22.576096</c:v>
                </c:pt>
                <c:pt idx="921">
                  <c:v>22.42679</c:v>
                </c:pt>
                <c:pt idx="922">
                  <c:v>22.277484999999999</c:v>
                </c:pt>
                <c:pt idx="923">
                  <c:v>22.128181000000001</c:v>
                </c:pt>
                <c:pt idx="924">
                  <c:v>21.978876</c:v>
                </c:pt>
                <c:pt idx="925">
                  <c:v>21.82957</c:v>
                </c:pt>
                <c:pt idx="926">
                  <c:v>21.680264999999999</c:v>
                </c:pt>
                <c:pt idx="927">
                  <c:v>21.53096</c:v>
                </c:pt>
                <c:pt idx="928">
                  <c:v>21.381654999999999</c:v>
                </c:pt>
                <c:pt idx="929">
                  <c:v>21.232351000000001</c:v>
                </c:pt>
                <c:pt idx="930">
                  <c:v>21.083046</c:v>
                </c:pt>
                <c:pt idx="931">
                  <c:v>20.93374</c:v>
                </c:pt>
                <c:pt idx="932">
                  <c:v>20.784434999999998</c:v>
                </c:pt>
                <c:pt idx="933">
                  <c:v>20.63513</c:v>
                </c:pt>
                <c:pt idx="934">
                  <c:v>20.485825999999999</c:v>
                </c:pt>
                <c:pt idx="935">
                  <c:v>20.336521000000001</c:v>
                </c:pt>
                <c:pt idx="936">
                  <c:v>20.187215999999999</c:v>
                </c:pt>
                <c:pt idx="937">
                  <c:v>20.03791</c:v>
                </c:pt>
                <c:pt idx="938">
                  <c:v>19.888604999999998</c:v>
                </c:pt>
                <c:pt idx="939">
                  <c:v>19.739301999999999</c:v>
                </c:pt>
                <c:pt idx="940">
                  <c:v>19.589995999999999</c:v>
                </c:pt>
                <c:pt idx="941">
                  <c:v>19.440691000000001</c:v>
                </c:pt>
                <c:pt idx="942">
                  <c:v>19.291385999999999</c:v>
                </c:pt>
                <c:pt idx="943">
                  <c:v>19.14208</c:v>
                </c:pt>
                <c:pt idx="944">
                  <c:v>18.992775000000002</c:v>
                </c:pt>
                <c:pt idx="945">
                  <c:v>18.843471999999998</c:v>
                </c:pt>
                <c:pt idx="946">
                  <c:v>18.694165999999999</c:v>
                </c:pt>
                <c:pt idx="947">
                  <c:v>18.54486</c:v>
                </c:pt>
                <c:pt idx="948">
                  <c:v>18.395555000000002</c:v>
                </c:pt>
                <c:pt idx="949">
                  <c:v>18.24625</c:v>
                </c:pt>
                <c:pt idx="950">
                  <c:v>18.096947</c:v>
                </c:pt>
                <c:pt idx="951">
                  <c:v>17.947641000000001</c:v>
                </c:pt>
                <c:pt idx="952">
                  <c:v>17.798335999999999</c:v>
                </c:pt>
                <c:pt idx="953">
                  <c:v>17.64903</c:v>
                </c:pt>
                <c:pt idx="954">
                  <c:v>17.499725000000002</c:v>
                </c:pt>
                <c:pt idx="955">
                  <c:v>17.350421999999998</c:v>
                </c:pt>
                <c:pt idx="956">
                  <c:v>17.201117</c:v>
                </c:pt>
                <c:pt idx="957">
                  <c:v>17.051811000000001</c:v>
                </c:pt>
                <c:pt idx="958">
                  <c:v>16.902505999999999</c:v>
                </c:pt>
                <c:pt idx="959">
                  <c:v>16.7532</c:v>
                </c:pt>
                <c:pt idx="960">
                  <c:v>16.603895000000001</c:v>
                </c:pt>
                <c:pt idx="961">
                  <c:v>16.454592000000002</c:v>
                </c:pt>
                <c:pt idx="962">
                  <c:v>16.305285999999999</c:v>
                </c:pt>
                <c:pt idx="963">
                  <c:v>16.155981000000001</c:v>
                </c:pt>
                <c:pt idx="964">
                  <c:v>16.006675999999999</c:v>
                </c:pt>
                <c:pt idx="965">
                  <c:v>15.857371000000001</c:v>
                </c:pt>
                <c:pt idx="966">
                  <c:v>15.708066000000001</c:v>
                </c:pt>
                <c:pt idx="967">
                  <c:v>15.558762</c:v>
                </c:pt>
                <c:pt idx="968">
                  <c:v>15.409456</c:v>
                </c:pt>
                <c:pt idx="969">
                  <c:v>15.260151</c:v>
                </c:pt>
                <c:pt idx="970">
                  <c:v>15.110846499999999</c:v>
                </c:pt>
                <c:pt idx="971">
                  <c:v>14.961541</c:v>
                </c:pt>
                <c:pt idx="972">
                  <c:v>14.812236</c:v>
                </c:pt>
                <c:pt idx="973">
                  <c:v>14.662931</c:v>
                </c:pt>
                <c:pt idx="974">
                  <c:v>14.513626</c:v>
                </c:pt>
                <c:pt idx="975">
                  <c:v>14.364322</c:v>
                </c:pt>
                <c:pt idx="976">
                  <c:v>14.215016</c:v>
                </c:pt>
                <c:pt idx="977">
                  <c:v>14.065711</c:v>
                </c:pt>
                <c:pt idx="978">
                  <c:v>13.916407</c:v>
                </c:pt>
                <c:pt idx="979">
                  <c:v>13.767101</c:v>
                </c:pt>
                <c:pt idx="980">
                  <c:v>13.617796</c:v>
                </c:pt>
                <c:pt idx="981">
                  <c:v>13.468491999999999</c:v>
                </c:pt>
                <c:pt idx="982">
                  <c:v>13.319186</c:v>
                </c:pt>
                <c:pt idx="983">
                  <c:v>13.169881</c:v>
                </c:pt>
                <c:pt idx="984">
                  <c:v>13.020576500000001</c:v>
                </c:pt>
                <c:pt idx="985">
                  <c:v>12.871271</c:v>
                </c:pt>
                <c:pt idx="986">
                  <c:v>12.828868999999999</c:v>
                </c:pt>
              </c:numCache>
            </c:numRef>
          </c:yVal>
          <c:smooth val="0"/>
          <c:extLst>
            <c:ext xmlns:c16="http://schemas.microsoft.com/office/drawing/2014/chart" uri="{C3380CC4-5D6E-409C-BE32-E72D297353CC}">
              <c16:uniqueId val="{00000000-623A-47DC-A1CB-ECD620CDB2B2}"/>
            </c:ext>
          </c:extLst>
        </c:ser>
        <c:ser>
          <c:idx val="1"/>
          <c:order val="1"/>
          <c:tx>
            <c:strRef>
              <c:f>'Figure 9'!$AJ$4</c:f>
              <c:strCache>
                <c:ptCount val="1"/>
                <c:pt idx="0">
                  <c:v>74mod</c:v>
                </c:pt>
              </c:strCache>
            </c:strRef>
          </c:tx>
          <c:spPr>
            <a:ln w="19050" cap="rnd">
              <a:solidFill>
                <a:schemeClr val="accent2"/>
              </a:solidFill>
              <a:round/>
            </a:ln>
            <a:effectLst/>
          </c:spPr>
          <c:marker>
            <c:symbol val="none"/>
          </c:marker>
          <c:xVal>
            <c:numRef>
              <c:f>'Figure 9'!$AK$6:$AK$1196</c:f>
              <c:numCache>
                <c:formatCode>General</c:formatCode>
                <c:ptCount val="119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2.9486734999999999</c:v>
                </c:pt>
                <c:pt idx="20">
                  <c:v>2.9486734999999999</c:v>
                </c:pt>
                <c:pt idx="21">
                  <c:v>2.9792073333333335</c:v>
                </c:pt>
                <c:pt idx="22">
                  <c:v>2.9792073333333335</c:v>
                </c:pt>
                <c:pt idx="23">
                  <c:v>2.9793573333333332</c:v>
                </c:pt>
                <c:pt idx="24">
                  <c:v>2.9793573333333332</c:v>
                </c:pt>
                <c:pt idx="25">
                  <c:v>2.9793581666666666</c:v>
                </c:pt>
                <c:pt idx="26">
                  <c:v>2.9793581666666666</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8.0906549999999999</c:v>
                </c:pt>
                <c:pt idx="59">
                  <c:v>8.0906549999999999</c:v>
                </c:pt>
                <c:pt idx="60">
                  <c:v>8.0906555000000004</c:v>
                </c:pt>
                <c:pt idx="61">
                  <c:v>8.0906555000000004</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10</c:v>
                </c:pt>
                <c:pt idx="74">
                  <c:v>10.166666666666666</c:v>
                </c:pt>
                <c:pt idx="75">
                  <c:v>10.333333333333334</c:v>
                </c:pt>
                <c:pt idx="76">
                  <c:v>10.5</c:v>
                </c:pt>
                <c:pt idx="77">
                  <c:v>10.608881666666667</c:v>
                </c:pt>
                <c:pt idx="78">
                  <c:v>10.608881666666667</c:v>
                </c:pt>
                <c:pt idx="79">
                  <c:v>10.666666666666666</c:v>
                </c:pt>
                <c:pt idx="80">
                  <c:v>10.816555833333332</c:v>
                </c:pt>
                <c:pt idx="81">
                  <c:v>10.816555833333332</c:v>
                </c:pt>
                <c:pt idx="82">
                  <c:v>10.833333333333334</c:v>
                </c:pt>
                <c:pt idx="83">
                  <c:v>11</c:v>
                </c:pt>
                <c:pt idx="84">
                  <c:v>11.166666666666666</c:v>
                </c:pt>
                <c:pt idx="85">
                  <c:v>11.333333333333334</c:v>
                </c:pt>
                <c:pt idx="86">
                  <c:v>11.5</c:v>
                </c:pt>
                <c:pt idx="87">
                  <c:v>11.666666666666666</c:v>
                </c:pt>
                <c:pt idx="88">
                  <c:v>11.833333333333334</c:v>
                </c:pt>
                <c:pt idx="89">
                  <c:v>11.902428333333335</c:v>
                </c:pt>
                <c:pt idx="90">
                  <c:v>11.902428333333335</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13.666666666666666</c:v>
                </c:pt>
                <c:pt idx="102">
                  <c:v>13.833333333333334</c:v>
                </c:pt>
                <c:pt idx="103">
                  <c:v>14</c:v>
                </c:pt>
                <c:pt idx="104">
                  <c:v>14.166666666666666</c:v>
                </c:pt>
                <c:pt idx="105">
                  <c:v>14.333333333333334</c:v>
                </c:pt>
                <c:pt idx="106">
                  <c:v>14.4416005</c:v>
                </c:pt>
                <c:pt idx="107">
                  <c:v>14.4416005</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24.873226666666667</c:v>
                </c:pt>
                <c:pt idx="172">
                  <c:v>25</c:v>
                </c:pt>
                <c:pt idx="173">
                  <c:v>25.166666666666668</c:v>
                </c:pt>
                <c:pt idx="174">
                  <c:v>25.333333333333332</c:v>
                </c:pt>
                <c:pt idx="175">
                  <c:v>25.5</c:v>
                </c:pt>
                <c:pt idx="176">
                  <c:v>25.666666666666668</c:v>
                </c:pt>
                <c:pt idx="177">
                  <c:v>25.833333333333332</c:v>
                </c:pt>
                <c:pt idx="178">
                  <c:v>26</c:v>
                </c:pt>
                <c:pt idx="179">
                  <c:v>26.166666666666668</c:v>
                </c:pt>
                <c:pt idx="180">
                  <c:v>26.333333333333332</c:v>
                </c:pt>
                <c:pt idx="181">
                  <c:v>26.5</c:v>
                </c:pt>
                <c:pt idx="182">
                  <c:v>26.666666666666668</c:v>
                </c:pt>
                <c:pt idx="183">
                  <c:v>26.833333333333332</c:v>
                </c:pt>
                <c:pt idx="184">
                  <c:v>27</c:v>
                </c:pt>
                <c:pt idx="185">
                  <c:v>27.166666666666668</c:v>
                </c:pt>
                <c:pt idx="186">
                  <c:v>27.333333333333332</c:v>
                </c:pt>
                <c:pt idx="187">
                  <c:v>27.5</c:v>
                </c:pt>
                <c:pt idx="188">
                  <c:v>27.666666666666668</c:v>
                </c:pt>
                <c:pt idx="189">
                  <c:v>27.833333333333332</c:v>
                </c:pt>
                <c:pt idx="190">
                  <c:v>28</c:v>
                </c:pt>
                <c:pt idx="191">
                  <c:v>28.166666666666668</c:v>
                </c:pt>
                <c:pt idx="192">
                  <c:v>28.333333333333332</c:v>
                </c:pt>
                <c:pt idx="193">
                  <c:v>28.5</c:v>
                </c:pt>
                <c:pt idx="194">
                  <c:v>28.666666666666668</c:v>
                </c:pt>
                <c:pt idx="195">
                  <c:v>28.833333333333332</c:v>
                </c:pt>
                <c:pt idx="196">
                  <c:v>29</c:v>
                </c:pt>
                <c:pt idx="197">
                  <c:v>29.166666666666668</c:v>
                </c:pt>
                <c:pt idx="198">
                  <c:v>29.333333333333332</c:v>
                </c:pt>
                <c:pt idx="199">
                  <c:v>29.5</c:v>
                </c:pt>
                <c:pt idx="200">
                  <c:v>29.666666666666668</c:v>
                </c:pt>
                <c:pt idx="201">
                  <c:v>29.833333333333332</c:v>
                </c:pt>
                <c:pt idx="202">
                  <c:v>30</c:v>
                </c:pt>
                <c:pt idx="203">
                  <c:v>30.166666666666668</c:v>
                </c:pt>
                <c:pt idx="204">
                  <c:v>30.333333333333332</c:v>
                </c:pt>
                <c:pt idx="205">
                  <c:v>30.5</c:v>
                </c:pt>
                <c:pt idx="206">
                  <c:v>30.666666666666668</c:v>
                </c:pt>
                <c:pt idx="207">
                  <c:v>30.833333333333332</c:v>
                </c:pt>
                <c:pt idx="208">
                  <c:v>31</c:v>
                </c:pt>
                <c:pt idx="209">
                  <c:v>31.166666666666668</c:v>
                </c:pt>
                <c:pt idx="210">
                  <c:v>31.333333333333332</c:v>
                </c:pt>
                <c:pt idx="211">
                  <c:v>31.5</c:v>
                </c:pt>
                <c:pt idx="212">
                  <c:v>31.666666666666668</c:v>
                </c:pt>
                <c:pt idx="213">
                  <c:v>31.833333333333332</c:v>
                </c:pt>
                <c:pt idx="214">
                  <c:v>32</c:v>
                </c:pt>
                <c:pt idx="215">
                  <c:v>32.166666666666664</c:v>
                </c:pt>
                <c:pt idx="216">
                  <c:v>32.333333333333336</c:v>
                </c:pt>
                <c:pt idx="217">
                  <c:v>32.5</c:v>
                </c:pt>
                <c:pt idx="218">
                  <c:v>32.666666666666664</c:v>
                </c:pt>
                <c:pt idx="219">
                  <c:v>32.833333333333336</c:v>
                </c:pt>
                <c:pt idx="220">
                  <c:v>33</c:v>
                </c:pt>
                <c:pt idx="221">
                  <c:v>33.166666666666664</c:v>
                </c:pt>
                <c:pt idx="222">
                  <c:v>33.333333333333336</c:v>
                </c:pt>
                <c:pt idx="223">
                  <c:v>33.5</c:v>
                </c:pt>
                <c:pt idx="224">
                  <c:v>33.666666666666664</c:v>
                </c:pt>
                <c:pt idx="225">
                  <c:v>33.833333333333336</c:v>
                </c:pt>
                <c:pt idx="226">
                  <c:v>34</c:v>
                </c:pt>
                <c:pt idx="227">
                  <c:v>34.166666666666664</c:v>
                </c:pt>
                <c:pt idx="228">
                  <c:v>34.333333333333336</c:v>
                </c:pt>
                <c:pt idx="229">
                  <c:v>34.5</c:v>
                </c:pt>
                <c:pt idx="230">
                  <c:v>34.666666666666664</c:v>
                </c:pt>
                <c:pt idx="231">
                  <c:v>34.833333333333336</c:v>
                </c:pt>
                <c:pt idx="232">
                  <c:v>35</c:v>
                </c:pt>
                <c:pt idx="233">
                  <c:v>35.166666666666664</c:v>
                </c:pt>
                <c:pt idx="234">
                  <c:v>35.333333333333336</c:v>
                </c:pt>
                <c:pt idx="235">
                  <c:v>35.5</c:v>
                </c:pt>
                <c:pt idx="236">
                  <c:v>35.666666666666664</c:v>
                </c:pt>
                <c:pt idx="237">
                  <c:v>35.833333333333336</c:v>
                </c:pt>
                <c:pt idx="238">
                  <c:v>36</c:v>
                </c:pt>
                <c:pt idx="239">
                  <c:v>36.166666666666664</c:v>
                </c:pt>
                <c:pt idx="240">
                  <c:v>36.333333333333336</c:v>
                </c:pt>
                <c:pt idx="241">
                  <c:v>36.5</c:v>
                </c:pt>
                <c:pt idx="242">
                  <c:v>36.666666666666664</c:v>
                </c:pt>
                <c:pt idx="243">
                  <c:v>36.833333333333336</c:v>
                </c:pt>
                <c:pt idx="244">
                  <c:v>37</c:v>
                </c:pt>
                <c:pt idx="245">
                  <c:v>37.166666666666664</c:v>
                </c:pt>
                <c:pt idx="246">
                  <c:v>37.333333333333336</c:v>
                </c:pt>
                <c:pt idx="247">
                  <c:v>37.5</c:v>
                </c:pt>
                <c:pt idx="248">
                  <c:v>37.666666666666664</c:v>
                </c:pt>
                <c:pt idx="249">
                  <c:v>37.833333333333336</c:v>
                </c:pt>
                <c:pt idx="250">
                  <c:v>38</c:v>
                </c:pt>
                <c:pt idx="251">
                  <c:v>38.166666666666664</c:v>
                </c:pt>
                <c:pt idx="252">
                  <c:v>38.333333333333336</c:v>
                </c:pt>
                <c:pt idx="253">
                  <c:v>38.5</c:v>
                </c:pt>
                <c:pt idx="254">
                  <c:v>38.666666666666664</c:v>
                </c:pt>
                <c:pt idx="255">
                  <c:v>38.833333333333336</c:v>
                </c:pt>
                <c:pt idx="256">
                  <c:v>39</c:v>
                </c:pt>
                <c:pt idx="257">
                  <c:v>39.166666666666664</c:v>
                </c:pt>
                <c:pt idx="258">
                  <c:v>39.333333333333336</c:v>
                </c:pt>
                <c:pt idx="259">
                  <c:v>39.5</c:v>
                </c:pt>
                <c:pt idx="260">
                  <c:v>39.666666666666664</c:v>
                </c:pt>
                <c:pt idx="261">
                  <c:v>39.833333333333336</c:v>
                </c:pt>
                <c:pt idx="262">
                  <c:v>40</c:v>
                </c:pt>
                <c:pt idx="263">
                  <c:v>40.166666666666664</c:v>
                </c:pt>
                <c:pt idx="264">
                  <c:v>40.333333333333336</c:v>
                </c:pt>
                <c:pt idx="265">
                  <c:v>40.5</c:v>
                </c:pt>
                <c:pt idx="266">
                  <c:v>40.666666666666664</c:v>
                </c:pt>
                <c:pt idx="267">
                  <c:v>40.833333333333336</c:v>
                </c:pt>
                <c:pt idx="268">
                  <c:v>41</c:v>
                </c:pt>
                <c:pt idx="269">
                  <c:v>41.166666666666664</c:v>
                </c:pt>
                <c:pt idx="270">
                  <c:v>41.333333333333336</c:v>
                </c:pt>
                <c:pt idx="271">
                  <c:v>41.5</c:v>
                </c:pt>
                <c:pt idx="272">
                  <c:v>41.666666666666664</c:v>
                </c:pt>
                <c:pt idx="273">
                  <c:v>41.833333333333336</c:v>
                </c:pt>
                <c:pt idx="274">
                  <c:v>42</c:v>
                </c:pt>
                <c:pt idx="275">
                  <c:v>42.166666666666664</c:v>
                </c:pt>
                <c:pt idx="276">
                  <c:v>42.333333333333336</c:v>
                </c:pt>
                <c:pt idx="277">
                  <c:v>42.3613</c:v>
                </c:pt>
                <c:pt idx="278">
                  <c:v>42.3613</c:v>
                </c:pt>
                <c:pt idx="279">
                  <c:v>42.5</c:v>
                </c:pt>
                <c:pt idx="280">
                  <c:v>42.666666666666664</c:v>
                </c:pt>
                <c:pt idx="281">
                  <c:v>42.833333333333336</c:v>
                </c:pt>
                <c:pt idx="282">
                  <c:v>43</c:v>
                </c:pt>
                <c:pt idx="283">
                  <c:v>43.166666666666664</c:v>
                </c:pt>
                <c:pt idx="284">
                  <c:v>43.333333333333336</c:v>
                </c:pt>
                <c:pt idx="285">
                  <c:v>43.5</c:v>
                </c:pt>
                <c:pt idx="286">
                  <c:v>43.666666666666664</c:v>
                </c:pt>
                <c:pt idx="287">
                  <c:v>43.833333333333336</c:v>
                </c:pt>
                <c:pt idx="288">
                  <c:v>44</c:v>
                </c:pt>
                <c:pt idx="289">
                  <c:v>44.166666666666664</c:v>
                </c:pt>
                <c:pt idx="290">
                  <c:v>44.333333333333336</c:v>
                </c:pt>
                <c:pt idx="291">
                  <c:v>44.5</c:v>
                </c:pt>
                <c:pt idx="292">
                  <c:v>44.666666666666664</c:v>
                </c:pt>
                <c:pt idx="293">
                  <c:v>44.833333333333336</c:v>
                </c:pt>
                <c:pt idx="294">
                  <c:v>45</c:v>
                </c:pt>
                <c:pt idx="295">
                  <c:v>45.166666666666664</c:v>
                </c:pt>
                <c:pt idx="296">
                  <c:v>45.333333333333336</c:v>
                </c:pt>
                <c:pt idx="297">
                  <c:v>45.5</c:v>
                </c:pt>
                <c:pt idx="298">
                  <c:v>45.666666666666664</c:v>
                </c:pt>
                <c:pt idx="299">
                  <c:v>45.833333333333336</c:v>
                </c:pt>
                <c:pt idx="300">
                  <c:v>46</c:v>
                </c:pt>
                <c:pt idx="301">
                  <c:v>46.166666666666664</c:v>
                </c:pt>
                <c:pt idx="302">
                  <c:v>46.19847</c:v>
                </c:pt>
                <c:pt idx="303">
                  <c:v>46.19847</c:v>
                </c:pt>
                <c:pt idx="304">
                  <c:v>46.333333333333336</c:v>
                </c:pt>
                <c:pt idx="305">
                  <c:v>46.5</c:v>
                </c:pt>
                <c:pt idx="306">
                  <c:v>46.666666666666664</c:v>
                </c:pt>
                <c:pt idx="307">
                  <c:v>46.833333333333336</c:v>
                </c:pt>
                <c:pt idx="308">
                  <c:v>47</c:v>
                </c:pt>
                <c:pt idx="309">
                  <c:v>47.166666666666664</c:v>
                </c:pt>
                <c:pt idx="310">
                  <c:v>47.333333333333336</c:v>
                </c:pt>
                <c:pt idx="311">
                  <c:v>47.5</c:v>
                </c:pt>
                <c:pt idx="312">
                  <c:v>47.666666666666664</c:v>
                </c:pt>
                <c:pt idx="313">
                  <c:v>47.833333333333336</c:v>
                </c:pt>
                <c:pt idx="314">
                  <c:v>48</c:v>
                </c:pt>
                <c:pt idx="315">
                  <c:v>48.166666666666664</c:v>
                </c:pt>
                <c:pt idx="316">
                  <c:v>48.333333333333336</c:v>
                </c:pt>
                <c:pt idx="317">
                  <c:v>48.5</c:v>
                </c:pt>
                <c:pt idx="318">
                  <c:v>48.666666666666664</c:v>
                </c:pt>
                <c:pt idx="319">
                  <c:v>48.833333333333336</c:v>
                </c:pt>
                <c:pt idx="320">
                  <c:v>49</c:v>
                </c:pt>
                <c:pt idx="321">
                  <c:v>49.166666666666664</c:v>
                </c:pt>
                <c:pt idx="322">
                  <c:v>49.333333333333336</c:v>
                </c:pt>
                <c:pt idx="323">
                  <c:v>49.5</c:v>
                </c:pt>
                <c:pt idx="324">
                  <c:v>49.666666666666664</c:v>
                </c:pt>
                <c:pt idx="325">
                  <c:v>49.833333333333336</c:v>
                </c:pt>
                <c:pt idx="326">
                  <c:v>50</c:v>
                </c:pt>
                <c:pt idx="327">
                  <c:v>50.166666666666664</c:v>
                </c:pt>
                <c:pt idx="328">
                  <c:v>50.333333333333336</c:v>
                </c:pt>
                <c:pt idx="329">
                  <c:v>50.5</c:v>
                </c:pt>
                <c:pt idx="330">
                  <c:v>50.666666666666664</c:v>
                </c:pt>
                <c:pt idx="331">
                  <c:v>50.833333333333336</c:v>
                </c:pt>
                <c:pt idx="332">
                  <c:v>51</c:v>
                </c:pt>
                <c:pt idx="333">
                  <c:v>51.166666666666664</c:v>
                </c:pt>
                <c:pt idx="334">
                  <c:v>51.333333333333336</c:v>
                </c:pt>
                <c:pt idx="335">
                  <c:v>51.5</c:v>
                </c:pt>
                <c:pt idx="336">
                  <c:v>51.666666666666664</c:v>
                </c:pt>
                <c:pt idx="337">
                  <c:v>51.833333333333336</c:v>
                </c:pt>
                <c:pt idx="338">
                  <c:v>52</c:v>
                </c:pt>
                <c:pt idx="339">
                  <c:v>52.166666666666664</c:v>
                </c:pt>
                <c:pt idx="340">
                  <c:v>52.333333333333336</c:v>
                </c:pt>
                <c:pt idx="341">
                  <c:v>52.5</c:v>
                </c:pt>
                <c:pt idx="342">
                  <c:v>52.666666666666664</c:v>
                </c:pt>
                <c:pt idx="343">
                  <c:v>52.833333333333336</c:v>
                </c:pt>
                <c:pt idx="344">
                  <c:v>53</c:v>
                </c:pt>
                <c:pt idx="345">
                  <c:v>53.041406666666667</c:v>
                </c:pt>
                <c:pt idx="346">
                  <c:v>53.166666666666664</c:v>
                </c:pt>
                <c:pt idx="347">
                  <c:v>53.333333333333336</c:v>
                </c:pt>
                <c:pt idx="348">
                  <c:v>53.5</c:v>
                </c:pt>
                <c:pt idx="349">
                  <c:v>53.666666666666664</c:v>
                </c:pt>
                <c:pt idx="350">
                  <c:v>53.833333333333336</c:v>
                </c:pt>
                <c:pt idx="351">
                  <c:v>54</c:v>
                </c:pt>
                <c:pt idx="352">
                  <c:v>54.166666666666664</c:v>
                </c:pt>
                <c:pt idx="353">
                  <c:v>54.333333333333336</c:v>
                </c:pt>
                <c:pt idx="354">
                  <c:v>54.5</c:v>
                </c:pt>
                <c:pt idx="355">
                  <c:v>54.666666666666664</c:v>
                </c:pt>
                <c:pt idx="356">
                  <c:v>54.785600000000002</c:v>
                </c:pt>
                <c:pt idx="357">
                  <c:v>54.785600000000002</c:v>
                </c:pt>
                <c:pt idx="358">
                  <c:v>54.833333333333336</c:v>
                </c:pt>
                <c:pt idx="359">
                  <c:v>55</c:v>
                </c:pt>
                <c:pt idx="360">
                  <c:v>55.166666666666664</c:v>
                </c:pt>
                <c:pt idx="361">
                  <c:v>55.333333333333336</c:v>
                </c:pt>
                <c:pt idx="362">
                  <c:v>55.5</c:v>
                </c:pt>
                <c:pt idx="363">
                  <c:v>55.666666666666664</c:v>
                </c:pt>
                <c:pt idx="364">
                  <c:v>55.833333333333336</c:v>
                </c:pt>
                <c:pt idx="365">
                  <c:v>56</c:v>
                </c:pt>
                <c:pt idx="366">
                  <c:v>56.166666666666664</c:v>
                </c:pt>
                <c:pt idx="367">
                  <c:v>56.333333333333336</c:v>
                </c:pt>
                <c:pt idx="368">
                  <c:v>56.5</c:v>
                </c:pt>
                <c:pt idx="369">
                  <c:v>56.666666666666664</c:v>
                </c:pt>
                <c:pt idx="370">
                  <c:v>56.833333333333336</c:v>
                </c:pt>
                <c:pt idx="371">
                  <c:v>57</c:v>
                </c:pt>
                <c:pt idx="372">
                  <c:v>57.166666666666664</c:v>
                </c:pt>
                <c:pt idx="373">
                  <c:v>57.333333333333336</c:v>
                </c:pt>
                <c:pt idx="374">
                  <c:v>57.5</c:v>
                </c:pt>
                <c:pt idx="375">
                  <c:v>57.666666666666664</c:v>
                </c:pt>
                <c:pt idx="376">
                  <c:v>57.833333333333336</c:v>
                </c:pt>
                <c:pt idx="377">
                  <c:v>58</c:v>
                </c:pt>
                <c:pt idx="378">
                  <c:v>58.166666666666664</c:v>
                </c:pt>
                <c:pt idx="379">
                  <c:v>58.333333333333336</c:v>
                </c:pt>
                <c:pt idx="380">
                  <c:v>58.5</c:v>
                </c:pt>
                <c:pt idx="381">
                  <c:v>58.666666666666664</c:v>
                </c:pt>
                <c:pt idx="382">
                  <c:v>58.833333333333336</c:v>
                </c:pt>
                <c:pt idx="383">
                  <c:v>59</c:v>
                </c:pt>
                <c:pt idx="384">
                  <c:v>59.166666666666664</c:v>
                </c:pt>
                <c:pt idx="385">
                  <c:v>59.333333333333336</c:v>
                </c:pt>
                <c:pt idx="386">
                  <c:v>59.5</c:v>
                </c:pt>
                <c:pt idx="387">
                  <c:v>59.666666666666664</c:v>
                </c:pt>
                <c:pt idx="388">
                  <c:v>59.833333333333336</c:v>
                </c:pt>
                <c:pt idx="389">
                  <c:v>60</c:v>
                </c:pt>
                <c:pt idx="390">
                  <c:v>60.166666666666664</c:v>
                </c:pt>
                <c:pt idx="391">
                  <c:v>60.333333333333336</c:v>
                </c:pt>
                <c:pt idx="392">
                  <c:v>60.5</c:v>
                </c:pt>
                <c:pt idx="393">
                  <c:v>60.666666666666664</c:v>
                </c:pt>
                <c:pt idx="394">
                  <c:v>60.833333333333336</c:v>
                </c:pt>
                <c:pt idx="395">
                  <c:v>61</c:v>
                </c:pt>
                <c:pt idx="396">
                  <c:v>61.166666666666664</c:v>
                </c:pt>
                <c:pt idx="397">
                  <c:v>61.333333333333336</c:v>
                </c:pt>
                <c:pt idx="398">
                  <c:v>61.5</c:v>
                </c:pt>
                <c:pt idx="399">
                  <c:v>61.666666666666664</c:v>
                </c:pt>
                <c:pt idx="400">
                  <c:v>61.833333333333336</c:v>
                </c:pt>
                <c:pt idx="401">
                  <c:v>62</c:v>
                </c:pt>
                <c:pt idx="402">
                  <c:v>62.166666666666664</c:v>
                </c:pt>
                <c:pt idx="403">
                  <c:v>62.333333333333336</c:v>
                </c:pt>
                <c:pt idx="404">
                  <c:v>62.5</c:v>
                </c:pt>
                <c:pt idx="405">
                  <c:v>62.643639999999998</c:v>
                </c:pt>
                <c:pt idx="406">
                  <c:v>62.643639999999998</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68.130253333333329</c:v>
                </c:pt>
                <c:pt idx="441">
                  <c:v>68.130253333333329</c:v>
                </c:pt>
                <c:pt idx="442">
                  <c:v>68.166666666666671</c:v>
                </c:pt>
                <c:pt idx="443">
                  <c:v>68.333333333333329</c:v>
                </c:pt>
                <c:pt idx="444">
                  <c:v>68.5</c:v>
                </c:pt>
                <c:pt idx="445">
                  <c:v>68.666666666666671</c:v>
                </c:pt>
                <c:pt idx="446">
                  <c:v>68.833333333333329</c:v>
                </c:pt>
                <c:pt idx="447">
                  <c:v>69</c:v>
                </c:pt>
                <c:pt idx="448">
                  <c:v>69.166666666666671</c:v>
                </c:pt>
                <c:pt idx="449">
                  <c:v>69.333333333333329</c:v>
                </c:pt>
                <c:pt idx="450">
                  <c:v>69.5</c:v>
                </c:pt>
                <c:pt idx="451">
                  <c:v>69.666666666666671</c:v>
                </c:pt>
                <c:pt idx="452">
                  <c:v>69.833333333333329</c:v>
                </c:pt>
                <c:pt idx="453">
                  <c:v>70</c:v>
                </c:pt>
                <c:pt idx="454">
                  <c:v>70.166666666666671</c:v>
                </c:pt>
                <c:pt idx="455">
                  <c:v>70.333333333333329</c:v>
                </c:pt>
                <c:pt idx="456">
                  <c:v>70.5</c:v>
                </c:pt>
                <c:pt idx="457">
                  <c:v>70.666666666666671</c:v>
                </c:pt>
                <c:pt idx="458">
                  <c:v>70.833333333333329</c:v>
                </c:pt>
                <c:pt idx="459">
                  <c:v>71</c:v>
                </c:pt>
                <c:pt idx="460">
                  <c:v>71.166666666666671</c:v>
                </c:pt>
                <c:pt idx="461">
                  <c:v>71.333333333333329</c:v>
                </c:pt>
                <c:pt idx="462">
                  <c:v>71.5</c:v>
                </c:pt>
                <c:pt idx="463">
                  <c:v>71.666666666666671</c:v>
                </c:pt>
                <c:pt idx="464">
                  <c:v>71.833333333333329</c:v>
                </c:pt>
                <c:pt idx="465">
                  <c:v>72</c:v>
                </c:pt>
                <c:pt idx="466">
                  <c:v>72.166666666666671</c:v>
                </c:pt>
                <c:pt idx="467">
                  <c:v>72.333333333333329</c:v>
                </c:pt>
                <c:pt idx="468">
                  <c:v>72.5</c:v>
                </c:pt>
                <c:pt idx="469">
                  <c:v>72.666666666666671</c:v>
                </c:pt>
                <c:pt idx="470">
                  <c:v>72.833333333333329</c:v>
                </c:pt>
                <c:pt idx="471">
                  <c:v>73</c:v>
                </c:pt>
                <c:pt idx="472">
                  <c:v>73.166666666666671</c:v>
                </c:pt>
                <c:pt idx="473">
                  <c:v>73.333333333333329</c:v>
                </c:pt>
                <c:pt idx="474">
                  <c:v>73.5</c:v>
                </c:pt>
                <c:pt idx="475">
                  <c:v>73.666666666666671</c:v>
                </c:pt>
                <c:pt idx="476">
                  <c:v>73.833333333333329</c:v>
                </c:pt>
                <c:pt idx="477">
                  <c:v>74</c:v>
                </c:pt>
                <c:pt idx="478">
                  <c:v>74.166666666666671</c:v>
                </c:pt>
                <c:pt idx="479">
                  <c:v>74.333333333333329</c:v>
                </c:pt>
                <c:pt idx="480">
                  <c:v>74.5</c:v>
                </c:pt>
                <c:pt idx="481">
                  <c:v>74.666666666666671</c:v>
                </c:pt>
                <c:pt idx="482">
                  <c:v>74.833333333333329</c:v>
                </c:pt>
                <c:pt idx="483">
                  <c:v>75</c:v>
                </c:pt>
                <c:pt idx="484">
                  <c:v>75.166666666666671</c:v>
                </c:pt>
                <c:pt idx="485">
                  <c:v>75.333333333333329</c:v>
                </c:pt>
                <c:pt idx="486">
                  <c:v>75.5</c:v>
                </c:pt>
                <c:pt idx="487">
                  <c:v>75.666666666666671</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115.10713333333334</c:v>
                </c:pt>
                <c:pt idx="725">
                  <c:v>115.10713333333334</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144</c:v>
                </c:pt>
                <c:pt idx="900">
                  <c:v>144.16666666666666</c:v>
                </c:pt>
                <c:pt idx="901">
                  <c:v>144.33333333333334</c:v>
                </c:pt>
                <c:pt idx="902">
                  <c:v>144.5</c:v>
                </c:pt>
                <c:pt idx="903">
                  <c:v>144.66666666666666</c:v>
                </c:pt>
                <c:pt idx="904">
                  <c:v>144.83333333333334</c:v>
                </c:pt>
                <c:pt idx="905">
                  <c:v>145</c:v>
                </c:pt>
                <c:pt idx="906">
                  <c:v>145.16666666666666</c:v>
                </c:pt>
                <c:pt idx="907">
                  <c:v>145.33333333333334</c:v>
                </c:pt>
                <c:pt idx="908">
                  <c:v>145.5</c:v>
                </c:pt>
                <c:pt idx="909">
                  <c:v>145.66666666666666</c:v>
                </c:pt>
                <c:pt idx="910">
                  <c:v>145.83333333333334</c:v>
                </c:pt>
                <c:pt idx="911">
                  <c:v>146</c:v>
                </c:pt>
                <c:pt idx="912">
                  <c:v>146.16666666666666</c:v>
                </c:pt>
                <c:pt idx="913">
                  <c:v>146.33333333333334</c:v>
                </c:pt>
                <c:pt idx="914">
                  <c:v>146.5</c:v>
                </c:pt>
                <c:pt idx="915">
                  <c:v>146.66666666666666</c:v>
                </c:pt>
                <c:pt idx="916">
                  <c:v>146.83333333333334</c:v>
                </c:pt>
                <c:pt idx="917">
                  <c:v>147</c:v>
                </c:pt>
                <c:pt idx="918">
                  <c:v>147.16666666666666</c:v>
                </c:pt>
                <c:pt idx="919">
                  <c:v>147.33333333333334</c:v>
                </c:pt>
                <c:pt idx="920">
                  <c:v>147.5</c:v>
                </c:pt>
                <c:pt idx="921">
                  <c:v>147.66666666666666</c:v>
                </c:pt>
                <c:pt idx="922">
                  <c:v>147.83333333333334</c:v>
                </c:pt>
                <c:pt idx="923">
                  <c:v>148</c:v>
                </c:pt>
                <c:pt idx="924">
                  <c:v>148.16666666666666</c:v>
                </c:pt>
                <c:pt idx="925">
                  <c:v>148.33333333333334</c:v>
                </c:pt>
                <c:pt idx="926">
                  <c:v>148.5</c:v>
                </c:pt>
                <c:pt idx="927">
                  <c:v>148.66666666666666</c:v>
                </c:pt>
                <c:pt idx="928">
                  <c:v>148.83333333333334</c:v>
                </c:pt>
                <c:pt idx="929">
                  <c:v>149</c:v>
                </c:pt>
                <c:pt idx="930">
                  <c:v>149.16666666666666</c:v>
                </c:pt>
                <c:pt idx="931">
                  <c:v>149.33333333333334</c:v>
                </c:pt>
                <c:pt idx="932">
                  <c:v>149.5</c:v>
                </c:pt>
                <c:pt idx="933">
                  <c:v>149.66666666666666</c:v>
                </c:pt>
                <c:pt idx="934">
                  <c:v>149.83333333333334</c:v>
                </c:pt>
                <c:pt idx="935">
                  <c:v>150</c:v>
                </c:pt>
                <c:pt idx="936">
                  <c:v>150.16666666666666</c:v>
                </c:pt>
                <c:pt idx="937">
                  <c:v>150.33333333333334</c:v>
                </c:pt>
                <c:pt idx="938">
                  <c:v>150.5</c:v>
                </c:pt>
                <c:pt idx="939">
                  <c:v>150.66666666666666</c:v>
                </c:pt>
                <c:pt idx="940">
                  <c:v>150.83333333333334</c:v>
                </c:pt>
                <c:pt idx="941">
                  <c:v>151</c:v>
                </c:pt>
                <c:pt idx="942">
                  <c:v>151.16666666666666</c:v>
                </c:pt>
                <c:pt idx="943">
                  <c:v>151.33333333333334</c:v>
                </c:pt>
                <c:pt idx="944">
                  <c:v>151.5</c:v>
                </c:pt>
                <c:pt idx="945">
                  <c:v>151.66666666666666</c:v>
                </c:pt>
                <c:pt idx="946">
                  <c:v>151.83333333333334</c:v>
                </c:pt>
                <c:pt idx="947">
                  <c:v>152</c:v>
                </c:pt>
                <c:pt idx="948">
                  <c:v>152.16666666666666</c:v>
                </c:pt>
                <c:pt idx="949">
                  <c:v>152.33333333333334</c:v>
                </c:pt>
                <c:pt idx="950">
                  <c:v>152.5</c:v>
                </c:pt>
                <c:pt idx="951">
                  <c:v>152.66666666666666</c:v>
                </c:pt>
                <c:pt idx="952">
                  <c:v>152.83333333333334</c:v>
                </c:pt>
                <c:pt idx="953">
                  <c:v>153</c:v>
                </c:pt>
                <c:pt idx="954">
                  <c:v>153.16666666666666</c:v>
                </c:pt>
                <c:pt idx="955">
                  <c:v>153.33333333333334</c:v>
                </c:pt>
                <c:pt idx="956">
                  <c:v>153.40025</c:v>
                </c:pt>
                <c:pt idx="957">
                  <c:v>153.40025</c:v>
                </c:pt>
                <c:pt idx="958">
                  <c:v>153.5</c:v>
                </c:pt>
                <c:pt idx="959">
                  <c:v>153.66666666666666</c:v>
                </c:pt>
                <c:pt idx="960">
                  <c:v>153.83333333333334</c:v>
                </c:pt>
                <c:pt idx="961">
                  <c:v>154</c:v>
                </c:pt>
                <c:pt idx="962">
                  <c:v>154.16666666666666</c:v>
                </c:pt>
                <c:pt idx="963">
                  <c:v>154.33333333333334</c:v>
                </c:pt>
                <c:pt idx="964">
                  <c:v>154.5</c:v>
                </c:pt>
                <c:pt idx="965">
                  <c:v>154.66666666666666</c:v>
                </c:pt>
                <c:pt idx="966">
                  <c:v>154.83333333333334</c:v>
                </c:pt>
                <c:pt idx="967">
                  <c:v>155</c:v>
                </c:pt>
                <c:pt idx="968">
                  <c:v>155.16666666666666</c:v>
                </c:pt>
                <c:pt idx="969">
                  <c:v>155.33333333333334</c:v>
                </c:pt>
                <c:pt idx="970">
                  <c:v>155.5</c:v>
                </c:pt>
                <c:pt idx="971">
                  <c:v>155.66666666666666</c:v>
                </c:pt>
                <c:pt idx="972">
                  <c:v>155.83333333333334</c:v>
                </c:pt>
                <c:pt idx="973">
                  <c:v>156</c:v>
                </c:pt>
                <c:pt idx="974">
                  <c:v>156.16666666666666</c:v>
                </c:pt>
                <c:pt idx="975">
                  <c:v>156.33333333333334</c:v>
                </c:pt>
                <c:pt idx="976">
                  <c:v>156.5</c:v>
                </c:pt>
                <c:pt idx="977">
                  <c:v>156.66666666666666</c:v>
                </c:pt>
                <c:pt idx="978">
                  <c:v>156.83333333333334</c:v>
                </c:pt>
                <c:pt idx="979">
                  <c:v>157</c:v>
                </c:pt>
                <c:pt idx="980">
                  <c:v>157.16666666666666</c:v>
                </c:pt>
                <c:pt idx="981">
                  <c:v>157.33333333333334</c:v>
                </c:pt>
                <c:pt idx="982">
                  <c:v>157.5</c:v>
                </c:pt>
                <c:pt idx="983">
                  <c:v>157.66666666666666</c:v>
                </c:pt>
                <c:pt idx="984">
                  <c:v>157.83333333333334</c:v>
                </c:pt>
                <c:pt idx="985">
                  <c:v>158</c:v>
                </c:pt>
                <c:pt idx="986">
                  <c:v>158.16666666666666</c:v>
                </c:pt>
                <c:pt idx="987">
                  <c:v>158.33333333333334</c:v>
                </c:pt>
                <c:pt idx="988">
                  <c:v>158.5</c:v>
                </c:pt>
                <c:pt idx="989">
                  <c:v>158.66666666666666</c:v>
                </c:pt>
                <c:pt idx="990">
                  <c:v>158.83333333333334</c:v>
                </c:pt>
                <c:pt idx="991">
                  <c:v>159</c:v>
                </c:pt>
                <c:pt idx="992">
                  <c:v>159.16666666666666</c:v>
                </c:pt>
                <c:pt idx="993">
                  <c:v>159.33333333333334</c:v>
                </c:pt>
                <c:pt idx="994">
                  <c:v>159.5</c:v>
                </c:pt>
                <c:pt idx="995">
                  <c:v>159.52500000000001</c:v>
                </c:pt>
                <c:pt idx="996">
                  <c:v>159.52500000000001</c:v>
                </c:pt>
                <c:pt idx="997">
                  <c:v>159.66666666666666</c:v>
                </c:pt>
                <c:pt idx="998">
                  <c:v>159.83333333333334</c:v>
                </c:pt>
                <c:pt idx="999">
                  <c:v>160</c:v>
                </c:pt>
                <c:pt idx="1000">
                  <c:v>160.16666666666666</c:v>
                </c:pt>
                <c:pt idx="1001">
                  <c:v>160.33333333333334</c:v>
                </c:pt>
                <c:pt idx="1002">
                  <c:v>160.5</c:v>
                </c:pt>
                <c:pt idx="1003">
                  <c:v>160.66666666666666</c:v>
                </c:pt>
                <c:pt idx="1004">
                  <c:v>160.83333333333334</c:v>
                </c:pt>
                <c:pt idx="1005">
                  <c:v>161</c:v>
                </c:pt>
                <c:pt idx="1006">
                  <c:v>161.16666666666666</c:v>
                </c:pt>
                <c:pt idx="1007">
                  <c:v>161.33333333333334</c:v>
                </c:pt>
                <c:pt idx="1008">
                  <c:v>161.5</c:v>
                </c:pt>
                <c:pt idx="1009">
                  <c:v>161.66666666666666</c:v>
                </c:pt>
                <c:pt idx="1010">
                  <c:v>161.83333333333334</c:v>
                </c:pt>
                <c:pt idx="1011">
                  <c:v>162</c:v>
                </c:pt>
                <c:pt idx="1012">
                  <c:v>162.16666666666666</c:v>
                </c:pt>
                <c:pt idx="1013">
                  <c:v>162.33333333333334</c:v>
                </c:pt>
                <c:pt idx="1014">
                  <c:v>162.5</c:v>
                </c:pt>
                <c:pt idx="1015">
                  <c:v>162.66666666666666</c:v>
                </c:pt>
                <c:pt idx="1016">
                  <c:v>162.83333333333334</c:v>
                </c:pt>
                <c:pt idx="1017">
                  <c:v>163</c:v>
                </c:pt>
                <c:pt idx="1018">
                  <c:v>163.16666666666666</c:v>
                </c:pt>
                <c:pt idx="1019">
                  <c:v>163.33333333333334</c:v>
                </c:pt>
                <c:pt idx="1020">
                  <c:v>163.5</c:v>
                </c:pt>
                <c:pt idx="1021">
                  <c:v>163.66666666666666</c:v>
                </c:pt>
                <c:pt idx="1022">
                  <c:v>163.83333333333334</c:v>
                </c:pt>
                <c:pt idx="1023">
                  <c:v>164</c:v>
                </c:pt>
                <c:pt idx="1024">
                  <c:v>164.16666666666666</c:v>
                </c:pt>
                <c:pt idx="1025">
                  <c:v>164.33333333333334</c:v>
                </c:pt>
                <c:pt idx="1026">
                  <c:v>164.5</c:v>
                </c:pt>
                <c:pt idx="1027">
                  <c:v>164.66666666666666</c:v>
                </c:pt>
                <c:pt idx="1028">
                  <c:v>164.83333333333334</c:v>
                </c:pt>
                <c:pt idx="1029">
                  <c:v>165</c:v>
                </c:pt>
                <c:pt idx="1030">
                  <c:v>165.16666666666666</c:v>
                </c:pt>
                <c:pt idx="1031">
                  <c:v>165.33333333333334</c:v>
                </c:pt>
                <c:pt idx="1032">
                  <c:v>165.5</c:v>
                </c:pt>
                <c:pt idx="1033">
                  <c:v>165.66666666666666</c:v>
                </c:pt>
                <c:pt idx="1034">
                  <c:v>165.83333333333334</c:v>
                </c:pt>
                <c:pt idx="1035">
                  <c:v>166</c:v>
                </c:pt>
                <c:pt idx="1036">
                  <c:v>166.16666666666666</c:v>
                </c:pt>
                <c:pt idx="1037">
                  <c:v>166.33333333333334</c:v>
                </c:pt>
                <c:pt idx="1038">
                  <c:v>166.5</c:v>
                </c:pt>
                <c:pt idx="1039">
                  <c:v>166.66666666666666</c:v>
                </c:pt>
                <c:pt idx="1040">
                  <c:v>166.83333333333334</c:v>
                </c:pt>
                <c:pt idx="1041">
                  <c:v>167</c:v>
                </c:pt>
                <c:pt idx="1042">
                  <c:v>167.16666666666666</c:v>
                </c:pt>
                <c:pt idx="1043">
                  <c:v>167.33333333333334</c:v>
                </c:pt>
                <c:pt idx="1044">
                  <c:v>167.5</c:v>
                </c:pt>
                <c:pt idx="1045">
                  <c:v>167.66666666666666</c:v>
                </c:pt>
                <c:pt idx="1046">
                  <c:v>167.83333333333334</c:v>
                </c:pt>
                <c:pt idx="1047">
                  <c:v>168</c:v>
                </c:pt>
                <c:pt idx="1048">
                  <c:v>168.16666666666666</c:v>
                </c:pt>
                <c:pt idx="1049">
                  <c:v>168.33333333333334</c:v>
                </c:pt>
                <c:pt idx="1050">
                  <c:v>168.5</c:v>
                </c:pt>
                <c:pt idx="1051">
                  <c:v>168.66666666666666</c:v>
                </c:pt>
                <c:pt idx="1052">
                  <c:v>168.83333333333334</c:v>
                </c:pt>
                <c:pt idx="1053">
                  <c:v>169</c:v>
                </c:pt>
                <c:pt idx="1054">
                  <c:v>169.16666666666666</c:v>
                </c:pt>
                <c:pt idx="1055">
                  <c:v>169.33333333333334</c:v>
                </c:pt>
                <c:pt idx="1056">
                  <c:v>169.5</c:v>
                </c:pt>
                <c:pt idx="1057">
                  <c:v>169.66666666666666</c:v>
                </c:pt>
                <c:pt idx="1058">
                  <c:v>169.83333333333334</c:v>
                </c:pt>
                <c:pt idx="1059">
                  <c:v>170</c:v>
                </c:pt>
                <c:pt idx="1060">
                  <c:v>170.16666666666666</c:v>
                </c:pt>
                <c:pt idx="1061">
                  <c:v>170.33333333333334</c:v>
                </c:pt>
                <c:pt idx="1062">
                  <c:v>170.5</c:v>
                </c:pt>
                <c:pt idx="1063">
                  <c:v>170.66666666666666</c:v>
                </c:pt>
                <c:pt idx="1064">
                  <c:v>170.83333333333334</c:v>
                </c:pt>
                <c:pt idx="1065">
                  <c:v>171</c:v>
                </c:pt>
                <c:pt idx="1066">
                  <c:v>171.16666666666666</c:v>
                </c:pt>
                <c:pt idx="1067">
                  <c:v>171.33333333333334</c:v>
                </c:pt>
                <c:pt idx="1068">
                  <c:v>171.5</c:v>
                </c:pt>
                <c:pt idx="1069">
                  <c:v>171.66666666666666</c:v>
                </c:pt>
                <c:pt idx="1070">
                  <c:v>171.83333333333334</c:v>
                </c:pt>
                <c:pt idx="1071">
                  <c:v>172</c:v>
                </c:pt>
                <c:pt idx="1072">
                  <c:v>172.16666666666666</c:v>
                </c:pt>
                <c:pt idx="1073">
                  <c:v>172.33333333333334</c:v>
                </c:pt>
                <c:pt idx="1074">
                  <c:v>172.5</c:v>
                </c:pt>
                <c:pt idx="1075">
                  <c:v>172.66666666666666</c:v>
                </c:pt>
                <c:pt idx="1076">
                  <c:v>172.83333333333334</c:v>
                </c:pt>
                <c:pt idx="1077">
                  <c:v>173</c:v>
                </c:pt>
                <c:pt idx="1078">
                  <c:v>173.16666666666666</c:v>
                </c:pt>
                <c:pt idx="1079">
                  <c:v>173.33333333333334</c:v>
                </c:pt>
                <c:pt idx="1080">
                  <c:v>173.5</c:v>
                </c:pt>
                <c:pt idx="1081">
                  <c:v>173.66666666666666</c:v>
                </c:pt>
                <c:pt idx="1082">
                  <c:v>173.83333333333334</c:v>
                </c:pt>
                <c:pt idx="1083">
                  <c:v>173.9084</c:v>
                </c:pt>
                <c:pt idx="1084">
                  <c:v>173.9084</c:v>
                </c:pt>
                <c:pt idx="1085">
                  <c:v>174</c:v>
                </c:pt>
                <c:pt idx="1086">
                  <c:v>174.12358333333336</c:v>
                </c:pt>
                <c:pt idx="1087">
                  <c:v>174.12358333333336</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177.66666666666666</c:v>
                </c:pt>
                <c:pt idx="1110">
                  <c:v>177.83333333333334</c:v>
                </c:pt>
                <c:pt idx="1111">
                  <c:v>178</c:v>
                </c:pt>
                <c:pt idx="1112">
                  <c:v>178.16666666666666</c:v>
                </c:pt>
                <c:pt idx="1113">
                  <c:v>178.33333333333334</c:v>
                </c:pt>
                <c:pt idx="1114">
                  <c:v>178.5</c:v>
                </c:pt>
                <c:pt idx="1115">
                  <c:v>178.66666666666666</c:v>
                </c:pt>
                <c:pt idx="1116">
                  <c:v>178.83333333333334</c:v>
                </c:pt>
                <c:pt idx="1117">
                  <c:v>179</c:v>
                </c:pt>
                <c:pt idx="1118">
                  <c:v>179.16666666666666</c:v>
                </c:pt>
                <c:pt idx="1119">
                  <c:v>179.33333333333334</c:v>
                </c:pt>
                <c:pt idx="1120">
                  <c:v>179.5</c:v>
                </c:pt>
                <c:pt idx="1121">
                  <c:v>179.66666666666666</c:v>
                </c:pt>
                <c:pt idx="1122">
                  <c:v>179.83333333333334</c:v>
                </c:pt>
                <c:pt idx="1123">
                  <c:v>180</c:v>
                </c:pt>
                <c:pt idx="1124">
                  <c:v>180.16666666666666</c:v>
                </c:pt>
                <c:pt idx="1125">
                  <c:v>180.33333333333334</c:v>
                </c:pt>
                <c:pt idx="1126">
                  <c:v>180.5</c:v>
                </c:pt>
                <c:pt idx="1127">
                  <c:v>180.66666666666666</c:v>
                </c:pt>
                <c:pt idx="1128">
                  <c:v>180.83333333333334</c:v>
                </c:pt>
                <c:pt idx="1129">
                  <c:v>181</c:v>
                </c:pt>
                <c:pt idx="1130">
                  <c:v>181.16666666666666</c:v>
                </c:pt>
                <c:pt idx="1131">
                  <c:v>181.33333333333334</c:v>
                </c:pt>
                <c:pt idx="1132">
                  <c:v>181.5</c:v>
                </c:pt>
                <c:pt idx="1133">
                  <c:v>181.66666666666666</c:v>
                </c:pt>
                <c:pt idx="1134">
                  <c:v>181.83333333333334</c:v>
                </c:pt>
                <c:pt idx="1135">
                  <c:v>182</c:v>
                </c:pt>
                <c:pt idx="1136">
                  <c:v>182.16666666666666</c:v>
                </c:pt>
                <c:pt idx="1137">
                  <c:v>182.33333333333334</c:v>
                </c:pt>
                <c:pt idx="1138">
                  <c:v>182.5</c:v>
                </c:pt>
                <c:pt idx="1139">
                  <c:v>182.66666666666666</c:v>
                </c:pt>
                <c:pt idx="1140">
                  <c:v>182.83333333333334</c:v>
                </c:pt>
                <c:pt idx="1141">
                  <c:v>183</c:v>
                </c:pt>
                <c:pt idx="1142">
                  <c:v>183.16666666666666</c:v>
                </c:pt>
                <c:pt idx="1143">
                  <c:v>183.33333333333334</c:v>
                </c:pt>
                <c:pt idx="1144">
                  <c:v>183.5</c:v>
                </c:pt>
                <c:pt idx="1145">
                  <c:v>183.66666666666666</c:v>
                </c:pt>
                <c:pt idx="1146">
                  <c:v>183.83333333333334</c:v>
                </c:pt>
                <c:pt idx="1147">
                  <c:v>184</c:v>
                </c:pt>
                <c:pt idx="1148">
                  <c:v>184.16666666666666</c:v>
                </c:pt>
                <c:pt idx="1149">
                  <c:v>184.33333333333334</c:v>
                </c:pt>
                <c:pt idx="1150">
                  <c:v>184.5</c:v>
                </c:pt>
                <c:pt idx="1151">
                  <c:v>184.66666666666666</c:v>
                </c:pt>
                <c:pt idx="1152">
                  <c:v>184.83333333333334</c:v>
                </c:pt>
                <c:pt idx="1153">
                  <c:v>185</c:v>
                </c:pt>
                <c:pt idx="1154">
                  <c:v>185.16666666666666</c:v>
                </c:pt>
                <c:pt idx="1155">
                  <c:v>185.33333333333334</c:v>
                </c:pt>
                <c:pt idx="1156">
                  <c:v>185.5</c:v>
                </c:pt>
                <c:pt idx="1157">
                  <c:v>185.66666666666666</c:v>
                </c:pt>
                <c:pt idx="1158">
                  <c:v>185.83333333333334</c:v>
                </c:pt>
                <c:pt idx="1159">
                  <c:v>186</c:v>
                </c:pt>
                <c:pt idx="1160">
                  <c:v>186.16666666666666</c:v>
                </c:pt>
                <c:pt idx="1161">
                  <c:v>186.33333333333334</c:v>
                </c:pt>
                <c:pt idx="1162">
                  <c:v>186.5</c:v>
                </c:pt>
                <c:pt idx="1163">
                  <c:v>186.66666666666666</c:v>
                </c:pt>
                <c:pt idx="1164">
                  <c:v>186.83333333333334</c:v>
                </c:pt>
                <c:pt idx="1165">
                  <c:v>187</c:v>
                </c:pt>
                <c:pt idx="1166">
                  <c:v>187.16666666666666</c:v>
                </c:pt>
                <c:pt idx="1167">
                  <c:v>187.33333333333334</c:v>
                </c:pt>
                <c:pt idx="1168">
                  <c:v>187.5</c:v>
                </c:pt>
                <c:pt idx="1169">
                  <c:v>187.66666666666666</c:v>
                </c:pt>
                <c:pt idx="1170">
                  <c:v>187.83333333333334</c:v>
                </c:pt>
                <c:pt idx="1171">
                  <c:v>188</c:v>
                </c:pt>
                <c:pt idx="1172">
                  <c:v>188.16666666666666</c:v>
                </c:pt>
                <c:pt idx="1173">
                  <c:v>188.33333333333334</c:v>
                </c:pt>
                <c:pt idx="1174">
                  <c:v>188.5</c:v>
                </c:pt>
                <c:pt idx="1175">
                  <c:v>188.66666666666666</c:v>
                </c:pt>
                <c:pt idx="1176">
                  <c:v>188.83333333333334</c:v>
                </c:pt>
                <c:pt idx="1177">
                  <c:v>189</c:v>
                </c:pt>
                <c:pt idx="1178">
                  <c:v>189.16666666666666</c:v>
                </c:pt>
                <c:pt idx="1179">
                  <c:v>189.33333333333334</c:v>
                </c:pt>
                <c:pt idx="1180">
                  <c:v>189.5</c:v>
                </c:pt>
                <c:pt idx="1181">
                  <c:v>189.66666666666666</c:v>
                </c:pt>
                <c:pt idx="1182">
                  <c:v>189.83333333333334</c:v>
                </c:pt>
                <c:pt idx="1183">
                  <c:v>190</c:v>
                </c:pt>
                <c:pt idx="1184">
                  <c:v>190.16666666666666</c:v>
                </c:pt>
                <c:pt idx="1185">
                  <c:v>190.33333333333334</c:v>
                </c:pt>
                <c:pt idx="1186">
                  <c:v>190.5</c:v>
                </c:pt>
                <c:pt idx="1187">
                  <c:v>190.66666666666666</c:v>
                </c:pt>
                <c:pt idx="1188">
                  <c:v>190.69788333333332</c:v>
                </c:pt>
                <c:pt idx="1189">
                  <c:v>190.69788333333332</c:v>
                </c:pt>
                <c:pt idx="1190">
                  <c:v>190.69799999999998</c:v>
                </c:pt>
              </c:numCache>
            </c:numRef>
          </c:xVal>
          <c:yVal>
            <c:numRef>
              <c:f>'Figure 9'!$AL$6:$AL$1196</c:f>
              <c:numCache>
                <c:formatCode>General</c:formatCode>
                <c:ptCount val="1191"/>
                <c:pt idx="0">
                  <c:v>58.459299999999999</c:v>
                </c:pt>
                <c:pt idx="1">
                  <c:v>58.459299999999999</c:v>
                </c:pt>
                <c:pt idx="2">
                  <c:v>58.305984000000002</c:v>
                </c:pt>
                <c:pt idx="3">
                  <c:v>58.152667999999998</c:v>
                </c:pt>
                <c:pt idx="4">
                  <c:v>57.999355000000001</c:v>
                </c:pt>
                <c:pt idx="5">
                  <c:v>57.846040000000002</c:v>
                </c:pt>
                <c:pt idx="6">
                  <c:v>57.692722000000003</c:v>
                </c:pt>
                <c:pt idx="7">
                  <c:v>57.539409999999997</c:v>
                </c:pt>
                <c:pt idx="8">
                  <c:v>57.386093000000002</c:v>
                </c:pt>
                <c:pt idx="9">
                  <c:v>57.232776999999999</c:v>
                </c:pt>
                <c:pt idx="10">
                  <c:v>57.079464000000002</c:v>
                </c:pt>
                <c:pt idx="11">
                  <c:v>56.926147</c:v>
                </c:pt>
                <c:pt idx="12">
                  <c:v>56.772835000000001</c:v>
                </c:pt>
                <c:pt idx="13">
                  <c:v>56.619520000000001</c:v>
                </c:pt>
                <c:pt idx="14">
                  <c:v>56.466200000000001</c:v>
                </c:pt>
                <c:pt idx="15">
                  <c:v>56.312890000000003</c:v>
                </c:pt>
                <c:pt idx="16">
                  <c:v>56.159573000000002</c:v>
                </c:pt>
                <c:pt idx="17">
                  <c:v>56.006256</c:v>
                </c:pt>
                <c:pt idx="18">
                  <c:v>55.852943000000003</c:v>
                </c:pt>
                <c:pt idx="19">
                  <c:v>55.746839999999999</c:v>
                </c:pt>
                <c:pt idx="20">
                  <c:v>55.746839999999999</c:v>
                </c:pt>
                <c:pt idx="21">
                  <c:v>55.718753999999997</c:v>
                </c:pt>
                <c:pt idx="22">
                  <c:v>55.718753999999997</c:v>
                </c:pt>
                <c:pt idx="23">
                  <c:v>55.718615999999997</c:v>
                </c:pt>
                <c:pt idx="24">
                  <c:v>55.718615999999997</c:v>
                </c:pt>
                <c:pt idx="25">
                  <c:v>55.718615999999997</c:v>
                </c:pt>
                <c:pt idx="26">
                  <c:v>55.718615999999997</c:v>
                </c:pt>
                <c:pt idx="27">
                  <c:v>55.699627</c:v>
                </c:pt>
                <c:pt idx="28">
                  <c:v>55.546309999999998</c:v>
                </c:pt>
                <c:pt idx="29">
                  <c:v>55.392997999999999</c:v>
                </c:pt>
                <c:pt idx="30">
                  <c:v>55.23968</c:v>
                </c:pt>
                <c:pt idx="31">
                  <c:v>55.086365000000001</c:v>
                </c:pt>
                <c:pt idx="32">
                  <c:v>54.933052000000004</c:v>
                </c:pt>
                <c:pt idx="33">
                  <c:v>54.779736</c:v>
                </c:pt>
                <c:pt idx="34">
                  <c:v>54.626420000000003</c:v>
                </c:pt>
                <c:pt idx="35">
                  <c:v>54.473106000000001</c:v>
                </c:pt>
                <c:pt idx="36">
                  <c:v>54.319789999999998</c:v>
                </c:pt>
                <c:pt idx="37">
                  <c:v>54.166473000000003</c:v>
                </c:pt>
                <c:pt idx="38">
                  <c:v>54.013159999999999</c:v>
                </c:pt>
                <c:pt idx="39">
                  <c:v>53.859844000000002</c:v>
                </c:pt>
                <c:pt idx="40">
                  <c:v>53.706527999999999</c:v>
                </c:pt>
                <c:pt idx="41">
                  <c:v>53.553215000000002</c:v>
                </c:pt>
                <c:pt idx="42">
                  <c:v>53.399900000000002</c:v>
                </c:pt>
                <c:pt idx="43">
                  <c:v>53.246581999999997</c:v>
                </c:pt>
                <c:pt idx="44">
                  <c:v>53.093269999999997</c:v>
                </c:pt>
                <c:pt idx="45">
                  <c:v>52.939953000000003</c:v>
                </c:pt>
                <c:pt idx="46">
                  <c:v>52.786636000000001</c:v>
                </c:pt>
                <c:pt idx="47">
                  <c:v>52.633324000000002</c:v>
                </c:pt>
                <c:pt idx="48">
                  <c:v>52.480007000000001</c:v>
                </c:pt>
                <c:pt idx="49">
                  <c:v>52.326689999999999</c:v>
                </c:pt>
                <c:pt idx="50">
                  <c:v>52.173378</c:v>
                </c:pt>
                <c:pt idx="51">
                  <c:v>52.020060000000001</c:v>
                </c:pt>
                <c:pt idx="52">
                  <c:v>51.866745000000002</c:v>
                </c:pt>
                <c:pt idx="53">
                  <c:v>51.713431999999997</c:v>
                </c:pt>
                <c:pt idx="54">
                  <c:v>51.560116000000001</c:v>
                </c:pt>
                <c:pt idx="55">
                  <c:v>51.406799999999997</c:v>
                </c:pt>
                <c:pt idx="56">
                  <c:v>51.253487</c:v>
                </c:pt>
                <c:pt idx="57">
                  <c:v>51.100169999999999</c:v>
                </c:pt>
                <c:pt idx="58">
                  <c:v>51.016776999999998</c:v>
                </c:pt>
                <c:pt idx="59">
                  <c:v>51.016776999999998</c:v>
                </c:pt>
                <c:pt idx="60">
                  <c:v>51.016776999999998</c:v>
                </c:pt>
                <c:pt idx="61">
                  <c:v>51.016776999999998</c:v>
                </c:pt>
                <c:pt idx="62">
                  <c:v>50.946857000000001</c:v>
                </c:pt>
                <c:pt idx="63">
                  <c:v>50.79354</c:v>
                </c:pt>
                <c:pt idx="64">
                  <c:v>50.640224000000003</c:v>
                </c:pt>
                <c:pt idx="65">
                  <c:v>50.486910000000002</c:v>
                </c:pt>
                <c:pt idx="66">
                  <c:v>50.333595000000003</c:v>
                </c:pt>
                <c:pt idx="67">
                  <c:v>50.180280000000003</c:v>
                </c:pt>
                <c:pt idx="68">
                  <c:v>50.026966000000002</c:v>
                </c:pt>
                <c:pt idx="69">
                  <c:v>49.873649999999998</c:v>
                </c:pt>
                <c:pt idx="70">
                  <c:v>49.720332999999997</c:v>
                </c:pt>
                <c:pt idx="71">
                  <c:v>49.567019999999999</c:v>
                </c:pt>
                <c:pt idx="72">
                  <c:v>49.413704000000003</c:v>
                </c:pt>
                <c:pt idx="73">
                  <c:v>49.260387000000001</c:v>
                </c:pt>
                <c:pt idx="74">
                  <c:v>49.107075000000002</c:v>
                </c:pt>
                <c:pt idx="75">
                  <c:v>48.953760000000003</c:v>
                </c:pt>
                <c:pt idx="76">
                  <c:v>48.800440000000002</c:v>
                </c:pt>
                <c:pt idx="77">
                  <c:v>48.700282999999999</c:v>
                </c:pt>
                <c:pt idx="78">
                  <c:v>48.700282999999999</c:v>
                </c:pt>
                <c:pt idx="79">
                  <c:v>48.647129999999997</c:v>
                </c:pt>
                <c:pt idx="80">
                  <c:v>48.509247000000002</c:v>
                </c:pt>
                <c:pt idx="81">
                  <c:v>48.509247000000002</c:v>
                </c:pt>
                <c:pt idx="82">
                  <c:v>48.493813000000003</c:v>
                </c:pt>
                <c:pt idx="83">
                  <c:v>48.340496000000002</c:v>
                </c:pt>
                <c:pt idx="84">
                  <c:v>48.187182999999997</c:v>
                </c:pt>
                <c:pt idx="85">
                  <c:v>48.033867000000001</c:v>
                </c:pt>
                <c:pt idx="86">
                  <c:v>47.880549999999999</c:v>
                </c:pt>
                <c:pt idx="87">
                  <c:v>47.727238</c:v>
                </c:pt>
                <c:pt idx="88">
                  <c:v>47.573920000000001</c:v>
                </c:pt>
                <c:pt idx="89">
                  <c:v>47.510359999999999</c:v>
                </c:pt>
                <c:pt idx="90">
                  <c:v>47.510359999999999</c:v>
                </c:pt>
                <c:pt idx="91">
                  <c:v>47.420605000000002</c:v>
                </c:pt>
                <c:pt idx="92">
                  <c:v>47.267291999999998</c:v>
                </c:pt>
                <c:pt idx="93">
                  <c:v>47.113976000000001</c:v>
                </c:pt>
                <c:pt idx="94">
                  <c:v>46.960659999999997</c:v>
                </c:pt>
                <c:pt idx="95">
                  <c:v>46.807346000000003</c:v>
                </c:pt>
                <c:pt idx="96">
                  <c:v>46.654029999999999</c:v>
                </c:pt>
                <c:pt idx="97">
                  <c:v>46.500712999999998</c:v>
                </c:pt>
                <c:pt idx="98">
                  <c:v>46.3474</c:v>
                </c:pt>
                <c:pt idx="99">
                  <c:v>46.194083999999997</c:v>
                </c:pt>
                <c:pt idx="100">
                  <c:v>46.040768</c:v>
                </c:pt>
                <c:pt idx="101">
                  <c:v>45.887455000000003</c:v>
                </c:pt>
                <c:pt idx="102">
                  <c:v>45.734139999999996</c:v>
                </c:pt>
                <c:pt idx="103">
                  <c:v>45.580826000000002</c:v>
                </c:pt>
                <c:pt idx="104">
                  <c:v>45.427509999999998</c:v>
                </c:pt>
                <c:pt idx="105">
                  <c:v>45.274192999999997</c:v>
                </c:pt>
                <c:pt idx="106">
                  <c:v>45.174599999999998</c:v>
                </c:pt>
                <c:pt idx="107">
                  <c:v>45.174599999999998</c:v>
                </c:pt>
                <c:pt idx="108">
                  <c:v>45.118073000000003</c:v>
                </c:pt>
                <c:pt idx="109">
                  <c:v>44.956752999999999</c:v>
                </c:pt>
                <c:pt idx="110">
                  <c:v>44.795433000000003</c:v>
                </c:pt>
                <c:pt idx="111">
                  <c:v>44.63411</c:v>
                </c:pt>
                <c:pt idx="112">
                  <c:v>44.472790000000003</c:v>
                </c:pt>
                <c:pt idx="113">
                  <c:v>44.31147</c:v>
                </c:pt>
                <c:pt idx="114">
                  <c:v>44.150145999999999</c:v>
                </c:pt>
                <c:pt idx="115">
                  <c:v>43.988827000000001</c:v>
                </c:pt>
                <c:pt idx="116">
                  <c:v>43.827506999999997</c:v>
                </c:pt>
                <c:pt idx="117">
                  <c:v>43.666182999999997</c:v>
                </c:pt>
                <c:pt idx="118">
                  <c:v>43.504863999999998</c:v>
                </c:pt>
                <c:pt idx="119">
                  <c:v>43.343544000000001</c:v>
                </c:pt>
                <c:pt idx="120">
                  <c:v>43.182220000000001</c:v>
                </c:pt>
                <c:pt idx="121">
                  <c:v>43.020899999999997</c:v>
                </c:pt>
                <c:pt idx="122">
                  <c:v>42.859580000000001</c:v>
                </c:pt>
                <c:pt idx="123">
                  <c:v>42.698256999999998</c:v>
                </c:pt>
                <c:pt idx="124">
                  <c:v>42.536937999999999</c:v>
                </c:pt>
                <c:pt idx="125">
                  <c:v>42.375618000000003</c:v>
                </c:pt>
                <c:pt idx="126">
                  <c:v>42.214294000000002</c:v>
                </c:pt>
                <c:pt idx="127">
                  <c:v>42.052975000000004</c:v>
                </c:pt>
                <c:pt idx="128">
                  <c:v>41.891655</c:v>
                </c:pt>
                <c:pt idx="129">
                  <c:v>41.730330000000002</c:v>
                </c:pt>
                <c:pt idx="130">
                  <c:v>41.569009999999999</c:v>
                </c:pt>
                <c:pt idx="131">
                  <c:v>41.407691999999997</c:v>
                </c:pt>
                <c:pt idx="132">
                  <c:v>41.246369999999999</c:v>
                </c:pt>
                <c:pt idx="133">
                  <c:v>41.085050000000003</c:v>
                </c:pt>
                <c:pt idx="134">
                  <c:v>40.923729999999999</c:v>
                </c:pt>
                <c:pt idx="135">
                  <c:v>40.762405000000001</c:v>
                </c:pt>
                <c:pt idx="136">
                  <c:v>40.601086000000002</c:v>
                </c:pt>
                <c:pt idx="137">
                  <c:v>40.439765999999999</c:v>
                </c:pt>
                <c:pt idx="138">
                  <c:v>40.278441999999998</c:v>
                </c:pt>
                <c:pt idx="139">
                  <c:v>40.117122999999999</c:v>
                </c:pt>
                <c:pt idx="140">
                  <c:v>39.955803000000003</c:v>
                </c:pt>
                <c:pt idx="141">
                  <c:v>39.79448</c:v>
                </c:pt>
                <c:pt idx="142">
                  <c:v>39.633159999999997</c:v>
                </c:pt>
                <c:pt idx="143">
                  <c:v>39.47184</c:v>
                </c:pt>
                <c:pt idx="144">
                  <c:v>39.310516</c:v>
                </c:pt>
                <c:pt idx="145">
                  <c:v>39.149197000000001</c:v>
                </c:pt>
                <c:pt idx="146">
                  <c:v>38.987876999999997</c:v>
                </c:pt>
                <c:pt idx="147">
                  <c:v>38.826552999999997</c:v>
                </c:pt>
                <c:pt idx="148">
                  <c:v>38.665233999999998</c:v>
                </c:pt>
                <c:pt idx="149">
                  <c:v>38.503914000000002</c:v>
                </c:pt>
                <c:pt idx="150">
                  <c:v>38.342590000000001</c:v>
                </c:pt>
                <c:pt idx="151">
                  <c:v>38.181269999999998</c:v>
                </c:pt>
                <c:pt idx="152">
                  <c:v>38.019950000000001</c:v>
                </c:pt>
                <c:pt idx="153">
                  <c:v>37.858626999999998</c:v>
                </c:pt>
                <c:pt idx="154">
                  <c:v>37.697308</c:v>
                </c:pt>
                <c:pt idx="155">
                  <c:v>37.535988000000003</c:v>
                </c:pt>
                <c:pt idx="156">
                  <c:v>37.374664000000003</c:v>
                </c:pt>
                <c:pt idx="157">
                  <c:v>37.213344999999997</c:v>
                </c:pt>
                <c:pt idx="158">
                  <c:v>37.052025</c:v>
                </c:pt>
                <c:pt idx="159">
                  <c:v>36.890704999999997</c:v>
                </c:pt>
                <c:pt idx="160">
                  <c:v>36.729379999999999</c:v>
                </c:pt>
                <c:pt idx="161">
                  <c:v>36.568060000000003</c:v>
                </c:pt>
                <c:pt idx="162">
                  <c:v>36.406742000000001</c:v>
                </c:pt>
                <c:pt idx="163">
                  <c:v>36.245420000000003</c:v>
                </c:pt>
                <c:pt idx="164">
                  <c:v>36.084099999999999</c:v>
                </c:pt>
                <c:pt idx="165">
                  <c:v>35.922780000000003</c:v>
                </c:pt>
                <c:pt idx="166">
                  <c:v>35.761456000000003</c:v>
                </c:pt>
                <c:pt idx="167">
                  <c:v>35.600135999999999</c:v>
                </c:pt>
                <c:pt idx="168">
                  <c:v>35.438816000000003</c:v>
                </c:pt>
                <c:pt idx="169">
                  <c:v>35.277493</c:v>
                </c:pt>
                <c:pt idx="170">
                  <c:v>35.116173000000003</c:v>
                </c:pt>
                <c:pt idx="171">
                  <c:v>35.077559999999998</c:v>
                </c:pt>
                <c:pt idx="172">
                  <c:v>34.954853</c:v>
                </c:pt>
                <c:pt idx="173">
                  <c:v>34.793529999999997</c:v>
                </c:pt>
                <c:pt idx="174">
                  <c:v>34.632210000000001</c:v>
                </c:pt>
                <c:pt idx="175">
                  <c:v>34.470889999999997</c:v>
                </c:pt>
                <c:pt idx="176">
                  <c:v>34.309565999999997</c:v>
                </c:pt>
                <c:pt idx="177">
                  <c:v>34.148246999999998</c:v>
                </c:pt>
                <c:pt idx="178">
                  <c:v>33.986927000000001</c:v>
                </c:pt>
                <c:pt idx="179">
                  <c:v>33.825603000000001</c:v>
                </c:pt>
                <c:pt idx="180">
                  <c:v>33.664284000000002</c:v>
                </c:pt>
                <c:pt idx="181">
                  <c:v>33.502963999999999</c:v>
                </c:pt>
                <c:pt idx="182">
                  <c:v>33.341639999999998</c:v>
                </c:pt>
                <c:pt idx="183">
                  <c:v>33.180320000000002</c:v>
                </c:pt>
                <c:pt idx="184">
                  <c:v>33.018999999999998</c:v>
                </c:pt>
                <c:pt idx="185">
                  <c:v>32.857677000000002</c:v>
                </c:pt>
                <c:pt idx="186">
                  <c:v>32.696357999999996</c:v>
                </c:pt>
                <c:pt idx="187">
                  <c:v>32.535038</c:v>
                </c:pt>
                <c:pt idx="188">
                  <c:v>32.373714</c:v>
                </c:pt>
                <c:pt idx="189">
                  <c:v>32.212395000000001</c:v>
                </c:pt>
                <c:pt idx="190">
                  <c:v>32.051074999999997</c:v>
                </c:pt>
                <c:pt idx="191">
                  <c:v>31.889752999999999</c:v>
                </c:pt>
                <c:pt idx="192">
                  <c:v>31.728432000000002</c:v>
                </c:pt>
                <c:pt idx="193">
                  <c:v>31.56711</c:v>
                </c:pt>
                <c:pt idx="194">
                  <c:v>31.40579</c:v>
                </c:pt>
                <c:pt idx="195">
                  <c:v>31.244468999999999</c:v>
                </c:pt>
                <c:pt idx="196">
                  <c:v>31.083147</c:v>
                </c:pt>
                <c:pt idx="197">
                  <c:v>30.921827</c:v>
                </c:pt>
                <c:pt idx="198">
                  <c:v>30.760505999999999</c:v>
                </c:pt>
                <c:pt idx="199">
                  <c:v>30.599186</c:v>
                </c:pt>
                <c:pt idx="200">
                  <c:v>30.437864000000001</c:v>
                </c:pt>
                <c:pt idx="201">
                  <c:v>30.276543</c:v>
                </c:pt>
                <c:pt idx="202">
                  <c:v>30.115223</c:v>
                </c:pt>
                <c:pt idx="203">
                  <c:v>29.953900999999998</c:v>
                </c:pt>
                <c:pt idx="204">
                  <c:v>29.792580000000001</c:v>
                </c:pt>
                <c:pt idx="205">
                  <c:v>29.631260000000001</c:v>
                </c:pt>
                <c:pt idx="206">
                  <c:v>29.469937999999999</c:v>
                </c:pt>
                <c:pt idx="207">
                  <c:v>29.308617000000002</c:v>
                </c:pt>
                <c:pt idx="208">
                  <c:v>29.147296999999998</c:v>
                </c:pt>
                <c:pt idx="209">
                  <c:v>28.985975</c:v>
                </c:pt>
                <c:pt idx="210">
                  <c:v>28.824653999999999</c:v>
                </c:pt>
                <c:pt idx="211">
                  <c:v>28.663333999999999</c:v>
                </c:pt>
                <c:pt idx="212">
                  <c:v>28.502012000000001</c:v>
                </c:pt>
                <c:pt idx="213">
                  <c:v>28.340689999999999</c:v>
                </c:pt>
                <c:pt idx="214">
                  <c:v>28.179369999999999</c:v>
                </c:pt>
                <c:pt idx="215">
                  <c:v>28.018049999999999</c:v>
                </c:pt>
                <c:pt idx="216">
                  <c:v>27.856728</c:v>
                </c:pt>
                <c:pt idx="217">
                  <c:v>27.695408</c:v>
                </c:pt>
                <c:pt idx="218">
                  <c:v>27.534085999999999</c:v>
                </c:pt>
                <c:pt idx="219">
                  <c:v>27.372765000000001</c:v>
                </c:pt>
                <c:pt idx="220">
                  <c:v>27.211445000000001</c:v>
                </c:pt>
                <c:pt idx="221">
                  <c:v>27.050122999999999</c:v>
                </c:pt>
                <c:pt idx="222">
                  <c:v>26.888801999999998</c:v>
                </c:pt>
                <c:pt idx="223">
                  <c:v>26.727481999999998</c:v>
                </c:pt>
                <c:pt idx="224">
                  <c:v>26.56616</c:v>
                </c:pt>
                <c:pt idx="225">
                  <c:v>26.40484</c:v>
                </c:pt>
                <c:pt idx="226">
                  <c:v>26.243518999999999</c:v>
                </c:pt>
                <c:pt idx="227">
                  <c:v>26.082197000000001</c:v>
                </c:pt>
                <c:pt idx="228">
                  <c:v>25.920877000000001</c:v>
                </c:pt>
                <c:pt idx="229">
                  <c:v>25.759556</c:v>
                </c:pt>
                <c:pt idx="230">
                  <c:v>25.598234000000001</c:v>
                </c:pt>
                <c:pt idx="231">
                  <c:v>25.436914000000002</c:v>
                </c:pt>
                <c:pt idx="232">
                  <c:v>25.275593000000001</c:v>
                </c:pt>
                <c:pt idx="233">
                  <c:v>25.114270999999999</c:v>
                </c:pt>
                <c:pt idx="234">
                  <c:v>24.952950999999999</c:v>
                </c:pt>
                <c:pt idx="235">
                  <c:v>24.791630000000001</c:v>
                </c:pt>
                <c:pt idx="236">
                  <c:v>24.630307999999999</c:v>
                </c:pt>
                <c:pt idx="237">
                  <c:v>24.468988</c:v>
                </c:pt>
                <c:pt idx="238">
                  <c:v>24.307666999999999</c:v>
                </c:pt>
                <c:pt idx="239">
                  <c:v>24.146345</c:v>
                </c:pt>
                <c:pt idx="240">
                  <c:v>23.985025</c:v>
                </c:pt>
                <c:pt idx="241">
                  <c:v>23.823703999999999</c:v>
                </c:pt>
                <c:pt idx="242">
                  <c:v>23.662382000000001</c:v>
                </c:pt>
                <c:pt idx="243">
                  <c:v>23.501062000000001</c:v>
                </c:pt>
                <c:pt idx="244">
                  <c:v>23.339739999999999</c:v>
                </c:pt>
                <c:pt idx="245">
                  <c:v>23.178419999999999</c:v>
                </c:pt>
                <c:pt idx="246">
                  <c:v>23.017099999999999</c:v>
                </c:pt>
                <c:pt idx="247">
                  <c:v>22.855778000000001</c:v>
                </c:pt>
                <c:pt idx="248">
                  <c:v>22.694458000000001</c:v>
                </c:pt>
                <c:pt idx="249">
                  <c:v>22.533135999999999</c:v>
                </c:pt>
                <c:pt idx="250">
                  <c:v>22.371815000000002</c:v>
                </c:pt>
                <c:pt idx="251">
                  <c:v>22.210495000000002</c:v>
                </c:pt>
                <c:pt idx="252">
                  <c:v>22.049173</c:v>
                </c:pt>
                <c:pt idx="253">
                  <c:v>21.887851999999999</c:v>
                </c:pt>
                <c:pt idx="254">
                  <c:v>21.726531999999999</c:v>
                </c:pt>
                <c:pt idx="255">
                  <c:v>21.56521</c:v>
                </c:pt>
                <c:pt idx="256">
                  <c:v>21.403888999999999</c:v>
                </c:pt>
                <c:pt idx="257">
                  <c:v>21.242569</c:v>
                </c:pt>
                <c:pt idx="258">
                  <c:v>21.081247000000001</c:v>
                </c:pt>
                <c:pt idx="259">
                  <c:v>20.919926</c:v>
                </c:pt>
                <c:pt idx="260">
                  <c:v>20.758606</c:v>
                </c:pt>
                <c:pt idx="261">
                  <c:v>20.597283999999998</c:v>
                </c:pt>
                <c:pt idx="262">
                  <c:v>20.435963000000001</c:v>
                </c:pt>
                <c:pt idx="263">
                  <c:v>20.274643000000001</c:v>
                </c:pt>
                <c:pt idx="264">
                  <c:v>20.113320999999999</c:v>
                </c:pt>
                <c:pt idx="265">
                  <c:v>19.952000000000002</c:v>
                </c:pt>
                <c:pt idx="266">
                  <c:v>19.790679999999998</c:v>
                </c:pt>
                <c:pt idx="267">
                  <c:v>19.629358</c:v>
                </c:pt>
                <c:pt idx="268">
                  <c:v>19.468036999999999</c:v>
                </c:pt>
                <c:pt idx="269">
                  <c:v>19.306716999999999</c:v>
                </c:pt>
                <c:pt idx="270">
                  <c:v>19.145395000000001</c:v>
                </c:pt>
                <c:pt idx="271">
                  <c:v>18.984074</c:v>
                </c:pt>
                <c:pt idx="272">
                  <c:v>18.822754</c:v>
                </c:pt>
                <c:pt idx="273">
                  <c:v>18.661432000000001</c:v>
                </c:pt>
                <c:pt idx="274">
                  <c:v>18.500112999999999</c:v>
                </c:pt>
                <c:pt idx="275">
                  <c:v>18.338789999999999</c:v>
                </c:pt>
                <c:pt idx="276">
                  <c:v>18.17747</c:v>
                </c:pt>
                <c:pt idx="277">
                  <c:v>18.150400000000001</c:v>
                </c:pt>
                <c:pt idx="278">
                  <c:v>18.150400000000001</c:v>
                </c:pt>
                <c:pt idx="279">
                  <c:v>18.425322999999999</c:v>
                </c:pt>
                <c:pt idx="280">
                  <c:v>18.755682</c:v>
                </c:pt>
                <c:pt idx="281">
                  <c:v>19.086039</c:v>
                </c:pt>
                <c:pt idx="282">
                  <c:v>19.416397</c:v>
                </c:pt>
                <c:pt idx="283">
                  <c:v>19.746756000000001</c:v>
                </c:pt>
                <c:pt idx="284">
                  <c:v>20.077114000000002</c:v>
                </c:pt>
                <c:pt idx="285">
                  <c:v>20.40747</c:v>
                </c:pt>
                <c:pt idx="286">
                  <c:v>20.737829999999999</c:v>
                </c:pt>
                <c:pt idx="287">
                  <c:v>21.068187999999999</c:v>
                </c:pt>
                <c:pt idx="288">
                  <c:v>21.398546</c:v>
                </c:pt>
                <c:pt idx="289">
                  <c:v>21.728902999999999</c:v>
                </c:pt>
                <c:pt idx="290">
                  <c:v>22.059260999999999</c:v>
                </c:pt>
                <c:pt idx="291">
                  <c:v>22.389620000000001</c:v>
                </c:pt>
                <c:pt idx="292">
                  <c:v>22.719975999999999</c:v>
                </c:pt>
                <c:pt idx="293">
                  <c:v>23.050335</c:v>
                </c:pt>
                <c:pt idx="294">
                  <c:v>23.380693000000001</c:v>
                </c:pt>
                <c:pt idx="295">
                  <c:v>23.711051999999999</c:v>
                </c:pt>
                <c:pt idx="296">
                  <c:v>24.041409000000002</c:v>
                </c:pt>
                <c:pt idx="297">
                  <c:v>24.371766999999998</c:v>
                </c:pt>
                <c:pt idx="298">
                  <c:v>24.702126</c:v>
                </c:pt>
                <c:pt idx="299">
                  <c:v>25.032484</c:v>
                </c:pt>
                <c:pt idx="300">
                  <c:v>25.362839999999998</c:v>
                </c:pt>
                <c:pt idx="301">
                  <c:v>25.693200000000001</c:v>
                </c:pt>
                <c:pt idx="302">
                  <c:v>25.756239999999998</c:v>
                </c:pt>
                <c:pt idx="303">
                  <c:v>25.756239999999998</c:v>
                </c:pt>
                <c:pt idx="304">
                  <c:v>26.023558000000001</c:v>
                </c:pt>
                <c:pt idx="305">
                  <c:v>26.353914</c:v>
                </c:pt>
                <c:pt idx="306">
                  <c:v>26.684273000000001</c:v>
                </c:pt>
                <c:pt idx="307">
                  <c:v>27.014631000000001</c:v>
                </c:pt>
                <c:pt idx="308">
                  <c:v>27.344989999999999</c:v>
                </c:pt>
                <c:pt idx="309">
                  <c:v>27.675346000000001</c:v>
                </c:pt>
                <c:pt idx="310">
                  <c:v>28.005704999999999</c:v>
                </c:pt>
                <c:pt idx="311">
                  <c:v>28.336062999999999</c:v>
                </c:pt>
                <c:pt idx="312">
                  <c:v>28.666422000000001</c:v>
                </c:pt>
                <c:pt idx="313">
                  <c:v>28.996777999999999</c:v>
                </c:pt>
                <c:pt idx="314">
                  <c:v>29.327137</c:v>
                </c:pt>
                <c:pt idx="315">
                  <c:v>29.657495000000001</c:v>
                </c:pt>
                <c:pt idx="316">
                  <c:v>29.987852</c:v>
                </c:pt>
                <c:pt idx="317">
                  <c:v>30.318210000000001</c:v>
                </c:pt>
                <c:pt idx="318">
                  <c:v>30.648569999999999</c:v>
                </c:pt>
                <c:pt idx="319">
                  <c:v>30.978928</c:v>
                </c:pt>
                <c:pt idx="320">
                  <c:v>31.309284000000002</c:v>
                </c:pt>
                <c:pt idx="321">
                  <c:v>31.639643</c:v>
                </c:pt>
                <c:pt idx="322">
                  <c:v>31.970001</c:v>
                </c:pt>
                <c:pt idx="323">
                  <c:v>32.300358000000003</c:v>
                </c:pt>
                <c:pt idx="324">
                  <c:v>32.630719999999997</c:v>
                </c:pt>
                <c:pt idx="325">
                  <c:v>32.961075000000001</c:v>
                </c:pt>
                <c:pt idx="326">
                  <c:v>33.291429999999998</c:v>
                </c:pt>
                <c:pt idx="327">
                  <c:v>33.621789999999997</c:v>
                </c:pt>
                <c:pt idx="328">
                  <c:v>33.952150000000003</c:v>
                </c:pt>
                <c:pt idx="329">
                  <c:v>34.282505</c:v>
                </c:pt>
                <c:pt idx="330">
                  <c:v>34.612864999999999</c:v>
                </c:pt>
                <c:pt idx="331">
                  <c:v>34.943221999999999</c:v>
                </c:pt>
                <c:pt idx="332">
                  <c:v>35.273581999999998</c:v>
                </c:pt>
                <c:pt idx="333">
                  <c:v>35.603940000000001</c:v>
                </c:pt>
                <c:pt idx="334">
                  <c:v>35.934296000000003</c:v>
                </c:pt>
                <c:pt idx="335">
                  <c:v>36.264656000000002</c:v>
                </c:pt>
                <c:pt idx="336">
                  <c:v>36.595013000000002</c:v>
                </c:pt>
                <c:pt idx="337">
                  <c:v>36.925370000000001</c:v>
                </c:pt>
                <c:pt idx="338">
                  <c:v>37.25573</c:v>
                </c:pt>
                <c:pt idx="339">
                  <c:v>37.586086000000002</c:v>
                </c:pt>
                <c:pt idx="340">
                  <c:v>37.916443000000001</c:v>
                </c:pt>
                <c:pt idx="341">
                  <c:v>38.246803</c:v>
                </c:pt>
                <c:pt idx="342">
                  <c:v>38.577159999999999</c:v>
                </c:pt>
                <c:pt idx="343">
                  <c:v>38.907519999999998</c:v>
                </c:pt>
                <c:pt idx="344">
                  <c:v>39.237876999999997</c:v>
                </c:pt>
                <c:pt idx="345">
                  <c:v>39.319949999999999</c:v>
                </c:pt>
                <c:pt idx="346">
                  <c:v>39.568232999999999</c:v>
                </c:pt>
                <c:pt idx="347">
                  <c:v>39.898594000000003</c:v>
                </c:pt>
                <c:pt idx="348">
                  <c:v>40.228949999999998</c:v>
                </c:pt>
                <c:pt idx="349">
                  <c:v>40.559306999999997</c:v>
                </c:pt>
                <c:pt idx="350">
                  <c:v>40.889668</c:v>
                </c:pt>
                <c:pt idx="351">
                  <c:v>41.220024000000002</c:v>
                </c:pt>
                <c:pt idx="352">
                  <c:v>41.550379999999997</c:v>
                </c:pt>
                <c:pt idx="353">
                  <c:v>41.880740000000003</c:v>
                </c:pt>
                <c:pt idx="354">
                  <c:v>42.211098</c:v>
                </c:pt>
                <c:pt idx="355">
                  <c:v>42.541460000000001</c:v>
                </c:pt>
                <c:pt idx="356">
                  <c:v>42.777200000000001</c:v>
                </c:pt>
                <c:pt idx="357">
                  <c:v>42.777200000000001</c:v>
                </c:pt>
                <c:pt idx="358">
                  <c:v>42.807020000000001</c:v>
                </c:pt>
                <c:pt idx="359">
                  <c:v>42.911133</c:v>
                </c:pt>
                <c:pt idx="360">
                  <c:v>43.015247000000002</c:v>
                </c:pt>
                <c:pt idx="361">
                  <c:v>43.11936</c:v>
                </c:pt>
                <c:pt idx="362">
                  <c:v>43.223475999999998</c:v>
                </c:pt>
                <c:pt idx="363">
                  <c:v>43.327590000000001</c:v>
                </c:pt>
                <c:pt idx="364">
                  <c:v>43.431699999999999</c:v>
                </c:pt>
                <c:pt idx="365">
                  <c:v>43.535815999999997</c:v>
                </c:pt>
                <c:pt idx="366">
                  <c:v>43.63993</c:v>
                </c:pt>
                <c:pt idx="367">
                  <c:v>43.744045</c:v>
                </c:pt>
                <c:pt idx="368">
                  <c:v>43.84816</c:v>
                </c:pt>
                <c:pt idx="369">
                  <c:v>43.952274000000003</c:v>
                </c:pt>
                <c:pt idx="370">
                  <c:v>44.05639</c:v>
                </c:pt>
                <c:pt idx="371">
                  <c:v>44.160502999999999</c:v>
                </c:pt>
                <c:pt idx="372">
                  <c:v>44.264617999999999</c:v>
                </c:pt>
                <c:pt idx="373">
                  <c:v>44.368732000000001</c:v>
                </c:pt>
                <c:pt idx="374">
                  <c:v>44.472847000000002</c:v>
                </c:pt>
                <c:pt idx="375">
                  <c:v>44.576957999999998</c:v>
                </c:pt>
                <c:pt idx="376">
                  <c:v>44.681072</c:v>
                </c:pt>
                <c:pt idx="377">
                  <c:v>44.785187000000001</c:v>
                </c:pt>
                <c:pt idx="378">
                  <c:v>44.889299999999999</c:v>
                </c:pt>
                <c:pt idx="379">
                  <c:v>44.993416000000003</c:v>
                </c:pt>
                <c:pt idx="380">
                  <c:v>45.097529999999999</c:v>
                </c:pt>
                <c:pt idx="381">
                  <c:v>45.201644999999999</c:v>
                </c:pt>
                <c:pt idx="382">
                  <c:v>45.305759999999999</c:v>
                </c:pt>
                <c:pt idx="383">
                  <c:v>45.409874000000002</c:v>
                </c:pt>
                <c:pt idx="384">
                  <c:v>45.51399</c:v>
                </c:pt>
                <c:pt idx="385">
                  <c:v>45.618099999999998</c:v>
                </c:pt>
                <c:pt idx="386">
                  <c:v>45.722214000000001</c:v>
                </c:pt>
                <c:pt idx="387">
                  <c:v>45.826329999999999</c:v>
                </c:pt>
                <c:pt idx="388">
                  <c:v>45.930442999999997</c:v>
                </c:pt>
                <c:pt idx="389">
                  <c:v>46.034557</c:v>
                </c:pt>
                <c:pt idx="390">
                  <c:v>46.138669999999998</c:v>
                </c:pt>
                <c:pt idx="391">
                  <c:v>46.242786000000002</c:v>
                </c:pt>
                <c:pt idx="392">
                  <c:v>46.346899999999998</c:v>
                </c:pt>
                <c:pt idx="393">
                  <c:v>46.451014999999998</c:v>
                </c:pt>
                <c:pt idx="394">
                  <c:v>46.555129999999998</c:v>
                </c:pt>
                <c:pt idx="395">
                  <c:v>46.659244999999999</c:v>
                </c:pt>
                <c:pt idx="396">
                  <c:v>46.763354999999997</c:v>
                </c:pt>
                <c:pt idx="397">
                  <c:v>46.867469999999997</c:v>
                </c:pt>
                <c:pt idx="398">
                  <c:v>46.971584</c:v>
                </c:pt>
                <c:pt idx="399">
                  <c:v>47.075699999999998</c:v>
                </c:pt>
                <c:pt idx="400">
                  <c:v>47.179813000000003</c:v>
                </c:pt>
                <c:pt idx="401">
                  <c:v>47.283928000000003</c:v>
                </c:pt>
                <c:pt idx="402">
                  <c:v>47.388041999999999</c:v>
                </c:pt>
                <c:pt idx="403">
                  <c:v>47.492156999999999</c:v>
                </c:pt>
                <c:pt idx="404">
                  <c:v>47.596269999999997</c:v>
                </c:pt>
                <c:pt idx="405">
                  <c:v>47.686</c:v>
                </c:pt>
                <c:pt idx="406">
                  <c:v>47.686</c:v>
                </c:pt>
                <c:pt idx="407">
                  <c:v>47.686</c:v>
                </c:pt>
                <c:pt idx="408">
                  <c:v>47.685989999999997</c:v>
                </c:pt>
                <c:pt idx="409">
                  <c:v>47.685980000000001</c:v>
                </c:pt>
                <c:pt idx="410">
                  <c:v>47.685974000000002</c:v>
                </c:pt>
                <c:pt idx="411">
                  <c:v>47.685966000000001</c:v>
                </c:pt>
                <c:pt idx="412">
                  <c:v>47.685960000000001</c:v>
                </c:pt>
                <c:pt idx="413">
                  <c:v>47.685949999999998</c:v>
                </c:pt>
                <c:pt idx="414">
                  <c:v>47.685940000000002</c:v>
                </c:pt>
                <c:pt idx="415">
                  <c:v>47.685932000000001</c:v>
                </c:pt>
                <c:pt idx="416">
                  <c:v>47.685924999999997</c:v>
                </c:pt>
                <c:pt idx="417">
                  <c:v>47.685917000000003</c:v>
                </c:pt>
                <c:pt idx="418">
                  <c:v>47.68591</c:v>
                </c:pt>
                <c:pt idx="419">
                  <c:v>47.685899999999997</c:v>
                </c:pt>
                <c:pt idx="420">
                  <c:v>47.685890000000001</c:v>
                </c:pt>
                <c:pt idx="421">
                  <c:v>47.685882999999997</c:v>
                </c:pt>
                <c:pt idx="422">
                  <c:v>47.685875000000003</c:v>
                </c:pt>
                <c:pt idx="423">
                  <c:v>47.685867000000002</c:v>
                </c:pt>
                <c:pt idx="424">
                  <c:v>47.685859999999998</c:v>
                </c:pt>
                <c:pt idx="425">
                  <c:v>47.685851999999997</c:v>
                </c:pt>
                <c:pt idx="426">
                  <c:v>47.685839999999999</c:v>
                </c:pt>
                <c:pt idx="427">
                  <c:v>47.685833000000002</c:v>
                </c:pt>
                <c:pt idx="428">
                  <c:v>47.685825000000001</c:v>
                </c:pt>
                <c:pt idx="429">
                  <c:v>47.685817999999998</c:v>
                </c:pt>
                <c:pt idx="430">
                  <c:v>47.685809999999996</c:v>
                </c:pt>
                <c:pt idx="431">
                  <c:v>47.685802000000002</c:v>
                </c:pt>
                <c:pt idx="432">
                  <c:v>47.685789999999997</c:v>
                </c:pt>
                <c:pt idx="433">
                  <c:v>47.685783000000001</c:v>
                </c:pt>
                <c:pt idx="434">
                  <c:v>47.685775999999997</c:v>
                </c:pt>
                <c:pt idx="435">
                  <c:v>47.685769999999998</c:v>
                </c:pt>
                <c:pt idx="436">
                  <c:v>47.685760000000002</c:v>
                </c:pt>
                <c:pt idx="437">
                  <c:v>47.685752999999998</c:v>
                </c:pt>
                <c:pt idx="438">
                  <c:v>47.685740000000003</c:v>
                </c:pt>
                <c:pt idx="439">
                  <c:v>47.685733999999997</c:v>
                </c:pt>
                <c:pt idx="440">
                  <c:v>47.68573</c:v>
                </c:pt>
                <c:pt idx="441">
                  <c:v>47.68573</c:v>
                </c:pt>
                <c:pt idx="442">
                  <c:v>47.685726000000003</c:v>
                </c:pt>
                <c:pt idx="443">
                  <c:v>47.685720000000003</c:v>
                </c:pt>
                <c:pt idx="444">
                  <c:v>47.68571</c:v>
                </c:pt>
                <c:pt idx="445">
                  <c:v>47.685702999999997</c:v>
                </c:pt>
                <c:pt idx="446">
                  <c:v>47.685690000000001</c:v>
                </c:pt>
                <c:pt idx="447">
                  <c:v>47.685684000000002</c:v>
                </c:pt>
                <c:pt idx="448">
                  <c:v>47.685676999999998</c:v>
                </c:pt>
                <c:pt idx="449">
                  <c:v>47.685670000000002</c:v>
                </c:pt>
                <c:pt idx="450">
                  <c:v>47.685659999999999</c:v>
                </c:pt>
                <c:pt idx="451">
                  <c:v>47.685654</c:v>
                </c:pt>
                <c:pt idx="452">
                  <c:v>47.685642000000001</c:v>
                </c:pt>
                <c:pt idx="453">
                  <c:v>47.685634999999998</c:v>
                </c:pt>
                <c:pt idx="454">
                  <c:v>47.685626999999997</c:v>
                </c:pt>
                <c:pt idx="455">
                  <c:v>47.68562</c:v>
                </c:pt>
                <c:pt idx="456">
                  <c:v>47.685609999999997</c:v>
                </c:pt>
                <c:pt idx="457">
                  <c:v>47.685603999999998</c:v>
                </c:pt>
                <c:pt idx="458">
                  <c:v>47.685592999999997</c:v>
                </c:pt>
                <c:pt idx="459">
                  <c:v>47.685585000000003</c:v>
                </c:pt>
                <c:pt idx="460">
                  <c:v>47.685577000000002</c:v>
                </c:pt>
                <c:pt idx="461">
                  <c:v>47.685569999999998</c:v>
                </c:pt>
                <c:pt idx="462">
                  <c:v>47.685561999999997</c:v>
                </c:pt>
                <c:pt idx="463">
                  <c:v>47.685555000000001</c:v>
                </c:pt>
                <c:pt idx="464">
                  <c:v>47.685543000000003</c:v>
                </c:pt>
                <c:pt idx="465">
                  <c:v>47.685535000000002</c:v>
                </c:pt>
                <c:pt idx="466">
                  <c:v>47.685527999999998</c:v>
                </c:pt>
                <c:pt idx="467">
                  <c:v>47.685519999999997</c:v>
                </c:pt>
                <c:pt idx="468">
                  <c:v>47.685513</c:v>
                </c:pt>
                <c:pt idx="469">
                  <c:v>47.685504999999999</c:v>
                </c:pt>
                <c:pt idx="470">
                  <c:v>47.685493000000001</c:v>
                </c:pt>
                <c:pt idx="471">
                  <c:v>47.685485999999997</c:v>
                </c:pt>
                <c:pt idx="472">
                  <c:v>47.685479999999998</c:v>
                </c:pt>
                <c:pt idx="473">
                  <c:v>47.685470000000002</c:v>
                </c:pt>
                <c:pt idx="474">
                  <c:v>47.685462999999999</c:v>
                </c:pt>
                <c:pt idx="475">
                  <c:v>47.685454999999997</c:v>
                </c:pt>
                <c:pt idx="476">
                  <c:v>47.685443999999997</c:v>
                </c:pt>
                <c:pt idx="477">
                  <c:v>47.685436000000003</c:v>
                </c:pt>
                <c:pt idx="478">
                  <c:v>47.685429999999997</c:v>
                </c:pt>
                <c:pt idx="479">
                  <c:v>47.685420000000001</c:v>
                </c:pt>
                <c:pt idx="480">
                  <c:v>47.685412999999997</c:v>
                </c:pt>
                <c:pt idx="481">
                  <c:v>47.685406</c:v>
                </c:pt>
                <c:pt idx="482">
                  <c:v>47.685394000000002</c:v>
                </c:pt>
                <c:pt idx="483">
                  <c:v>47.685386999999999</c:v>
                </c:pt>
                <c:pt idx="484">
                  <c:v>47.685380000000002</c:v>
                </c:pt>
                <c:pt idx="485">
                  <c:v>47.685369999999999</c:v>
                </c:pt>
                <c:pt idx="486">
                  <c:v>47.685364</c:v>
                </c:pt>
                <c:pt idx="487">
                  <c:v>47.685355999999999</c:v>
                </c:pt>
                <c:pt idx="488">
                  <c:v>47.685344999999998</c:v>
                </c:pt>
                <c:pt idx="489">
                  <c:v>47.685336999999997</c:v>
                </c:pt>
                <c:pt idx="490">
                  <c:v>47.68533</c:v>
                </c:pt>
                <c:pt idx="491">
                  <c:v>47.685319999999997</c:v>
                </c:pt>
                <c:pt idx="492">
                  <c:v>47.685313999999998</c:v>
                </c:pt>
                <c:pt idx="493">
                  <c:v>47.685307000000002</c:v>
                </c:pt>
                <c:pt idx="494">
                  <c:v>47.685295000000004</c:v>
                </c:pt>
                <c:pt idx="495">
                  <c:v>47.685287000000002</c:v>
                </c:pt>
                <c:pt idx="496">
                  <c:v>47.685279999999999</c:v>
                </c:pt>
                <c:pt idx="497">
                  <c:v>47.685271999999998</c:v>
                </c:pt>
                <c:pt idx="498">
                  <c:v>47.685265000000001</c:v>
                </c:pt>
                <c:pt idx="499">
                  <c:v>47.685257</c:v>
                </c:pt>
                <c:pt idx="500">
                  <c:v>47.685245999999999</c:v>
                </c:pt>
                <c:pt idx="501">
                  <c:v>47.685237999999998</c:v>
                </c:pt>
                <c:pt idx="502">
                  <c:v>47.685229999999997</c:v>
                </c:pt>
                <c:pt idx="503">
                  <c:v>47.685223000000001</c:v>
                </c:pt>
                <c:pt idx="504">
                  <c:v>47.685214999999999</c:v>
                </c:pt>
                <c:pt idx="505">
                  <c:v>47.685206999999998</c:v>
                </c:pt>
                <c:pt idx="506">
                  <c:v>47.685195999999998</c:v>
                </c:pt>
                <c:pt idx="507">
                  <c:v>47.685189999999999</c:v>
                </c:pt>
                <c:pt idx="508">
                  <c:v>47.685180000000003</c:v>
                </c:pt>
                <c:pt idx="509">
                  <c:v>47.685172999999999</c:v>
                </c:pt>
                <c:pt idx="510">
                  <c:v>47.685164999999998</c:v>
                </c:pt>
                <c:pt idx="511">
                  <c:v>47.685158000000001</c:v>
                </c:pt>
                <c:pt idx="512">
                  <c:v>47.685146000000003</c:v>
                </c:pt>
                <c:pt idx="513">
                  <c:v>47.685139999999997</c:v>
                </c:pt>
                <c:pt idx="514">
                  <c:v>47.685130000000001</c:v>
                </c:pt>
                <c:pt idx="515">
                  <c:v>47.685122999999997</c:v>
                </c:pt>
                <c:pt idx="516">
                  <c:v>47.685116000000001</c:v>
                </c:pt>
                <c:pt idx="517">
                  <c:v>47.685110000000002</c:v>
                </c:pt>
                <c:pt idx="518">
                  <c:v>47.685096999999999</c:v>
                </c:pt>
                <c:pt idx="519">
                  <c:v>47.685090000000002</c:v>
                </c:pt>
                <c:pt idx="520">
                  <c:v>47.685079999999999</c:v>
                </c:pt>
                <c:pt idx="521">
                  <c:v>47.685074</c:v>
                </c:pt>
                <c:pt idx="522">
                  <c:v>47.685065999999999</c:v>
                </c:pt>
                <c:pt idx="523">
                  <c:v>47.68506</c:v>
                </c:pt>
                <c:pt idx="524">
                  <c:v>47.685046999999997</c:v>
                </c:pt>
                <c:pt idx="525">
                  <c:v>47.685040000000001</c:v>
                </c:pt>
                <c:pt idx="526">
                  <c:v>47.685029999999998</c:v>
                </c:pt>
                <c:pt idx="527">
                  <c:v>47.685023999999999</c:v>
                </c:pt>
                <c:pt idx="528">
                  <c:v>47.685017000000002</c:v>
                </c:pt>
                <c:pt idx="529">
                  <c:v>47.685009999999998</c:v>
                </c:pt>
                <c:pt idx="530">
                  <c:v>47.685000000000002</c:v>
                </c:pt>
                <c:pt idx="531">
                  <c:v>47.684989999999999</c:v>
                </c:pt>
                <c:pt idx="532">
                  <c:v>47.684981999999998</c:v>
                </c:pt>
                <c:pt idx="533">
                  <c:v>47.684975000000001</c:v>
                </c:pt>
                <c:pt idx="534">
                  <c:v>47.684967</c:v>
                </c:pt>
                <c:pt idx="535">
                  <c:v>47.684959999999997</c:v>
                </c:pt>
                <c:pt idx="536">
                  <c:v>47.684950000000001</c:v>
                </c:pt>
                <c:pt idx="537">
                  <c:v>47.684939999999997</c:v>
                </c:pt>
                <c:pt idx="538">
                  <c:v>47.684933000000001</c:v>
                </c:pt>
                <c:pt idx="539">
                  <c:v>47.684925</c:v>
                </c:pt>
                <c:pt idx="540">
                  <c:v>47.684916999999999</c:v>
                </c:pt>
                <c:pt idx="541">
                  <c:v>47.684910000000002</c:v>
                </c:pt>
                <c:pt idx="542">
                  <c:v>47.684902000000001</c:v>
                </c:pt>
                <c:pt idx="543">
                  <c:v>47.684890000000003</c:v>
                </c:pt>
                <c:pt idx="544">
                  <c:v>47.684882999999999</c:v>
                </c:pt>
                <c:pt idx="545">
                  <c:v>47.684874999999998</c:v>
                </c:pt>
                <c:pt idx="546">
                  <c:v>47.684868000000002</c:v>
                </c:pt>
                <c:pt idx="547">
                  <c:v>47.68486</c:v>
                </c:pt>
                <c:pt idx="548">
                  <c:v>47.684852999999997</c:v>
                </c:pt>
                <c:pt idx="549">
                  <c:v>47.684840000000001</c:v>
                </c:pt>
                <c:pt idx="550">
                  <c:v>47.684834000000002</c:v>
                </c:pt>
                <c:pt idx="551">
                  <c:v>47.684826000000001</c:v>
                </c:pt>
                <c:pt idx="552">
                  <c:v>47.684820000000002</c:v>
                </c:pt>
                <c:pt idx="553">
                  <c:v>47.684809999999999</c:v>
                </c:pt>
                <c:pt idx="554">
                  <c:v>47.684803000000002</c:v>
                </c:pt>
                <c:pt idx="555">
                  <c:v>47.68479</c:v>
                </c:pt>
                <c:pt idx="556">
                  <c:v>47.684784000000001</c:v>
                </c:pt>
                <c:pt idx="557">
                  <c:v>47.684775999999999</c:v>
                </c:pt>
                <c:pt idx="558">
                  <c:v>47.68477</c:v>
                </c:pt>
                <c:pt idx="559">
                  <c:v>47.684759999999997</c:v>
                </c:pt>
                <c:pt idx="560">
                  <c:v>47.684753000000001</c:v>
                </c:pt>
                <c:pt idx="561">
                  <c:v>47.684742</c:v>
                </c:pt>
                <c:pt idx="562">
                  <c:v>47.684733999999999</c:v>
                </c:pt>
                <c:pt idx="563">
                  <c:v>47.684727000000002</c:v>
                </c:pt>
                <c:pt idx="564">
                  <c:v>47.684719999999999</c:v>
                </c:pt>
                <c:pt idx="565">
                  <c:v>47.684710000000003</c:v>
                </c:pt>
                <c:pt idx="566">
                  <c:v>47.684704000000004</c:v>
                </c:pt>
                <c:pt idx="567">
                  <c:v>47.684691999999998</c:v>
                </c:pt>
                <c:pt idx="568">
                  <c:v>47.684685000000002</c:v>
                </c:pt>
                <c:pt idx="569">
                  <c:v>47.684677000000001</c:v>
                </c:pt>
                <c:pt idx="570">
                  <c:v>47.684669999999997</c:v>
                </c:pt>
                <c:pt idx="571">
                  <c:v>47.684660000000001</c:v>
                </c:pt>
                <c:pt idx="572">
                  <c:v>47.684654000000002</c:v>
                </c:pt>
                <c:pt idx="573">
                  <c:v>47.684643000000001</c:v>
                </c:pt>
                <c:pt idx="574">
                  <c:v>47.684635</c:v>
                </c:pt>
                <c:pt idx="575">
                  <c:v>47.684627999999996</c:v>
                </c:pt>
                <c:pt idx="576">
                  <c:v>47.684620000000002</c:v>
                </c:pt>
                <c:pt idx="577">
                  <c:v>47.684612000000001</c:v>
                </c:pt>
                <c:pt idx="578">
                  <c:v>47.684604999999998</c:v>
                </c:pt>
                <c:pt idx="579">
                  <c:v>47.684593</c:v>
                </c:pt>
                <c:pt idx="580">
                  <c:v>47.684586000000003</c:v>
                </c:pt>
                <c:pt idx="581">
                  <c:v>47.684578000000002</c:v>
                </c:pt>
                <c:pt idx="582">
                  <c:v>47.684570000000001</c:v>
                </c:pt>
                <c:pt idx="583">
                  <c:v>47.684562999999997</c:v>
                </c:pt>
                <c:pt idx="584">
                  <c:v>47.684555000000003</c:v>
                </c:pt>
                <c:pt idx="585">
                  <c:v>47.684544000000002</c:v>
                </c:pt>
                <c:pt idx="586">
                  <c:v>47.684536000000001</c:v>
                </c:pt>
                <c:pt idx="587">
                  <c:v>47.684530000000002</c:v>
                </c:pt>
                <c:pt idx="588">
                  <c:v>47.684519999999999</c:v>
                </c:pt>
                <c:pt idx="589">
                  <c:v>47.684513000000003</c:v>
                </c:pt>
                <c:pt idx="590">
                  <c:v>47.684505000000001</c:v>
                </c:pt>
                <c:pt idx="591">
                  <c:v>47.684494000000001</c:v>
                </c:pt>
                <c:pt idx="592">
                  <c:v>47.684486</c:v>
                </c:pt>
                <c:pt idx="593">
                  <c:v>47.684480000000001</c:v>
                </c:pt>
                <c:pt idx="594">
                  <c:v>47.684469999999997</c:v>
                </c:pt>
                <c:pt idx="595">
                  <c:v>47.684463999999998</c:v>
                </c:pt>
                <c:pt idx="596">
                  <c:v>47.684455999999997</c:v>
                </c:pt>
                <c:pt idx="597">
                  <c:v>47.684443999999999</c:v>
                </c:pt>
                <c:pt idx="598">
                  <c:v>47.684437000000003</c:v>
                </c:pt>
                <c:pt idx="599">
                  <c:v>47.684429999999999</c:v>
                </c:pt>
                <c:pt idx="600">
                  <c:v>47.684420000000003</c:v>
                </c:pt>
                <c:pt idx="601">
                  <c:v>47.684413999999997</c:v>
                </c:pt>
                <c:pt idx="602">
                  <c:v>47.684406000000003</c:v>
                </c:pt>
                <c:pt idx="603">
                  <c:v>47.684395000000002</c:v>
                </c:pt>
                <c:pt idx="604">
                  <c:v>47.684387000000001</c:v>
                </c:pt>
                <c:pt idx="605">
                  <c:v>47.684379999999997</c:v>
                </c:pt>
                <c:pt idx="606">
                  <c:v>47.684372000000003</c:v>
                </c:pt>
                <c:pt idx="607">
                  <c:v>47.684364000000002</c:v>
                </c:pt>
                <c:pt idx="608">
                  <c:v>47.684356999999999</c:v>
                </c:pt>
                <c:pt idx="609">
                  <c:v>47.684345</c:v>
                </c:pt>
                <c:pt idx="610">
                  <c:v>47.684337999999997</c:v>
                </c:pt>
                <c:pt idx="611">
                  <c:v>47.684330000000003</c:v>
                </c:pt>
                <c:pt idx="612">
                  <c:v>47.684322000000002</c:v>
                </c:pt>
                <c:pt idx="613">
                  <c:v>47.684314999999998</c:v>
                </c:pt>
                <c:pt idx="614">
                  <c:v>47.684306999999997</c:v>
                </c:pt>
                <c:pt idx="615">
                  <c:v>47.684296000000003</c:v>
                </c:pt>
                <c:pt idx="616">
                  <c:v>47.684288000000002</c:v>
                </c:pt>
                <c:pt idx="617">
                  <c:v>47.684280000000001</c:v>
                </c:pt>
                <c:pt idx="618">
                  <c:v>47.684272999999997</c:v>
                </c:pt>
                <c:pt idx="619">
                  <c:v>47.684265000000003</c:v>
                </c:pt>
                <c:pt idx="620">
                  <c:v>47.684258</c:v>
                </c:pt>
                <c:pt idx="621">
                  <c:v>47.684246000000002</c:v>
                </c:pt>
                <c:pt idx="622">
                  <c:v>47.684240000000003</c:v>
                </c:pt>
                <c:pt idx="623">
                  <c:v>47.684229999999999</c:v>
                </c:pt>
                <c:pt idx="624">
                  <c:v>47.684223000000003</c:v>
                </c:pt>
                <c:pt idx="625">
                  <c:v>47.684215999999999</c:v>
                </c:pt>
                <c:pt idx="626">
                  <c:v>47.684207999999998</c:v>
                </c:pt>
                <c:pt idx="627">
                  <c:v>47.684196</c:v>
                </c:pt>
                <c:pt idx="628">
                  <c:v>47.684190000000001</c:v>
                </c:pt>
                <c:pt idx="629">
                  <c:v>47.684179999999998</c:v>
                </c:pt>
                <c:pt idx="630">
                  <c:v>47.684173999999999</c:v>
                </c:pt>
                <c:pt idx="631">
                  <c:v>47.684165999999998</c:v>
                </c:pt>
                <c:pt idx="632">
                  <c:v>47.684159999999999</c:v>
                </c:pt>
                <c:pt idx="633">
                  <c:v>47.684147000000003</c:v>
                </c:pt>
                <c:pt idx="634">
                  <c:v>47.684139999999999</c:v>
                </c:pt>
                <c:pt idx="635">
                  <c:v>47.684130000000003</c:v>
                </c:pt>
                <c:pt idx="636">
                  <c:v>47.684123999999997</c:v>
                </c:pt>
                <c:pt idx="637">
                  <c:v>47.684116000000003</c:v>
                </c:pt>
                <c:pt idx="638">
                  <c:v>47.684109999999997</c:v>
                </c:pt>
                <c:pt idx="639">
                  <c:v>47.684097000000001</c:v>
                </c:pt>
                <c:pt idx="640">
                  <c:v>47.684089999999998</c:v>
                </c:pt>
                <c:pt idx="641">
                  <c:v>47.684081999999997</c:v>
                </c:pt>
                <c:pt idx="642">
                  <c:v>47.684074000000003</c:v>
                </c:pt>
                <c:pt idx="643">
                  <c:v>47.684066999999999</c:v>
                </c:pt>
                <c:pt idx="644">
                  <c:v>47.684060000000002</c:v>
                </c:pt>
                <c:pt idx="645">
                  <c:v>47.684047999999997</c:v>
                </c:pt>
                <c:pt idx="646">
                  <c:v>47.684040000000003</c:v>
                </c:pt>
                <c:pt idx="647">
                  <c:v>47.684032000000002</c:v>
                </c:pt>
                <c:pt idx="648">
                  <c:v>47.684024999999998</c:v>
                </c:pt>
                <c:pt idx="649">
                  <c:v>47.684016999999997</c:v>
                </c:pt>
                <c:pt idx="650">
                  <c:v>47.684010000000001</c:v>
                </c:pt>
                <c:pt idx="651">
                  <c:v>47.684002</c:v>
                </c:pt>
                <c:pt idx="652">
                  <c:v>47.683990000000001</c:v>
                </c:pt>
                <c:pt idx="653">
                  <c:v>47.683982999999998</c:v>
                </c:pt>
                <c:pt idx="654">
                  <c:v>47.683974999999997</c:v>
                </c:pt>
                <c:pt idx="655">
                  <c:v>47.683968</c:v>
                </c:pt>
                <c:pt idx="656">
                  <c:v>47.683959999999999</c:v>
                </c:pt>
                <c:pt idx="657">
                  <c:v>47.683951999999998</c:v>
                </c:pt>
                <c:pt idx="658">
                  <c:v>47.68394</c:v>
                </c:pt>
                <c:pt idx="659">
                  <c:v>47.683933000000003</c:v>
                </c:pt>
                <c:pt idx="660">
                  <c:v>47.683926</c:v>
                </c:pt>
                <c:pt idx="661">
                  <c:v>47.683917999999998</c:v>
                </c:pt>
                <c:pt idx="662">
                  <c:v>47.683909999999997</c:v>
                </c:pt>
                <c:pt idx="663">
                  <c:v>47.683903000000001</c:v>
                </c:pt>
                <c:pt idx="664">
                  <c:v>47.683889999999998</c:v>
                </c:pt>
                <c:pt idx="665">
                  <c:v>47.683883999999999</c:v>
                </c:pt>
                <c:pt idx="666">
                  <c:v>47.683875999999998</c:v>
                </c:pt>
                <c:pt idx="667">
                  <c:v>47.683869999999999</c:v>
                </c:pt>
                <c:pt idx="668">
                  <c:v>47.683860000000003</c:v>
                </c:pt>
                <c:pt idx="669">
                  <c:v>47.683852999999999</c:v>
                </c:pt>
                <c:pt idx="670">
                  <c:v>47.683839999999996</c:v>
                </c:pt>
                <c:pt idx="671">
                  <c:v>47.683833999999997</c:v>
                </c:pt>
                <c:pt idx="672">
                  <c:v>47.683826000000003</c:v>
                </c:pt>
                <c:pt idx="673">
                  <c:v>47.683819999999997</c:v>
                </c:pt>
                <c:pt idx="674">
                  <c:v>47.683810000000001</c:v>
                </c:pt>
                <c:pt idx="675">
                  <c:v>47.683804000000002</c:v>
                </c:pt>
                <c:pt idx="676">
                  <c:v>47.683791999999997</c:v>
                </c:pt>
                <c:pt idx="677">
                  <c:v>47.683784000000003</c:v>
                </c:pt>
                <c:pt idx="678">
                  <c:v>47.683776999999999</c:v>
                </c:pt>
                <c:pt idx="679">
                  <c:v>47.683770000000003</c:v>
                </c:pt>
                <c:pt idx="680">
                  <c:v>47.683759999999999</c:v>
                </c:pt>
                <c:pt idx="681">
                  <c:v>47.683754</c:v>
                </c:pt>
                <c:pt idx="682">
                  <c:v>47.683743</c:v>
                </c:pt>
                <c:pt idx="683">
                  <c:v>47.683734999999999</c:v>
                </c:pt>
                <c:pt idx="684">
                  <c:v>47.683726999999998</c:v>
                </c:pt>
                <c:pt idx="685">
                  <c:v>47.683720000000001</c:v>
                </c:pt>
                <c:pt idx="686">
                  <c:v>47.683712</c:v>
                </c:pt>
                <c:pt idx="687">
                  <c:v>47.683703999999999</c:v>
                </c:pt>
                <c:pt idx="688">
                  <c:v>47.683692999999998</c:v>
                </c:pt>
                <c:pt idx="689">
                  <c:v>47.683684999999997</c:v>
                </c:pt>
                <c:pt idx="690">
                  <c:v>47.683678</c:v>
                </c:pt>
                <c:pt idx="691">
                  <c:v>47.683669999999999</c:v>
                </c:pt>
                <c:pt idx="692">
                  <c:v>47.683661999999998</c:v>
                </c:pt>
                <c:pt idx="693">
                  <c:v>47.683655000000002</c:v>
                </c:pt>
                <c:pt idx="694">
                  <c:v>47.683643000000004</c:v>
                </c:pt>
                <c:pt idx="695">
                  <c:v>47.683636</c:v>
                </c:pt>
                <c:pt idx="696">
                  <c:v>47.683627999999999</c:v>
                </c:pt>
                <c:pt idx="697">
                  <c:v>47.683619999999998</c:v>
                </c:pt>
                <c:pt idx="698">
                  <c:v>47.683613000000001</c:v>
                </c:pt>
                <c:pt idx="699">
                  <c:v>47.683605</c:v>
                </c:pt>
                <c:pt idx="700">
                  <c:v>47.683593999999999</c:v>
                </c:pt>
                <c:pt idx="701">
                  <c:v>47.683585999999998</c:v>
                </c:pt>
                <c:pt idx="702">
                  <c:v>47.683579999999999</c:v>
                </c:pt>
                <c:pt idx="703">
                  <c:v>47.683570000000003</c:v>
                </c:pt>
                <c:pt idx="704">
                  <c:v>47.683562999999999</c:v>
                </c:pt>
                <c:pt idx="705">
                  <c:v>47.683556000000003</c:v>
                </c:pt>
                <c:pt idx="706">
                  <c:v>47.683543999999998</c:v>
                </c:pt>
                <c:pt idx="707">
                  <c:v>47.683537000000001</c:v>
                </c:pt>
                <c:pt idx="708">
                  <c:v>47.683529999999998</c:v>
                </c:pt>
                <c:pt idx="709">
                  <c:v>47.683520000000001</c:v>
                </c:pt>
                <c:pt idx="710">
                  <c:v>47.683514000000002</c:v>
                </c:pt>
                <c:pt idx="711">
                  <c:v>47.683506000000001</c:v>
                </c:pt>
                <c:pt idx="712">
                  <c:v>47.683495000000001</c:v>
                </c:pt>
                <c:pt idx="713">
                  <c:v>47.683487</c:v>
                </c:pt>
                <c:pt idx="714">
                  <c:v>47.683480000000003</c:v>
                </c:pt>
                <c:pt idx="715">
                  <c:v>47.68347</c:v>
                </c:pt>
                <c:pt idx="716">
                  <c:v>47.683464000000001</c:v>
                </c:pt>
                <c:pt idx="717">
                  <c:v>47.683456</c:v>
                </c:pt>
                <c:pt idx="718">
                  <c:v>47.683444999999999</c:v>
                </c:pt>
                <c:pt idx="719">
                  <c:v>47.683436999999998</c:v>
                </c:pt>
                <c:pt idx="720">
                  <c:v>47.683430000000001</c:v>
                </c:pt>
                <c:pt idx="721">
                  <c:v>47.683422</c:v>
                </c:pt>
                <c:pt idx="722">
                  <c:v>47.683413999999999</c:v>
                </c:pt>
                <c:pt idx="723">
                  <c:v>47.683407000000003</c:v>
                </c:pt>
                <c:pt idx="724">
                  <c:v>47.683399999999999</c:v>
                </c:pt>
                <c:pt idx="725">
                  <c:v>47.683399999999999</c:v>
                </c:pt>
                <c:pt idx="726">
                  <c:v>47.632545</c:v>
                </c:pt>
                <c:pt idx="727">
                  <c:v>47.490153999999997</c:v>
                </c:pt>
                <c:pt idx="728">
                  <c:v>47.347763</c:v>
                </c:pt>
                <c:pt idx="729">
                  <c:v>47.205370000000002</c:v>
                </c:pt>
                <c:pt idx="730">
                  <c:v>47.062980000000003</c:v>
                </c:pt>
                <c:pt idx="731">
                  <c:v>46.920589999999997</c:v>
                </c:pt>
                <c:pt idx="732">
                  <c:v>46.778199999999998</c:v>
                </c:pt>
                <c:pt idx="733">
                  <c:v>46.635807</c:v>
                </c:pt>
                <c:pt idx="734">
                  <c:v>46.493416000000003</c:v>
                </c:pt>
                <c:pt idx="735">
                  <c:v>46.351025</c:v>
                </c:pt>
                <c:pt idx="736">
                  <c:v>46.208632999999999</c:v>
                </c:pt>
                <c:pt idx="737">
                  <c:v>46.066242000000003</c:v>
                </c:pt>
                <c:pt idx="738">
                  <c:v>45.923850000000002</c:v>
                </c:pt>
                <c:pt idx="739">
                  <c:v>45.781460000000003</c:v>
                </c:pt>
                <c:pt idx="740">
                  <c:v>45.639069999999997</c:v>
                </c:pt>
                <c:pt idx="741">
                  <c:v>45.496676999999998</c:v>
                </c:pt>
                <c:pt idx="742">
                  <c:v>45.354286000000002</c:v>
                </c:pt>
                <c:pt idx="743">
                  <c:v>45.211894999999998</c:v>
                </c:pt>
                <c:pt idx="744">
                  <c:v>45.069504000000002</c:v>
                </c:pt>
                <c:pt idx="745">
                  <c:v>44.927112999999999</c:v>
                </c:pt>
                <c:pt idx="746">
                  <c:v>44.78472</c:v>
                </c:pt>
                <c:pt idx="747">
                  <c:v>44.642330000000001</c:v>
                </c:pt>
                <c:pt idx="748">
                  <c:v>44.499940000000002</c:v>
                </c:pt>
                <c:pt idx="749">
                  <c:v>44.357548000000001</c:v>
                </c:pt>
                <c:pt idx="750">
                  <c:v>44.215156999999998</c:v>
                </c:pt>
                <c:pt idx="751">
                  <c:v>44.072764999999997</c:v>
                </c:pt>
                <c:pt idx="752">
                  <c:v>43.930374</c:v>
                </c:pt>
                <c:pt idx="753">
                  <c:v>43.787982999999997</c:v>
                </c:pt>
                <c:pt idx="754">
                  <c:v>43.645589999999999</c:v>
                </c:pt>
                <c:pt idx="755">
                  <c:v>43.5032</c:v>
                </c:pt>
                <c:pt idx="756">
                  <c:v>43.360810000000001</c:v>
                </c:pt>
                <c:pt idx="757">
                  <c:v>43.218420000000002</c:v>
                </c:pt>
                <c:pt idx="758">
                  <c:v>43.076027000000003</c:v>
                </c:pt>
                <c:pt idx="759">
                  <c:v>42.933636</c:v>
                </c:pt>
                <c:pt idx="760">
                  <c:v>42.791245000000004</c:v>
                </c:pt>
                <c:pt idx="761">
                  <c:v>42.648853000000003</c:v>
                </c:pt>
                <c:pt idx="762">
                  <c:v>42.506461999999999</c:v>
                </c:pt>
                <c:pt idx="763">
                  <c:v>42.364069999999998</c:v>
                </c:pt>
                <c:pt idx="764">
                  <c:v>42.221679999999999</c:v>
                </c:pt>
                <c:pt idx="765">
                  <c:v>42.07929</c:v>
                </c:pt>
                <c:pt idx="766">
                  <c:v>41.936897000000002</c:v>
                </c:pt>
                <c:pt idx="767">
                  <c:v>41.794505999999998</c:v>
                </c:pt>
                <c:pt idx="768">
                  <c:v>41.652115000000002</c:v>
                </c:pt>
                <c:pt idx="769">
                  <c:v>41.509723999999999</c:v>
                </c:pt>
                <c:pt idx="770">
                  <c:v>41.367331999999998</c:v>
                </c:pt>
                <c:pt idx="771">
                  <c:v>41.224939999999997</c:v>
                </c:pt>
                <c:pt idx="772">
                  <c:v>41.082549999999998</c:v>
                </c:pt>
                <c:pt idx="773">
                  <c:v>40.940159999999999</c:v>
                </c:pt>
                <c:pt idx="774">
                  <c:v>40.797767999999998</c:v>
                </c:pt>
                <c:pt idx="775">
                  <c:v>40.655375999999997</c:v>
                </c:pt>
                <c:pt idx="776">
                  <c:v>40.512985</c:v>
                </c:pt>
                <c:pt idx="777">
                  <c:v>40.370593999999997</c:v>
                </c:pt>
                <c:pt idx="778">
                  <c:v>40.228203000000001</c:v>
                </c:pt>
                <c:pt idx="779">
                  <c:v>40.085810000000002</c:v>
                </c:pt>
                <c:pt idx="780">
                  <c:v>39.943420000000003</c:v>
                </c:pt>
                <c:pt idx="781">
                  <c:v>39.801029999999997</c:v>
                </c:pt>
                <c:pt idx="782">
                  <c:v>39.658638000000003</c:v>
                </c:pt>
                <c:pt idx="783">
                  <c:v>39.516247</c:v>
                </c:pt>
                <c:pt idx="784">
                  <c:v>39.373856000000004</c:v>
                </c:pt>
                <c:pt idx="785">
                  <c:v>39.231464000000003</c:v>
                </c:pt>
                <c:pt idx="786">
                  <c:v>39.089072999999999</c:v>
                </c:pt>
                <c:pt idx="787">
                  <c:v>38.946682000000003</c:v>
                </c:pt>
                <c:pt idx="788">
                  <c:v>38.804290000000002</c:v>
                </c:pt>
                <c:pt idx="789">
                  <c:v>38.661900000000003</c:v>
                </c:pt>
                <c:pt idx="790">
                  <c:v>38.519509999999997</c:v>
                </c:pt>
                <c:pt idx="791">
                  <c:v>38.377116999999998</c:v>
                </c:pt>
                <c:pt idx="792">
                  <c:v>38.234726000000002</c:v>
                </c:pt>
                <c:pt idx="793">
                  <c:v>38.092334999999999</c:v>
                </c:pt>
                <c:pt idx="794">
                  <c:v>37.949944000000002</c:v>
                </c:pt>
                <c:pt idx="795">
                  <c:v>37.807552000000001</c:v>
                </c:pt>
                <c:pt idx="796">
                  <c:v>37.66516</c:v>
                </c:pt>
                <c:pt idx="797">
                  <c:v>37.522770000000001</c:v>
                </c:pt>
                <c:pt idx="798">
                  <c:v>37.380380000000002</c:v>
                </c:pt>
                <c:pt idx="799">
                  <c:v>37.237988000000001</c:v>
                </c:pt>
                <c:pt idx="800">
                  <c:v>37.095596</c:v>
                </c:pt>
                <c:pt idx="801">
                  <c:v>36.953204999999997</c:v>
                </c:pt>
                <c:pt idx="802">
                  <c:v>36.810814000000001</c:v>
                </c:pt>
                <c:pt idx="803">
                  <c:v>36.668422999999997</c:v>
                </c:pt>
                <c:pt idx="804">
                  <c:v>36.526029999999999</c:v>
                </c:pt>
                <c:pt idx="805">
                  <c:v>36.38364</c:v>
                </c:pt>
                <c:pt idx="806">
                  <c:v>36.241250000000001</c:v>
                </c:pt>
                <c:pt idx="807">
                  <c:v>36.098858</c:v>
                </c:pt>
                <c:pt idx="808">
                  <c:v>35.956467000000004</c:v>
                </c:pt>
                <c:pt idx="809">
                  <c:v>35.814075000000003</c:v>
                </c:pt>
                <c:pt idx="810">
                  <c:v>35.671683999999999</c:v>
                </c:pt>
                <c:pt idx="811">
                  <c:v>35.529293000000003</c:v>
                </c:pt>
                <c:pt idx="812">
                  <c:v>35.386899999999997</c:v>
                </c:pt>
                <c:pt idx="813">
                  <c:v>35.244509999999998</c:v>
                </c:pt>
                <c:pt idx="814">
                  <c:v>35.102119999999999</c:v>
                </c:pt>
                <c:pt idx="815">
                  <c:v>34.95973</c:v>
                </c:pt>
                <c:pt idx="816">
                  <c:v>34.817337000000002</c:v>
                </c:pt>
                <c:pt idx="817">
                  <c:v>34.674945999999998</c:v>
                </c:pt>
                <c:pt idx="818">
                  <c:v>34.532555000000002</c:v>
                </c:pt>
                <c:pt idx="819">
                  <c:v>34.390163000000001</c:v>
                </c:pt>
                <c:pt idx="820">
                  <c:v>34.247771999999998</c:v>
                </c:pt>
                <c:pt idx="821">
                  <c:v>34.105379999999997</c:v>
                </c:pt>
                <c:pt idx="822">
                  <c:v>33.962989999999998</c:v>
                </c:pt>
                <c:pt idx="823">
                  <c:v>33.820599999999999</c:v>
                </c:pt>
                <c:pt idx="824">
                  <c:v>33.678207</c:v>
                </c:pt>
                <c:pt idx="825">
                  <c:v>33.535815999999997</c:v>
                </c:pt>
                <c:pt idx="826">
                  <c:v>33.393425000000001</c:v>
                </c:pt>
                <c:pt idx="827">
                  <c:v>33.251033999999997</c:v>
                </c:pt>
                <c:pt idx="828">
                  <c:v>33.108643000000001</c:v>
                </c:pt>
                <c:pt idx="829">
                  <c:v>32.966250000000002</c:v>
                </c:pt>
                <c:pt idx="830">
                  <c:v>32.823860000000003</c:v>
                </c:pt>
                <c:pt idx="831">
                  <c:v>32.681469999999997</c:v>
                </c:pt>
                <c:pt idx="832">
                  <c:v>32.539078000000003</c:v>
                </c:pt>
                <c:pt idx="833">
                  <c:v>32.396687</c:v>
                </c:pt>
                <c:pt idx="834">
                  <c:v>32.254294999999999</c:v>
                </c:pt>
                <c:pt idx="835">
                  <c:v>32.111904000000003</c:v>
                </c:pt>
                <c:pt idx="836">
                  <c:v>31.969512999999999</c:v>
                </c:pt>
                <c:pt idx="837">
                  <c:v>31.827121999999999</c:v>
                </c:pt>
                <c:pt idx="838">
                  <c:v>31.684729999999998</c:v>
                </c:pt>
                <c:pt idx="839">
                  <c:v>31.542339999999999</c:v>
                </c:pt>
                <c:pt idx="840">
                  <c:v>31.399947999999998</c:v>
                </c:pt>
                <c:pt idx="841">
                  <c:v>31.257556999999998</c:v>
                </c:pt>
                <c:pt idx="842">
                  <c:v>31.115165999999999</c:v>
                </c:pt>
                <c:pt idx="843">
                  <c:v>30.972774999999999</c:v>
                </c:pt>
                <c:pt idx="844">
                  <c:v>30.830383000000001</c:v>
                </c:pt>
                <c:pt idx="845">
                  <c:v>30.687992000000001</c:v>
                </c:pt>
                <c:pt idx="846">
                  <c:v>30.5456</c:v>
                </c:pt>
                <c:pt idx="847">
                  <c:v>30.403210000000001</c:v>
                </c:pt>
                <c:pt idx="848">
                  <c:v>30.260818</c:v>
                </c:pt>
                <c:pt idx="849">
                  <c:v>30.118427000000001</c:v>
                </c:pt>
                <c:pt idx="850">
                  <c:v>29.976036000000001</c:v>
                </c:pt>
                <c:pt idx="851">
                  <c:v>29.833645000000001</c:v>
                </c:pt>
                <c:pt idx="852">
                  <c:v>29.691254000000001</c:v>
                </c:pt>
                <c:pt idx="853">
                  <c:v>29.548862</c:v>
                </c:pt>
                <c:pt idx="854">
                  <c:v>29.406471</c:v>
                </c:pt>
                <c:pt idx="855">
                  <c:v>29.26408</c:v>
                </c:pt>
                <c:pt idx="856">
                  <c:v>29.121689</c:v>
                </c:pt>
                <c:pt idx="857">
                  <c:v>28.979298</c:v>
                </c:pt>
                <c:pt idx="858">
                  <c:v>28.836905999999999</c:v>
                </c:pt>
                <c:pt idx="859">
                  <c:v>28.694514999999999</c:v>
                </c:pt>
                <c:pt idx="860">
                  <c:v>28.552123999999999</c:v>
                </c:pt>
                <c:pt idx="861">
                  <c:v>28.409732999999999</c:v>
                </c:pt>
                <c:pt idx="862">
                  <c:v>28.267341999999999</c:v>
                </c:pt>
                <c:pt idx="863">
                  <c:v>28.124949999999998</c:v>
                </c:pt>
                <c:pt idx="864">
                  <c:v>27.982559999999999</c:v>
                </c:pt>
                <c:pt idx="865">
                  <c:v>27.840167999999998</c:v>
                </c:pt>
                <c:pt idx="866">
                  <c:v>27.697776999999999</c:v>
                </c:pt>
                <c:pt idx="867">
                  <c:v>27.555385999999999</c:v>
                </c:pt>
                <c:pt idx="868">
                  <c:v>27.412994000000001</c:v>
                </c:pt>
                <c:pt idx="869">
                  <c:v>27.270603000000001</c:v>
                </c:pt>
                <c:pt idx="870">
                  <c:v>27.128212000000001</c:v>
                </c:pt>
                <c:pt idx="871">
                  <c:v>26.98582</c:v>
                </c:pt>
                <c:pt idx="872">
                  <c:v>26.843430000000001</c:v>
                </c:pt>
                <c:pt idx="873">
                  <c:v>26.701038</c:v>
                </c:pt>
                <c:pt idx="874">
                  <c:v>26.558647000000001</c:v>
                </c:pt>
                <c:pt idx="875">
                  <c:v>26.416256000000001</c:v>
                </c:pt>
                <c:pt idx="876">
                  <c:v>26.273865000000001</c:v>
                </c:pt>
                <c:pt idx="877">
                  <c:v>26.131474000000001</c:v>
                </c:pt>
                <c:pt idx="878">
                  <c:v>25.989082</c:v>
                </c:pt>
                <c:pt idx="879">
                  <c:v>25.846691</c:v>
                </c:pt>
                <c:pt idx="880">
                  <c:v>25.7043</c:v>
                </c:pt>
                <c:pt idx="881">
                  <c:v>25.561909</c:v>
                </c:pt>
                <c:pt idx="882">
                  <c:v>25.419518</c:v>
                </c:pt>
                <c:pt idx="883">
                  <c:v>25.277125999999999</c:v>
                </c:pt>
                <c:pt idx="884">
                  <c:v>25.134734999999999</c:v>
                </c:pt>
                <c:pt idx="885">
                  <c:v>24.992343999999999</c:v>
                </c:pt>
                <c:pt idx="886">
                  <c:v>24.849952999999999</c:v>
                </c:pt>
                <c:pt idx="887">
                  <c:v>24.707560999999998</c:v>
                </c:pt>
                <c:pt idx="888">
                  <c:v>24.565169999999998</c:v>
                </c:pt>
                <c:pt idx="889">
                  <c:v>24.422779999999999</c:v>
                </c:pt>
                <c:pt idx="890">
                  <c:v>24.280387999999999</c:v>
                </c:pt>
                <c:pt idx="891">
                  <c:v>24.137996999999999</c:v>
                </c:pt>
                <c:pt idx="892">
                  <c:v>23.995605000000001</c:v>
                </c:pt>
                <c:pt idx="893">
                  <c:v>23.853214000000001</c:v>
                </c:pt>
                <c:pt idx="894">
                  <c:v>23.710823000000001</c:v>
                </c:pt>
                <c:pt idx="895">
                  <c:v>23.568432000000001</c:v>
                </c:pt>
                <c:pt idx="896">
                  <c:v>23.426043</c:v>
                </c:pt>
                <c:pt idx="897">
                  <c:v>23.283650999999999</c:v>
                </c:pt>
                <c:pt idx="898">
                  <c:v>23.141259999999999</c:v>
                </c:pt>
                <c:pt idx="899">
                  <c:v>22.998868999999999</c:v>
                </c:pt>
                <c:pt idx="900">
                  <c:v>22.856477999999999</c:v>
                </c:pt>
                <c:pt idx="901">
                  <c:v>22.714086999999999</c:v>
                </c:pt>
                <c:pt idx="902">
                  <c:v>22.571694999999998</c:v>
                </c:pt>
                <c:pt idx="903">
                  <c:v>22.429303999999998</c:v>
                </c:pt>
                <c:pt idx="904">
                  <c:v>22.286912999999998</c:v>
                </c:pt>
                <c:pt idx="905">
                  <c:v>22.144521999999998</c:v>
                </c:pt>
                <c:pt idx="906">
                  <c:v>22.002130000000001</c:v>
                </c:pt>
                <c:pt idx="907">
                  <c:v>21.859739999999999</c:v>
                </c:pt>
                <c:pt idx="908">
                  <c:v>21.717348000000001</c:v>
                </c:pt>
                <c:pt idx="909">
                  <c:v>21.574957000000001</c:v>
                </c:pt>
                <c:pt idx="910">
                  <c:v>21.432566000000001</c:v>
                </c:pt>
                <c:pt idx="911">
                  <c:v>21.290174</c:v>
                </c:pt>
                <c:pt idx="912">
                  <c:v>21.147783</c:v>
                </c:pt>
                <c:pt idx="913">
                  <c:v>21.005392000000001</c:v>
                </c:pt>
                <c:pt idx="914">
                  <c:v>20.863</c:v>
                </c:pt>
                <c:pt idx="915">
                  <c:v>20.720610000000001</c:v>
                </c:pt>
                <c:pt idx="916">
                  <c:v>20.578218</c:v>
                </c:pt>
                <c:pt idx="917">
                  <c:v>20.435827</c:v>
                </c:pt>
                <c:pt idx="918">
                  <c:v>20.293436</c:v>
                </c:pt>
                <c:pt idx="919">
                  <c:v>20.151045</c:v>
                </c:pt>
                <c:pt idx="920">
                  <c:v>20.008654</c:v>
                </c:pt>
                <c:pt idx="921">
                  <c:v>19.866261999999999</c:v>
                </c:pt>
                <c:pt idx="922">
                  <c:v>19.723870999999999</c:v>
                </c:pt>
                <c:pt idx="923">
                  <c:v>19.581479999999999</c:v>
                </c:pt>
                <c:pt idx="924">
                  <c:v>19.439088999999999</c:v>
                </c:pt>
                <c:pt idx="925">
                  <c:v>19.296697999999999</c:v>
                </c:pt>
                <c:pt idx="926">
                  <c:v>19.154305999999998</c:v>
                </c:pt>
                <c:pt idx="927">
                  <c:v>19.011914999999998</c:v>
                </c:pt>
                <c:pt idx="928">
                  <c:v>18.869523999999998</c:v>
                </c:pt>
                <c:pt idx="929">
                  <c:v>18.727132999999998</c:v>
                </c:pt>
                <c:pt idx="930">
                  <c:v>18.584741999999999</c:v>
                </c:pt>
                <c:pt idx="931">
                  <c:v>18.442350000000001</c:v>
                </c:pt>
                <c:pt idx="932">
                  <c:v>18.299959999999999</c:v>
                </c:pt>
                <c:pt idx="933">
                  <c:v>18.157568000000001</c:v>
                </c:pt>
                <c:pt idx="934">
                  <c:v>18.015177000000001</c:v>
                </c:pt>
                <c:pt idx="935">
                  <c:v>17.872786000000001</c:v>
                </c:pt>
                <c:pt idx="936">
                  <c:v>17.730394</c:v>
                </c:pt>
                <c:pt idx="937">
                  <c:v>17.588003</c:v>
                </c:pt>
                <c:pt idx="938">
                  <c:v>17.445612000000001</c:v>
                </c:pt>
                <c:pt idx="939">
                  <c:v>17.30322</c:v>
                </c:pt>
                <c:pt idx="940">
                  <c:v>17.160830000000001</c:v>
                </c:pt>
                <c:pt idx="941">
                  <c:v>17.018438</c:v>
                </c:pt>
                <c:pt idx="942">
                  <c:v>16.876047</c:v>
                </c:pt>
                <c:pt idx="943">
                  <c:v>16.733656</c:v>
                </c:pt>
                <c:pt idx="944">
                  <c:v>16.591265</c:v>
                </c:pt>
                <c:pt idx="945">
                  <c:v>16.448874</c:v>
                </c:pt>
                <c:pt idx="946">
                  <c:v>16.306481999999999</c:v>
                </c:pt>
                <c:pt idx="947">
                  <c:v>16.164090999999999</c:v>
                </c:pt>
                <c:pt idx="948">
                  <c:v>16.021699999999999</c:v>
                </c:pt>
                <c:pt idx="949">
                  <c:v>15.879308999999999</c:v>
                </c:pt>
                <c:pt idx="950">
                  <c:v>15.736917500000001</c:v>
                </c:pt>
                <c:pt idx="951">
                  <c:v>15.594526</c:v>
                </c:pt>
                <c:pt idx="952">
                  <c:v>15.452135</c:v>
                </c:pt>
                <c:pt idx="953">
                  <c:v>15.309744</c:v>
                </c:pt>
                <c:pt idx="954">
                  <c:v>15.167353</c:v>
                </c:pt>
                <c:pt idx="955">
                  <c:v>15.024960999999999</c:v>
                </c:pt>
                <c:pt idx="956">
                  <c:v>14.9678</c:v>
                </c:pt>
                <c:pt idx="957">
                  <c:v>14.9678</c:v>
                </c:pt>
                <c:pt idx="958">
                  <c:v>15.016785</c:v>
                </c:pt>
                <c:pt idx="959">
                  <c:v>15.098621</c:v>
                </c:pt>
                <c:pt idx="960">
                  <c:v>15.180459000000001</c:v>
                </c:pt>
                <c:pt idx="961">
                  <c:v>15.262295999999999</c:v>
                </c:pt>
                <c:pt idx="962">
                  <c:v>15.344132999999999</c:v>
                </c:pt>
                <c:pt idx="963">
                  <c:v>15.42597</c:v>
                </c:pt>
                <c:pt idx="964">
                  <c:v>15.507808000000001</c:v>
                </c:pt>
                <c:pt idx="965">
                  <c:v>15.589645000000001</c:v>
                </c:pt>
                <c:pt idx="966">
                  <c:v>15.671481999999999</c:v>
                </c:pt>
                <c:pt idx="967">
                  <c:v>15.75332</c:v>
                </c:pt>
                <c:pt idx="968">
                  <c:v>15.835156</c:v>
                </c:pt>
                <c:pt idx="969">
                  <c:v>15.916994000000001</c:v>
                </c:pt>
                <c:pt idx="970">
                  <c:v>15.998830999999999</c:v>
                </c:pt>
                <c:pt idx="971">
                  <c:v>16.080666999999998</c:v>
                </c:pt>
                <c:pt idx="972">
                  <c:v>16.162506</c:v>
                </c:pt>
                <c:pt idx="973">
                  <c:v>16.244343000000001</c:v>
                </c:pt>
                <c:pt idx="974">
                  <c:v>16.326180000000001</c:v>
                </c:pt>
                <c:pt idx="975">
                  <c:v>16.408017999999998</c:v>
                </c:pt>
                <c:pt idx="976">
                  <c:v>16.489854999999999</c:v>
                </c:pt>
                <c:pt idx="977">
                  <c:v>16.571691999999999</c:v>
                </c:pt>
                <c:pt idx="978">
                  <c:v>16.653528000000001</c:v>
                </c:pt>
                <c:pt idx="979">
                  <c:v>16.735367</c:v>
                </c:pt>
                <c:pt idx="980">
                  <c:v>16.817204</c:v>
                </c:pt>
                <c:pt idx="981">
                  <c:v>16.899039999999999</c:v>
                </c:pt>
                <c:pt idx="982">
                  <c:v>16.980877</c:v>
                </c:pt>
                <c:pt idx="983">
                  <c:v>17.062716000000002</c:v>
                </c:pt>
                <c:pt idx="984">
                  <c:v>17.144552000000001</c:v>
                </c:pt>
                <c:pt idx="985">
                  <c:v>17.226389000000001</c:v>
                </c:pt>
                <c:pt idx="986">
                  <c:v>17.308228</c:v>
                </c:pt>
                <c:pt idx="987">
                  <c:v>17.390063999999999</c:v>
                </c:pt>
                <c:pt idx="988">
                  <c:v>17.471900000000002</c:v>
                </c:pt>
                <c:pt idx="989">
                  <c:v>17.553737999999999</c:v>
                </c:pt>
                <c:pt idx="990">
                  <c:v>17.635576</c:v>
                </c:pt>
                <c:pt idx="991">
                  <c:v>17.717413000000001</c:v>
                </c:pt>
                <c:pt idx="992">
                  <c:v>17.799250000000001</c:v>
                </c:pt>
                <c:pt idx="993">
                  <c:v>17.881086</c:v>
                </c:pt>
                <c:pt idx="994">
                  <c:v>17.962924999999998</c:v>
                </c:pt>
                <c:pt idx="995">
                  <c:v>17.975200000000001</c:v>
                </c:pt>
                <c:pt idx="996">
                  <c:v>17.975200000000001</c:v>
                </c:pt>
                <c:pt idx="997">
                  <c:v>17.974582999999999</c:v>
                </c:pt>
                <c:pt idx="998">
                  <c:v>17.973856000000001</c:v>
                </c:pt>
                <c:pt idx="999">
                  <c:v>17.973130000000001</c:v>
                </c:pt>
                <c:pt idx="1000">
                  <c:v>17.972403</c:v>
                </c:pt>
                <c:pt idx="1001">
                  <c:v>17.971675999999999</c:v>
                </c:pt>
                <c:pt idx="1002">
                  <c:v>17.970949999999998</c:v>
                </c:pt>
                <c:pt idx="1003">
                  <c:v>17.970222</c:v>
                </c:pt>
                <c:pt idx="1004">
                  <c:v>17.969498000000002</c:v>
                </c:pt>
                <c:pt idx="1005">
                  <c:v>17.968771</c:v>
                </c:pt>
                <c:pt idx="1006">
                  <c:v>17.968043999999999</c:v>
                </c:pt>
                <c:pt idx="1007">
                  <c:v>17.967317999999999</c:v>
                </c:pt>
                <c:pt idx="1008">
                  <c:v>17.96659</c:v>
                </c:pt>
                <c:pt idx="1009">
                  <c:v>17.965864</c:v>
                </c:pt>
                <c:pt idx="1010">
                  <c:v>17.965136999999999</c:v>
                </c:pt>
                <c:pt idx="1011">
                  <c:v>17.964410000000001</c:v>
                </c:pt>
                <c:pt idx="1012">
                  <c:v>17.963684000000001</c:v>
                </c:pt>
                <c:pt idx="1013">
                  <c:v>17.962956999999999</c:v>
                </c:pt>
                <c:pt idx="1014">
                  <c:v>17.962230000000002</c:v>
                </c:pt>
                <c:pt idx="1015">
                  <c:v>17.961504000000001</c:v>
                </c:pt>
                <c:pt idx="1016">
                  <c:v>17.96078</c:v>
                </c:pt>
                <c:pt idx="1017">
                  <c:v>17.960052000000001</c:v>
                </c:pt>
                <c:pt idx="1018">
                  <c:v>17.959326000000001</c:v>
                </c:pt>
                <c:pt idx="1019">
                  <c:v>17.958600000000001</c:v>
                </c:pt>
                <c:pt idx="1020">
                  <c:v>17.957871999999998</c:v>
                </c:pt>
                <c:pt idx="1021">
                  <c:v>17.957146000000002</c:v>
                </c:pt>
                <c:pt idx="1022">
                  <c:v>17.956419</c:v>
                </c:pt>
                <c:pt idx="1023">
                  <c:v>17.955691999999999</c:v>
                </c:pt>
                <c:pt idx="1024">
                  <c:v>17.954965999999999</c:v>
                </c:pt>
                <c:pt idx="1025">
                  <c:v>17.954239000000001</c:v>
                </c:pt>
                <c:pt idx="1026">
                  <c:v>17.953512</c:v>
                </c:pt>
                <c:pt idx="1027">
                  <c:v>17.952787000000001</c:v>
                </c:pt>
                <c:pt idx="1028">
                  <c:v>17.952059999999999</c:v>
                </c:pt>
                <c:pt idx="1029">
                  <c:v>17.951333999999999</c:v>
                </c:pt>
                <c:pt idx="1030">
                  <c:v>17.950607000000002</c:v>
                </c:pt>
                <c:pt idx="1031">
                  <c:v>17.94988</c:v>
                </c:pt>
                <c:pt idx="1032">
                  <c:v>17.949154</c:v>
                </c:pt>
                <c:pt idx="1033">
                  <c:v>17.948426999999999</c:v>
                </c:pt>
                <c:pt idx="1034">
                  <c:v>17.947700000000001</c:v>
                </c:pt>
                <c:pt idx="1035">
                  <c:v>17.946974000000001</c:v>
                </c:pt>
                <c:pt idx="1036">
                  <c:v>17.946247</c:v>
                </c:pt>
                <c:pt idx="1037">
                  <c:v>17.945519999999998</c:v>
                </c:pt>
                <c:pt idx="1038">
                  <c:v>17.944794000000002</c:v>
                </c:pt>
                <c:pt idx="1039">
                  <c:v>17.944068999999999</c:v>
                </c:pt>
                <c:pt idx="1040">
                  <c:v>17.943342000000001</c:v>
                </c:pt>
                <c:pt idx="1041">
                  <c:v>17.942616000000001</c:v>
                </c:pt>
                <c:pt idx="1042">
                  <c:v>17.941889</c:v>
                </c:pt>
                <c:pt idx="1043">
                  <c:v>17.941161999999998</c:v>
                </c:pt>
                <c:pt idx="1044">
                  <c:v>17.940435000000001</c:v>
                </c:pt>
                <c:pt idx="1045">
                  <c:v>17.939709000000001</c:v>
                </c:pt>
                <c:pt idx="1046">
                  <c:v>17.938981999999999</c:v>
                </c:pt>
                <c:pt idx="1047">
                  <c:v>17.938255000000002</c:v>
                </c:pt>
                <c:pt idx="1048">
                  <c:v>17.937529000000001</c:v>
                </c:pt>
                <c:pt idx="1049">
                  <c:v>17.936802</c:v>
                </c:pt>
                <c:pt idx="1050">
                  <c:v>17.936077000000001</c:v>
                </c:pt>
                <c:pt idx="1051">
                  <c:v>17.93535</c:v>
                </c:pt>
                <c:pt idx="1052">
                  <c:v>17.934623999999999</c:v>
                </c:pt>
                <c:pt idx="1053">
                  <c:v>17.933897000000002</c:v>
                </c:pt>
                <c:pt idx="1054">
                  <c:v>17.93317</c:v>
                </c:pt>
                <c:pt idx="1055">
                  <c:v>17.932444</c:v>
                </c:pt>
                <c:pt idx="1056">
                  <c:v>17.931716999999999</c:v>
                </c:pt>
                <c:pt idx="1057">
                  <c:v>17.930990000000001</c:v>
                </c:pt>
                <c:pt idx="1058">
                  <c:v>17.930264000000001</c:v>
                </c:pt>
                <c:pt idx="1059">
                  <c:v>17.929537</c:v>
                </c:pt>
                <c:pt idx="1060">
                  <c:v>17.928809999999999</c:v>
                </c:pt>
                <c:pt idx="1061">
                  <c:v>17.928084999999999</c:v>
                </c:pt>
                <c:pt idx="1062">
                  <c:v>17.927358999999999</c:v>
                </c:pt>
                <c:pt idx="1063">
                  <c:v>17.926632000000001</c:v>
                </c:pt>
                <c:pt idx="1064">
                  <c:v>17.925905</c:v>
                </c:pt>
                <c:pt idx="1065">
                  <c:v>17.925179</c:v>
                </c:pt>
                <c:pt idx="1066">
                  <c:v>17.924451999999999</c:v>
                </c:pt>
                <c:pt idx="1067">
                  <c:v>17.923725000000001</c:v>
                </c:pt>
                <c:pt idx="1068">
                  <c:v>17.922998</c:v>
                </c:pt>
                <c:pt idx="1069">
                  <c:v>17.922272</c:v>
                </c:pt>
                <c:pt idx="1070">
                  <c:v>17.921544999999998</c:v>
                </c:pt>
                <c:pt idx="1071">
                  <c:v>17.920818000000001</c:v>
                </c:pt>
                <c:pt idx="1072">
                  <c:v>17.920092</c:v>
                </c:pt>
                <c:pt idx="1073">
                  <c:v>17.919367000000001</c:v>
                </c:pt>
                <c:pt idx="1074">
                  <c:v>17.91864</c:v>
                </c:pt>
                <c:pt idx="1075">
                  <c:v>17.917912999999999</c:v>
                </c:pt>
                <c:pt idx="1076">
                  <c:v>17.917186999999998</c:v>
                </c:pt>
                <c:pt idx="1077">
                  <c:v>17.916460000000001</c:v>
                </c:pt>
                <c:pt idx="1078">
                  <c:v>17.915732999999999</c:v>
                </c:pt>
                <c:pt idx="1079">
                  <c:v>17.915006999999999</c:v>
                </c:pt>
                <c:pt idx="1080">
                  <c:v>17.914280000000002</c:v>
                </c:pt>
                <c:pt idx="1081">
                  <c:v>17.913553</c:v>
                </c:pt>
                <c:pt idx="1082">
                  <c:v>17.912827</c:v>
                </c:pt>
                <c:pt idx="1083">
                  <c:v>17.912500000000001</c:v>
                </c:pt>
                <c:pt idx="1084">
                  <c:v>17.912500000000001</c:v>
                </c:pt>
                <c:pt idx="1085">
                  <c:v>17.850904</c:v>
                </c:pt>
                <c:pt idx="1086">
                  <c:v>17.767800000000001</c:v>
                </c:pt>
                <c:pt idx="1087">
                  <c:v>17.767800000000001</c:v>
                </c:pt>
                <c:pt idx="1088">
                  <c:v>17.726234000000002</c:v>
                </c:pt>
                <c:pt idx="1089">
                  <c:v>17.565429999999999</c:v>
                </c:pt>
                <c:pt idx="1090">
                  <c:v>17.404624999999999</c:v>
                </c:pt>
                <c:pt idx="1091">
                  <c:v>17.243822000000002</c:v>
                </c:pt>
                <c:pt idx="1092">
                  <c:v>17.083017000000002</c:v>
                </c:pt>
                <c:pt idx="1093">
                  <c:v>16.922215000000001</c:v>
                </c:pt>
                <c:pt idx="1094">
                  <c:v>16.761410000000001</c:v>
                </c:pt>
                <c:pt idx="1095">
                  <c:v>16.600605000000002</c:v>
                </c:pt>
                <c:pt idx="1096">
                  <c:v>16.439802</c:v>
                </c:pt>
                <c:pt idx="1097">
                  <c:v>16.278997</c:v>
                </c:pt>
                <c:pt idx="1098">
                  <c:v>16.118195</c:v>
                </c:pt>
                <c:pt idx="1099">
                  <c:v>15.95739</c:v>
                </c:pt>
                <c:pt idx="1100">
                  <c:v>15.796586</c:v>
                </c:pt>
                <c:pt idx="1101">
                  <c:v>15.635782000000001</c:v>
                </c:pt>
                <c:pt idx="1102">
                  <c:v>15.474978</c:v>
                </c:pt>
                <c:pt idx="1103">
                  <c:v>15.314174</c:v>
                </c:pt>
                <c:pt idx="1104">
                  <c:v>15.153370000000001</c:v>
                </c:pt>
                <c:pt idx="1105">
                  <c:v>14.992566</c:v>
                </c:pt>
                <c:pt idx="1106">
                  <c:v>14.831761999999999</c:v>
                </c:pt>
                <c:pt idx="1107">
                  <c:v>14.670958499999999</c:v>
                </c:pt>
                <c:pt idx="1108">
                  <c:v>14.510154999999999</c:v>
                </c:pt>
                <c:pt idx="1109">
                  <c:v>14.349349999999999</c:v>
                </c:pt>
                <c:pt idx="1110">
                  <c:v>14.188546000000001</c:v>
                </c:pt>
                <c:pt idx="1111">
                  <c:v>14.027742</c:v>
                </c:pt>
                <c:pt idx="1112">
                  <c:v>13.866939</c:v>
                </c:pt>
                <c:pt idx="1113">
                  <c:v>13.706135</c:v>
                </c:pt>
                <c:pt idx="1114">
                  <c:v>13.54533</c:v>
                </c:pt>
                <c:pt idx="1115">
                  <c:v>13.384525999999999</c:v>
                </c:pt>
                <c:pt idx="1116">
                  <c:v>13.223722</c:v>
                </c:pt>
                <c:pt idx="1117">
                  <c:v>13.062919000000001</c:v>
                </c:pt>
                <c:pt idx="1118">
                  <c:v>12.902115</c:v>
                </c:pt>
                <c:pt idx="1119">
                  <c:v>12.74131</c:v>
                </c:pt>
                <c:pt idx="1120">
                  <c:v>12.580506</c:v>
                </c:pt>
                <c:pt idx="1121">
                  <c:v>12.419703</c:v>
                </c:pt>
                <c:pt idx="1122">
                  <c:v>12.258899</c:v>
                </c:pt>
                <c:pt idx="1123">
                  <c:v>12.098095000000001</c:v>
                </c:pt>
                <c:pt idx="1124">
                  <c:v>11.937290000000001</c:v>
                </c:pt>
                <c:pt idx="1125">
                  <c:v>11.776486</c:v>
                </c:pt>
                <c:pt idx="1126">
                  <c:v>11.615683000000001</c:v>
                </c:pt>
                <c:pt idx="1127">
                  <c:v>11.454879</c:v>
                </c:pt>
                <c:pt idx="1128">
                  <c:v>11.294074999999999</c:v>
                </c:pt>
                <c:pt idx="1129">
                  <c:v>11.133271000000001</c:v>
                </c:pt>
                <c:pt idx="1130">
                  <c:v>10.972466000000001</c:v>
                </c:pt>
                <c:pt idx="1131">
                  <c:v>10.811662999999999</c:v>
                </c:pt>
                <c:pt idx="1132">
                  <c:v>10.650859000000001</c:v>
                </c:pt>
                <c:pt idx="1133">
                  <c:v>10.490055</c:v>
                </c:pt>
                <c:pt idx="1134">
                  <c:v>10.329250999999999</c:v>
                </c:pt>
                <c:pt idx="1135">
                  <c:v>10.168447</c:v>
                </c:pt>
                <c:pt idx="1136">
                  <c:v>10.007643</c:v>
                </c:pt>
                <c:pt idx="1137">
                  <c:v>9.8468389999999992</c:v>
                </c:pt>
                <c:pt idx="1138">
                  <c:v>9.6860350000000004</c:v>
                </c:pt>
                <c:pt idx="1139">
                  <c:v>9.5252309999999998</c:v>
                </c:pt>
                <c:pt idx="1140">
                  <c:v>9.3644269999999992</c:v>
                </c:pt>
                <c:pt idx="1141">
                  <c:v>9.2036230000000003</c:v>
                </c:pt>
                <c:pt idx="1142">
                  <c:v>9.0428189999999997</c:v>
                </c:pt>
                <c:pt idx="1143">
                  <c:v>8.8820150000000009</c:v>
                </c:pt>
                <c:pt idx="1144">
                  <c:v>8.7212110000000003</c:v>
                </c:pt>
                <c:pt idx="1145">
                  <c:v>8.5604080000000007</c:v>
                </c:pt>
                <c:pt idx="1146">
                  <c:v>8.3996030000000008</c:v>
                </c:pt>
                <c:pt idx="1147">
                  <c:v>8.2387990000000002</c:v>
                </c:pt>
                <c:pt idx="1148">
                  <c:v>8.0779949999999996</c:v>
                </c:pt>
                <c:pt idx="1149">
                  <c:v>7.9171915000000004</c:v>
                </c:pt>
                <c:pt idx="1150">
                  <c:v>7.7563870000000001</c:v>
                </c:pt>
                <c:pt idx="1151">
                  <c:v>7.5955833999999998</c:v>
                </c:pt>
                <c:pt idx="1152">
                  <c:v>7.4347789999999998</c:v>
                </c:pt>
                <c:pt idx="1153">
                  <c:v>7.2739754000000003</c:v>
                </c:pt>
                <c:pt idx="1154">
                  <c:v>7.1131716000000003</c:v>
                </c:pt>
                <c:pt idx="1155">
                  <c:v>6.9523672999999997</c:v>
                </c:pt>
                <c:pt idx="1156">
                  <c:v>6.7915634999999996</c:v>
                </c:pt>
                <c:pt idx="1157">
                  <c:v>6.6307592</c:v>
                </c:pt>
                <c:pt idx="1158">
                  <c:v>6.4699553999999999</c:v>
                </c:pt>
                <c:pt idx="1159">
                  <c:v>6.3091515999999999</c:v>
                </c:pt>
                <c:pt idx="1160">
                  <c:v>6.1483473999999996</c:v>
                </c:pt>
                <c:pt idx="1161">
                  <c:v>5.9875436000000004</c:v>
                </c:pt>
                <c:pt idx="1162">
                  <c:v>5.82674</c:v>
                </c:pt>
                <c:pt idx="1163">
                  <c:v>5.6659354999999998</c:v>
                </c:pt>
                <c:pt idx="1164">
                  <c:v>5.5051316999999997</c:v>
                </c:pt>
                <c:pt idx="1165">
                  <c:v>5.3443274000000001</c:v>
                </c:pt>
                <c:pt idx="1166">
                  <c:v>5.1835237000000003</c:v>
                </c:pt>
                <c:pt idx="1167">
                  <c:v>5.0227199999999996</c:v>
                </c:pt>
                <c:pt idx="1168">
                  <c:v>4.8619155999999997</c:v>
                </c:pt>
                <c:pt idx="1169">
                  <c:v>4.7011120000000002</c:v>
                </c:pt>
                <c:pt idx="1170">
                  <c:v>4.5403079999999996</c:v>
                </c:pt>
                <c:pt idx="1171">
                  <c:v>4.3795036999999999</c:v>
                </c:pt>
                <c:pt idx="1172">
                  <c:v>4.2187000000000001</c:v>
                </c:pt>
                <c:pt idx="1173">
                  <c:v>4.0578957000000004</c:v>
                </c:pt>
                <c:pt idx="1174">
                  <c:v>3.8970918999999999</c:v>
                </c:pt>
                <c:pt idx="1175">
                  <c:v>3.7362877999999999</c:v>
                </c:pt>
                <c:pt idx="1176">
                  <c:v>3.5754839999999999</c:v>
                </c:pt>
                <c:pt idx="1177">
                  <c:v>3.4146800000000002</c:v>
                </c:pt>
                <c:pt idx="1178">
                  <c:v>3.253876</c:v>
                </c:pt>
                <c:pt idx="1179">
                  <c:v>3.0930719999999998</c:v>
                </c:pt>
                <c:pt idx="1180">
                  <c:v>2.9322680000000001</c:v>
                </c:pt>
                <c:pt idx="1181">
                  <c:v>2.7714639999999999</c:v>
                </c:pt>
                <c:pt idx="1182">
                  <c:v>2.6106600000000002</c:v>
                </c:pt>
                <c:pt idx="1183">
                  <c:v>2.449856</c:v>
                </c:pt>
                <c:pt idx="1184">
                  <c:v>2.2890519999999999</c:v>
                </c:pt>
                <c:pt idx="1185">
                  <c:v>2.1282481999999998</c:v>
                </c:pt>
                <c:pt idx="1186">
                  <c:v>1.9674442000000001</c:v>
                </c:pt>
                <c:pt idx="1187">
                  <c:v>1.8066401000000001</c:v>
                </c:pt>
                <c:pt idx="1188">
                  <c:v>1.7765199</c:v>
                </c:pt>
                <c:pt idx="1189">
                  <c:v>1.7765199</c:v>
                </c:pt>
                <c:pt idx="1190">
                  <c:v>1.7765199</c:v>
                </c:pt>
              </c:numCache>
            </c:numRef>
          </c:yVal>
          <c:smooth val="0"/>
          <c:extLst>
            <c:ext xmlns:c16="http://schemas.microsoft.com/office/drawing/2014/chart" uri="{C3380CC4-5D6E-409C-BE32-E72D297353CC}">
              <c16:uniqueId val="{00000001-623A-47DC-A1CB-ECD620CDB2B2}"/>
            </c:ext>
          </c:extLst>
        </c:ser>
        <c:ser>
          <c:idx val="2"/>
          <c:order val="2"/>
          <c:tx>
            <c:strRef>
              <c:f>'Figure 9'!$AQ$4</c:f>
              <c:strCache>
                <c:ptCount val="1"/>
                <c:pt idx="0">
                  <c:v>52mod</c:v>
                </c:pt>
              </c:strCache>
            </c:strRef>
          </c:tx>
          <c:spPr>
            <a:ln w="19050" cap="rnd">
              <a:solidFill>
                <a:schemeClr val="accent3"/>
              </a:solidFill>
              <a:round/>
            </a:ln>
            <a:effectLst/>
          </c:spPr>
          <c:marker>
            <c:symbol val="none"/>
          </c:marker>
          <c:xVal>
            <c:numRef>
              <c:f>'Figure 9'!$AR$6:$AR$1129</c:f>
              <c:numCache>
                <c:formatCode>General</c:formatCode>
                <c:ptCount val="112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3.7062200000000001</c:v>
                </c:pt>
                <c:pt idx="25">
                  <c:v>3.7062200000000001</c:v>
                </c:pt>
                <c:pt idx="26">
                  <c:v>3.738861833333333</c:v>
                </c:pt>
                <c:pt idx="27">
                  <c:v>3.738861833333333</c:v>
                </c:pt>
                <c:pt idx="28">
                  <c:v>3.7389991666666664</c:v>
                </c:pt>
                <c:pt idx="29">
                  <c:v>3.7389991666666664</c:v>
                </c:pt>
                <c:pt idx="30">
                  <c:v>3.7389996666666665</c:v>
                </c:pt>
                <c:pt idx="31">
                  <c:v>3.7389996666666665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9.6159321666666653</c:v>
                </c:pt>
                <c:pt idx="68">
                  <c:v>9.6159321666666653</c:v>
                </c:pt>
                <c:pt idx="69">
                  <c:v>9.6159321666666653</c:v>
                </c:pt>
                <c:pt idx="70">
                  <c:v>9.6159321666666653</c:v>
                </c:pt>
                <c:pt idx="71">
                  <c:v>9.6666666666666661</c:v>
                </c:pt>
                <c:pt idx="72">
                  <c:v>9.8333333333333339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12.441576166666666</c:v>
                </c:pt>
                <c:pt idx="89">
                  <c:v>12.441576166666666</c:v>
                </c:pt>
                <c:pt idx="90">
                  <c:v>12.5</c:v>
                </c:pt>
                <c:pt idx="91">
                  <c:v>12.666666666666666</c:v>
                </c:pt>
                <c:pt idx="92">
                  <c:v>12.679149333333333</c:v>
                </c:pt>
                <c:pt idx="93">
                  <c:v>12.679149333333333</c:v>
                </c:pt>
                <c:pt idx="94">
                  <c:v>12.833333333333334</c:v>
                </c:pt>
                <c:pt idx="95">
                  <c:v>13</c:v>
                </c:pt>
                <c:pt idx="96">
                  <c:v>13.166666666666666</c:v>
                </c:pt>
                <c:pt idx="97">
                  <c:v>13.333333333333334</c:v>
                </c:pt>
                <c:pt idx="98">
                  <c:v>13.5</c:v>
                </c:pt>
                <c:pt idx="99">
                  <c:v>13.666666666666666</c:v>
                </c:pt>
                <c:pt idx="100">
                  <c:v>13.833333333333334</c:v>
                </c:pt>
                <c:pt idx="101">
                  <c:v>13.905369</c:v>
                </c:pt>
                <c:pt idx="102">
                  <c:v>13.905369</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26.215</c:v>
                </c:pt>
                <c:pt idx="178">
                  <c:v>26.215</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28.666666666666668</c:v>
                </c:pt>
                <c:pt idx="194">
                  <c:v>28.833333333333332</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43.166666666666664</c:v>
                </c:pt>
                <c:pt idx="281">
                  <c:v>43.333333333333336</c:v>
                </c:pt>
                <c:pt idx="282">
                  <c:v>43.5</c:v>
                </c:pt>
                <c:pt idx="283">
                  <c:v>43.666666666666664</c:v>
                </c:pt>
                <c:pt idx="284">
                  <c:v>43.833333333333336</c:v>
                </c:pt>
                <c:pt idx="285">
                  <c:v>44</c:v>
                </c:pt>
                <c:pt idx="286">
                  <c:v>44.166666666666664</c:v>
                </c:pt>
                <c:pt idx="287">
                  <c:v>44.333333333333336</c:v>
                </c:pt>
                <c:pt idx="288">
                  <c:v>44.5</c:v>
                </c:pt>
                <c:pt idx="289">
                  <c:v>44.666666666666664</c:v>
                </c:pt>
                <c:pt idx="290">
                  <c:v>44.833333333333336</c:v>
                </c:pt>
                <c:pt idx="291">
                  <c:v>45</c:v>
                </c:pt>
                <c:pt idx="292">
                  <c:v>45.166666666666664</c:v>
                </c:pt>
                <c:pt idx="293">
                  <c:v>45.333333333333336</c:v>
                </c:pt>
                <c:pt idx="294">
                  <c:v>45.5</c:v>
                </c:pt>
                <c:pt idx="295">
                  <c:v>45.666666666666664</c:v>
                </c:pt>
                <c:pt idx="296">
                  <c:v>45.833333333333336</c:v>
                </c:pt>
                <c:pt idx="297">
                  <c:v>46</c:v>
                </c:pt>
                <c:pt idx="298">
                  <c:v>46.166666666666664</c:v>
                </c:pt>
                <c:pt idx="299">
                  <c:v>46.333333333333336</c:v>
                </c:pt>
                <c:pt idx="300">
                  <c:v>46.5</c:v>
                </c:pt>
                <c:pt idx="301">
                  <c:v>46.666666666666664</c:v>
                </c:pt>
                <c:pt idx="302">
                  <c:v>46.833333333333336</c:v>
                </c:pt>
                <c:pt idx="303">
                  <c:v>47</c:v>
                </c:pt>
                <c:pt idx="304">
                  <c:v>47.166666666666664</c:v>
                </c:pt>
                <c:pt idx="305">
                  <c:v>47.333333333333336</c:v>
                </c:pt>
                <c:pt idx="306">
                  <c:v>47.5</c:v>
                </c:pt>
                <c:pt idx="307">
                  <c:v>47.666666666666664</c:v>
                </c:pt>
                <c:pt idx="308">
                  <c:v>47.833333333333336</c:v>
                </c:pt>
                <c:pt idx="309">
                  <c:v>48</c:v>
                </c:pt>
                <c:pt idx="310">
                  <c:v>48.166666666666664</c:v>
                </c:pt>
                <c:pt idx="311">
                  <c:v>48.333333333333336</c:v>
                </c:pt>
                <c:pt idx="312">
                  <c:v>48.5</c:v>
                </c:pt>
                <c:pt idx="313">
                  <c:v>48.666666666666664</c:v>
                </c:pt>
                <c:pt idx="314">
                  <c:v>48.833333333333336</c:v>
                </c:pt>
                <c:pt idx="315">
                  <c:v>49</c:v>
                </c:pt>
                <c:pt idx="316">
                  <c:v>49.166666666666664</c:v>
                </c:pt>
                <c:pt idx="317">
                  <c:v>49.333333333333336</c:v>
                </c:pt>
                <c:pt idx="318">
                  <c:v>49.5</c:v>
                </c:pt>
                <c:pt idx="319">
                  <c:v>49.666666666666664</c:v>
                </c:pt>
                <c:pt idx="320">
                  <c:v>49.833333333333336</c:v>
                </c:pt>
                <c:pt idx="321">
                  <c:v>50</c:v>
                </c:pt>
                <c:pt idx="322">
                  <c:v>50.166666666666664</c:v>
                </c:pt>
                <c:pt idx="323">
                  <c:v>50.333333333333336</c:v>
                </c:pt>
                <c:pt idx="324">
                  <c:v>50.5</c:v>
                </c:pt>
                <c:pt idx="325">
                  <c:v>50.666666666666664</c:v>
                </c:pt>
                <c:pt idx="326">
                  <c:v>50.833333333333336</c:v>
                </c:pt>
                <c:pt idx="327">
                  <c:v>51</c:v>
                </c:pt>
                <c:pt idx="328">
                  <c:v>51.166666666666664</c:v>
                </c:pt>
                <c:pt idx="329">
                  <c:v>51.333333333333336</c:v>
                </c:pt>
                <c:pt idx="330">
                  <c:v>51.5</c:v>
                </c:pt>
                <c:pt idx="331">
                  <c:v>51.666666666666664</c:v>
                </c:pt>
                <c:pt idx="332">
                  <c:v>51.833333333333336</c:v>
                </c:pt>
                <c:pt idx="333">
                  <c:v>52</c:v>
                </c:pt>
                <c:pt idx="334">
                  <c:v>52.166666666666664</c:v>
                </c:pt>
                <c:pt idx="335">
                  <c:v>52.333333333333336</c:v>
                </c:pt>
                <c:pt idx="336">
                  <c:v>52.5</c:v>
                </c:pt>
                <c:pt idx="337">
                  <c:v>52.666666666666664</c:v>
                </c:pt>
                <c:pt idx="338">
                  <c:v>52.833333333333336</c:v>
                </c:pt>
                <c:pt idx="339">
                  <c:v>53</c:v>
                </c:pt>
                <c:pt idx="340">
                  <c:v>53.166666666666664</c:v>
                </c:pt>
                <c:pt idx="341">
                  <c:v>53.333333333333336</c:v>
                </c:pt>
                <c:pt idx="342">
                  <c:v>53.5</c:v>
                </c:pt>
                <c:pt idx="343">
                  <c:v>53.666666666666664</c:v>
                </c:pt>
                <c:pt idx="344">
                  <c:v>53.833333333333336</c:v>
                </c:pt>
                <c:pt idx="345">
                  <c:v>54</c:v>
                </c:pt>
                <c:pt idx="346">
                  <c:v>54.166666666666664</c:v>
                </c:pt>
                <c:pt idx="347">
                  <c:v>54.333333333333336</c:v>
                </c:pt>
                <c:pt idx="348">
                  <c:v>54.5</c:v>
                </c:pt>
                <c:pt idx="349">
                  <c:v>54.666666666666664</c:v>
                </c:pt>
                <c:pt idx="350">
                  <c:v>54.833333333333336</c:v>
                </c:pt>
                <c:pt idx="351">
                  <c:v>55</c:v>
                </c:pt>
                <c:pt idx="352">
                  <c:v>55.166666666666664</c:v>
                </c:pt>
                <c:pt idx="353">
                  <c:v>55.333333333333336</c:v>
                </c:pt>
                <c:pt idx="354">
                  <c:v>55.5</c:v>
                </c:pt>
                <c:pt idx="355">
                  <c:v>55.666666666666664</c:v>
                </c:pt>
                <c:pt idx="356">
                  <c:v>55.833333333333336</c:v>
                </c:pt>
                <c:pt idx="357">
                  <c:v>56</c:v>
                </c:pt>
                <c:pt idx="358">
                  <c:v>56.166666666666664</c:v>
                </c:pt>
                <c:pt idx="359">
                  <c:v>56.333333333333336</c:v>
                </c:pt>
                <c:pt idx="360">
                  <c:v>56.5</c:v>
                </c:pt>
                <c:pt idx="361">
                  <c:v>56.666666666666664</c:v>
                </c:pt>
                <c:pt idx="362">
                  <c:v>56.833333333333336</c:v>
                </c:pt>
                <c:pt idx="363">
                  <c:v>57</c:v>
                </c:pt>
                <c:pt idx="364">
                  <c:v>57.166666666666664</c:v>
                </c:pt>
                <c:pt idx="365">
                  <c:v>57.333333333333336</c:v>
                </c:pt>
                <c:pt idx="366">
                  <c:v>57.5</c:v>
                </c:pt>
                <c:pt idx="367">
                  <c:v>57.666666666666664</c:v>
                </c:pt>
                <c:pt idx="368">
                  <c:v>57.833333333333336</c:v>
                </c:pt>
                <c:pt idx="369">
                  <c:v>58</c:v>
                </c:pt>
                <c:pt idx="370">
                  <c:v>58.166666666666664</c:v>
                </c:pt>
                <c:pt idx="371">
                  <c:v>58.333333333333336</c:v>
                </c:pt>
                <c:pt idx="372">
                  <c:v>58.5</c:v>
                </c:pt>
                <c:pt idx="373">
                  <c:v>58.666666666666664</c:v>
                </c:pt>
                <c:pt idx="374">
                  <c:v>58.833333333333336</c:v>
                </c:pt>
                <c:pt idx="375">
                  <c:v>58.8523</c:v>
                </c:pt>
                <c:pt idx="376">
                  <c:v>58.8523</c:v>
                </c:pt>
                <c:pt idx="377">
                  <c:v>59</c:v>
                </c:pt>
                <c:pt idx="378">
                  <c:v>59.166666666666664</c:v>
                </c:pt>
                <c:pt idx="379">
                  <c:v>59.333333333333336</c:v>
                </c:pt>
                <c:pt idx="380">
                  <c:v>59.5</c:v>
                </c:pt>
                <c:pt idx="381">
                  <c:v>59.666666666666664</c:v>
                </c:pt>
                <c:pt idx="382">
                  <c:v>59.833333333333336</c:v>
                </c:pt>
                <c:pt idx="383">
                  <c:v>60</c:v>
                </c:pt>
                <c:pt idx="384">
                  <c:v>60.166666666666664</c:v>
                </c:pt>
                <c:pt idx="385">
                  <c:v>60.333333333333336</c:v>
                </c:pt>
                <c:pt idx="386">
                  <c:v>60.5</c:v>
                </c:pt>
                <c:pt idx="387">
                  <c:v>60.666666666666664</c:v>
                </c:pt>
                <c:pt idx="388">
                  <c:v>60.833333333333336</c:v>
                </c:pt>
                <c:pt idx="389">
                  <c:v>61</c:v>
                </c:pt>
                <c:pt idx="390">
                  <c:v>61.166666666666664</c:v>
                </c:pt>
                <c:pt idx="391">
                  <c:v>61.333333333333336</c:v>
                </c:pt>
                <c:pt idx="392">
                  <c:v>61.5</c:v>
                </c:pt>
                <c:pt idx="393">
                  <c:v>61.666666666666664</c:v>
                </c:pt>
                <c:pt idx="394">
                  <c:v>61.833333333333336</c:v>
                </c:pt>
                <c:pt idx="395">
                  <c:v>62</c:v>
                </c:pt>
                <c:pt idx="396">
                  <c:v>62.166666666666664</c:v>
                </c:pt>
                <c:pt idx="397">
                  <c:v>62.333333333333336</c:v>
                </c:pt>
                <c:pt idx="398">
                  <c:v>62.5</c:v>
                </c:pt>
                <c:pt idx="399">
                  <c:v>62.666666666666664</c:v>
                </c:pt>
                <c:pt idx="400">
                  <c:v>62.833333333333336</c:v>
                </c:pt>
                <c:pt idx="401">
                  <c:v>63</c:v>
                </c:pt>
                <c:pt idx="402">
                  <c:v>63.166666666666664</c:v>
                </c:pt>
                <c:pt idx="403">
                  <c:v>63.333333333333336</c:v>
                </c:pt>
                <c:pt idx="404">
                  <c:v>63.5</c:v>
                </c:pt>
                <c:pt idx="405">
                  <c:v>63.536494999999995</c:v>
                </c:pt>
                <c:pt idx="406">
                  <c:v>63.536494999999995</c:v>
                </c:pt>
                <c:pt idx="407">
                  <c:v>63.666666666666664</c:v>
                </c:pt>
                <c:pt idx="408">
                  <c:v>63.833333333333336</c:v>
                </c:pt>
                <c:pt idx="409">
                  <c:v>64</c:v>
                </c:pt>
                <c:pt idx="410">
                  <c:v>64.166666666666671</c:v>
                </c:pt>
                <c:pt idx="411">
                  <c:v>64.333333333333329</c:v>
                </c:pt>
                <c:pt idx="412">
                  <c:v>64.5</c:v>
                </c:pt>
                <c:pt idx="413">
                  <c:v>64.666666666666671</c:v>
                </c:pt>
                <c:pt idx="414">
                  <c:v>64.833333333333329</c:v>
                </c:pt>
                <c:pt idx="415">
                  <c:v>65</c:v>
                </c:pt>
                <c:pt idx="416">
                  <c:v>65.166666666666671</c:v>
                </c:pt>
                <c:pt idx="417">
                  <c:v>65.333333333333329</c:v>
                </c:pt>
                <c:pt idx="418">
                  <c:v>65.5</c:v>
                </c:pt>
                <c:pt idx="419">
                  <c:v>65.666666666666671</c:v>
                </c:pt>
                <c:pt idx="420">
                  <c:v>65.833333333333329</c:v>
                </c:pt>
                <c:pt idx="421">
                  <c:v>66</c:v>
                </c:pt>
                <c:pt idx="422">
                  <c:v>66.166666666666671</c:v>
                </c:pt>
                <c:pt idx="423">
                  <c:v>66.333333333333329</c:v>
                </c:pt>
                <c:pt idx="424">
                  <c:v>66.5</c:v>
                </c:pt>
                <c:pt idx="425">
                  <c:v>66.666666666666671</c:v>
                </c:pt>
                <c:pt idx="426">
                  <c:v>66.833333333333329</c:v>
                </c:pt>
                <c:pt idx="427">
                  <c:v>67</c:v>
                </c:pt>
                <c:pt idx="428">
                  <c:v>67.166666666666671</c:v>
                </c:pt>
                <c:pt idx="429">
                  <c:v>67.333333333333329</c:v>
                </c:pt>
                <c:pt idx="430">
                  <c:v>67.5</c:v>
                </c:pt>
                <c:pt idx="431">
                  <c:v>67.666666666666671</c:v>
                </c:pt>
                <c:pt idx="432">
                  <c:v>67.833333333333329</c:v>
                </c:pt>
                <c:pt idx="433">
                  <c:v>68</c:v>
                </c:pt>
                <c:pt idx="434">
                  <c:v>68.166666666666671</c:v>
                </c:pt>
                <c:pt idx="435">
                  <c:v>68.333333333333329</c:v>
                </c:pt>
                <c:pt idx="436">
                  <c:v>68.5</c:v>
                </c:pt>
                <c:pt idx="437">
                  <c:v>68.666666666666671</c:v>
                </c:pt>
                <c:pt idx="438">
                  <c:v>68.833333333333329</c:v>
                </c:pt>
                <c:pt idx="439">
                  <c:v>69</c:v>
                </c:pt>
                <c:pt idx="440">
                  <c:v>69.166666666666671</c:v>
                </c:pt>
                <c:pt idx="441">
                  <c:v>69.333333333333329</c:v>
                </c:pt>
                <c:pt idx="442">
                  <c:v>69.5</c:v>
                </c:pt>
                <c:pt idx="443">
                  <c:v>69.666666666666671</c:v>
                </c:pt>
                <c:pt idx="444">
                  <c:v>69.833333333333329</c:v>
                </c:pt>
                <c:pt idx="445">
                  <c:v>70</c:v>
                </c:pt>
                <c:pt idx="446">
                  <c:v>70.166666666666671</c:v>
                </c:pt>
                <c:pt idx="447">
                  <c:v>70.333333333333329</c:v>
                </c:pt>
                <c:pt idx="448">
                  <c:v>70.5</c:v>
                </c:pt>
                <c:pt idx="449">
                  <c:v>70.666666666666671</c:v>
                </c:pt>
                <c:pt idx="450">
                  <c:v>70.833333333333329</c:v>
                </c:pt>
                <c:pt idx="451">
                  <c:v>71</c:v>
                </c:pt>
                <c:pt idx="452">
                  <c:v>71.026699999999991</c:v>
                </c:pt>
                <c:pt idx="453">
                  <c:v>71.026699999999991</c:v>
                </c:pt>
                <c:pt idx="454">
                  <c:v>71.166666666666671</c:v>
                </c:pt>
                <c:pt idx="455">
                  <c:v>71.333333333333329</c:v>
                </c:pt>
                <c:pt idx="456">
                  <c:v>71.5</c:v>
                </c:pt>
                <c:pt idx="457">
                  <c:v>71.666666666666671</c:v>
                </c:pt>
                <c:pt idx="458">
                  <c:v>71.833333333333329</c:v>
                </c:pt>
                <c:pt idx="459">
                  <c:v>72</c:v>
                </c:pt>
                <c:pt idx="460">
                  <c:v>72.166666666666671</c:v>
                </c:pt>
                <c:pt idx="461">
                  <c:v>72.333333333333329</c:v>
                </c:pt>
                <c:pt idx="462">
                  <c:v>72.5</c:v>
                </c:pt>
                <c:pt idx="463">
                  <c:v>72.666666666666671</c:v>
                </c:pt>
                <c:pt idx="464">
                  <c:v>72.833333333333329</c:v>
                </c:pt>
                <c:pt idx="465">
                  <c:v>73</c:v>
                </c:pt>
                <c:pt idx="466">
                  <c:v>73.166666666666671</c:v>
                </c:pt>
                <c:pt idx="467">
                  <c:v>73.333333333333329</c:v>
                </c:pt>
                <c:pt idx="468">
                  <c:v>73.5</c:v>
                </c:pt>
                <c:pt idx="469">
                  <c:v>73.666666666666671</c:v>
                </c:pt>
                <c:pt idx="470">
                  <c:v>73.833333333333329</c:v>
                </c:pt>
                <c:pt idx="471">
                  <c:v>74</c:v>
                </c:pt>
                <c:pt idx="472">
                  <c:v>74.166666666666671</c:v>
                </c:pt>
                <c:pt idx="473">
                  <c:v>74.333333333333329</c:v>
                </c:pt>
                <c:pt idx="474">
                  <c:v>74.5</c:v>
                </c:pt>
                <c:pt idx="475">
                  <c:v>74.666666666666671</c:v>
                </c:pt>
                <c:pt idx="476">
                  <c:v>74.833333333333329</c:v>
                </c:pt>
                <c:pt idx="477">
                  <c:v>75</c:v>
                </c:pt>
                <c:pt idx="478">
                  <c:v>75.166666666666671</c:v>
                </c:pt>
                <c:pt idx="479">
                  <c:v>75.333333333333329</c:v>
                </c:pt>
                <c:pt idx="480">
                  <c:v>75.5</c:v>
                </c:pt>
                <c:pt idx="481">
                  <c:v>75.666666666666671</c:v>
                </c:pt>
                <c:pt idx="482">
                  <c:v>75.833333333333329</c:v>
                </c:pt>
                <c:pt idx="483">
                  <c:v>76</c:v>
                </c:pt>
                <c:pt idx="484">
                  <c:v>76.166666666666671</c:v>
                </c:pt>
                <c:pt idx="485">
                  <c:v>76.333333333333329</c:v>
                </c:pt>
                <c:pt idx="486">
                  <c:v>76.5</c:v>
                </c:pt>
                <c:pt idx="487">
                  <c:v>76.666666666666671</c:v>
                </c:pt>
                <c:pt idx="488">
                  <c:v>76.833333333333329</c:v>
                </c:pt>
                <c:pt idx="489">
                  <c:v>77</c:v>
                </c:pt>
                <c:pt idx="490">
                  <c:v>77.166666666666671</c:v>
                </c:pt>
                <c:pt idx="491">
                  <c:v>77.333333333333329</c:v>
                </c:pt>
                <c:pt idx="492">
                  <c:v>77.5</c:v>
                </c:pt>
                <c:pt idx="493">
                  <c:v>77.666666666666671</c:v>
                </c:pt>
                <c:pt idx="494">
                  <c:v>77.833333333333329</c:v>
                </c:pt>
                <c:pt idx="495">
                  <c:v>78</c:v>
                </c:pt>
                <c:pt idx="496">
                  <c:v>78.166666666666671</c:v>
                </c:pt>
                <c:pt idx="497">
                  <c:v>78.333333333333329</c:v>
                </c:pt>
                <c:pt idx="498">
                  <c:v>78.5</c:v>
                </c:pt>
                <c:pt idx="499">
                  <c:v>78.666666666666671</c:v>
                </c:pt>
                <c:pt idx="500">
                  <c:v>78.833333333333329</c:v>
                </c:pt>
                <c:pt idx="501">
                  <c:v>79</c:v>
                </c:pt>
                <c:pt idx="502">
                  <c:v>79.166666666666671</c:v>
                </c:pt>
                <c:pt idx="503">
                  <c:v>79.333333333333329</c:v>
                </c:pt>
                <c:pt idx="504">
                  <c:v>79.5</c:v>
                </c:pt>
                <c:pt idx="505">
                  <c:v>79.666666666666671</c:v>
                </c:pt>
                <c:pt idx="506">
                  <c:v>79.833333333333329</c:v>
                </c:pt>
                <c:pt idx="507">
                  <c:v>80</c:v>
                </c:pt>
                <c:pt idx="508">
                  <c:v>80.166666666666671</c:v>
                </c:pt>
                <c:pt idx="509">
                  <c:v>80.221233333333345</c:v>
                </c:pt>
                <c:pt idx="510">
                  <c:v>80.221233333333345</c:v>
                </c:pt>
                <c:pt idx="511">
                  <c:v>80.333333333333329</c:v>
                </c:pt>
                <c:pt idx="512">
                  <c:v>80.5</c:v>
                </c:pt>
                <c:pt idx="513">
                  <c:v>80.666666666666671</c:v>
                </c:pt>
                <c:pt idx="514">
                  <c:v>80.833333333333329</c:v>
                </c:pt>
                <c:pt idx="515">
                  <c:v>81</c:v>
                </c:pt>
                <c:pt idx="516">
                  <c:v>81.166666666666671</c:v>
                </c:pt>
                <c:pt idx="517">
                  <c:v>81.333333333333329</c:v>
                </c:pt>
                <c:pt idx="518">
                  <c:v>81.5</c:v>
                </c:pt>
                <c:pt idx="519">
                  <c:v>81.666666666666671</c:v>
                </c:pt>
                <c:pt idx="520">
                  <c:v>81.833333333333329</c:v>
                </c:pt>
                <c:pt idx="521">
                  <c:v>82</c:v>
                </c:pt>
                <c:pt idx="522">
                  <c:v>82.166666666666671</c:v>
                </c:pt>
                <c:pt idx="523">
                  <c:v>82.333333333333329</c:v>
                </c:pt>
                <c:pt idx="524">
                  <c:v>82.5</c:v>
                </c:pt>
                <c:pt idx="525">
                  <c:v>82.666666666666671</c:v>
                </c:pt>
                <c:pt idx="526">
                  <c:v>82.833333333333329</c:v>
                </c:pt>
                <c:pt idx="527">
                  <c:v>83</c:v>
                </c:pt>
                <c:pt idx="528">
                  <c:v>83.166666666666671</c:v>
                </c:pt>
                <c:pt idx="529">
                  <c:v>83.333333333333329</c:v>
                </c:pt>
                <c:pt idx="530">
                  <c:v>83.5</c:v>
                </c:pt>
                <c:pt idx="531">
                  <c:v>83.666666666666671</c:v>
                </c:pt>
                <c:pt idx="532">
                  <c:v>83.833333333333329</c:v>
                </c:pt>
                <c:pt idx="533">
                  <c:v>84</c:v>
                </c:pt>
                <c:pt idx="534">
                  <c:v>84.166666666666671</c:v>
                </c:pt>
                <c:pt idx="535">
                  <c:v>84.333333333333329</c:v>
                </c:pt>
                <c:pt idx="536">
                  <c:v>84.5</c:v>
                </c:pt>
                <c:pt idx="537">
                  <c:v>84.666666666666671</c:v>
                </c:pt>
                <c:pt idx="538">
                  <c:v>84.833333333333329</c:v>
                </c:pt>
                <c:pt idx="539">
                  <c:v>85</c:v>
                </c:pt>
                <c:pt idx="540">
                  <c:v>85.166666666666671</c:v>
                </c:pt>
                <c:pt idx="541">
                  <c:v>85.333333333333329</c:v>
                </c:pt>
                <c:pt idx="542">
                  <c:v>85.5</c:v>
                </c:pt>
                <c:pt idx="543">
                  <c:v>85.666666666666671</c:v>
                </c:pt>
                <c:pt idx="544">
                  <c:v>85.833333333333329</c:v>
                </c:pt>
                <c:pt idx="545">
                  <c:v>86</c:v>
                </c:pt>
                <c:pt idx="546">
                  <c:v>86.115283333333338</c:v>
                </c:pt>
                <c:pt idx="547">
                  <c:v>86.115283333333338</c:v>
                </c:pt>
                <c:pt idx="548">
                  <c:v>86.166666666666671</c:v>
                </c:pt>
                <c:pt idx="549">
                  <c:v>86.333333333333329</c:v>
                </c:pt>
                <c:pt idx="550">
                  <c:v>86.5</c:v>
                </c:pt>
                <c:pt idx="551">
                  <c:v>86.666666666666671</c:v>
                </c:pt>
                <c:pt idx="552">
                  <c:v>86.833333333333329</c:v>
                </c:pt>
                <c:pt idx="553">
                  <c:v>87</c:v>
                </c:pt>
                <c:pt idx="554">
                  <c:v>87.166666666666671</c:v>
                </c:pt>
                <c:pt idx="555">
                  <c:v>87.333333333333329</c:v>
                </c:pt>
                <c:pt idx="556">
                  <c:v>87.5</c:v>
                </c:pt>
                <c:pt idx="557">
                  <c:v>87.666666666666671</c:v>
                </c:pt>
                <c:pt idx="558">
                  <c:v>87.833333333333329</c:v>
                </c:pt>
                <c:pt idx="559">
                  <c:v>88</c:v>
                </c:pt>
                <c:pt idx="560">
                  <c:v>88.166666666666671</c:v>
                </c:pt>
                <c:pt idx="561">
                  <c:v>88.333333333333329</c:v>
                </c:pt>
                <c:pt idx="562">
                  <c:v>88.5</c:v>
                </c:pt>
                <c:pt idx="563">
                  <c:v>88.666666666666671</c:v>
                </c:pt>
                <c:pt idx="564">
                  <c:v>88.833333333333329</c:v>
                </c:pt>
                <c:pt idx="565">
                  <c:v>89</c:v>
                </c:pt>
                <c:pt idx="566">
                  <c:v>89.166666666666671</c:v>
                </c:pt>
                <c:pt idx="567">
                  <c:v>89.333333333333329</c:v>
                </c:pt>
                <c:pt idx="568">
                  <c:v>89.5</c:v>
                </c:pt>
                <c:pt idx="569">
                  <c:v>89.666666666666671</c:v>
                </c:pt>
                <c:pt idx="570">
                  <c:v>89.833333333333329</c:v>
                </c:pt>
                <c:pt idx="571">
                  <c:v>89.96123333333334</c:v>
                </c:pt>
                <c:pt idx="572">
                  <c:v>89.96123333333334</c:v>
                </c:pt>
                <c:pt idx="573">
                  <c:v>89.96123333333334</c:v>
                </c:pt>
                <c:pt idx="574">
                  <c:v>89.96123333333334</c:v>
                </c:pt>
                <c:pt idx="575">
                  <c:v>90</c:v>
                </c:pt>
                <c:pt idx="576">
                  <c:v>90.166666666666671</c:v>
                </c:pt>
                <c:pt idx="577">
                  <c:v>90.333333333333329</c:v>
                </c:pt>
                <c:pt idx="578">
                  <c:v>90.5</c:v>
                </c:pt>
                <c:pt idx="579">
                  <c:v>90.666666666666671</c:v>
                </c:pt>
                <c:pt idx="580">
                  <c:v>90.833333333333329</c:v>
                </c:pt>
                <c:pt idx="581">
                  <c:v>91</c:v>
                </c:pt>
                <c:pt idx="582">
                  <c:v>91.166666666666671</c:v>
                </c:pt>
                <c:pt idx="583">
                  <c:v>91.333333333333329</c:v>
                </c:pt>
                <c:pt idx="584">
                  <c:v>91.5</c:v>
                </c:pt>
                <c:pt idx="585">
                  <c:v>91.666666666666671</c:v>
                </c:pt>
                <c:pt idx="586">
                  <c:v>91.833333333333329</c:v>
                </c:pt>
                <c:pt idx="587">
                  <c:v>92</c:v>
                </c:pt>
                <c:pt idx="588">
                  <c:v>92.166666666666671</c:v>
                </c:pt>
                <c:pt idx="589">
                  <c:v>92.333333333333329</c:v>
                </c:pt>
                <c:pt idx="590">
                  <c:v>92.5</c:v>
                </c:pt>
                <c:pt idx="591">
                  <c:v>92.666666666666671</c:v>
                </c:pt>
                <c:pt idx="592">
                  <c:v>92.833333333333329</c:v>
                </c:pt>
                <c:pt idx="593">
                  <c:v>93</c:v>
                </c:pt>
                <c:pt idx="594">
                  <c:v>93.166666666666671</c:v>
                </c:pt>
                <c:pt idx="595">
                  <c:v>93.333333333333329</c:v>
                </c:pt>
                <c:pt idx="596">
                  <c:v>93.5</c:v>
                </c:pt>
                <c:pt idx="597">
                  <c:v>93.666666666666671</c:v>
                </c:pt>
                <c:pt idx="598">
                  <c:v>93.833333333333329</c:v>
                </c:pt>
                <c:pt idx="599">
                  <c:v>94</c:v>
                </c:pt>
                <c:pt idx="600">
                  <c:v>94.166666666666671</c:v>
                </c:pt>
                <c:pt idx="601">
                  <c:v>94.333333333333329</c:v>
                </c:pt>
                <c:pt idx="602">
                  <c:v>94.5</c:v>
                </c:pt>
                <c:pt idx="603">
                  <c:v>94.666666666666671</c:v>
                </c:pt>
                <c:pt idx="604">
                  <c:v>94.833333333333329</c:v>
                </c:pt>
                <c:pt idx="605">
                  <c:v>95</c:v>
                </c:pt>
                <c:pt idx="606">
                  <c:v>95.166666666666671</c:v>
                </c:pt>
                <c:pt idx="607">
                  <c:v>95.333333333333329</c:v>
                </c:pt>
                <c:pt idx="608">
                  <c:v>95.5</c:v>
                </c:pt>
                <c:pt idx="609">
                  <c:v>95.666666666666671</c:v>
                </c:pt>
                <c:pt idx="610">
                  <c:v>95.833333333333329</c:v>
                </c:pt>
                <c:pt idx="611">
                  <c:v>96</c:v>
                </c:pt>
                <c:pt idx="612">
                  <c:v>96.166666666666671</c:v>
                </c:pt>
                <c:pt idx="613">
                  <c:v>96.333333333333329</c:v>
                </c:pt>
                <c:pt idx="614">
                  <c:v>96.5</c:v>
                </c:pt>
                <c:pt idx="615">
                  <c:v>96.666666666666671</c:v>
                </c:pt>
                <c:pt idx="616">
                  <c:v>96.833333333333329</c:v>
                </c:pt>
                <c:pt idx="617">
                  <c:v>97</c:v>
                </c:pt>
                <c:pt idx="618">
                  <c:v>97.166666666666671</c:v>
                </c:pt>
                <c:pt idx="619">
                  <c:v>97.333333333333329</c:v>
                </c:pt>
                <c:pt idx="620">
                  <c:v>97.5</c:v>
                </c:pt>
                <c:pt idx="621">
                  <c:v>97.666666666666671</c:v>
                </c:pt>
                <c:pt idx="622">
                  <c:v>97.833333333333329</c:v>
                </c:pt>
                <c:pt idx="623">
                  <c:v>98</c:v>
                </c:pt>
                <c:pt idx="624">
                  <c:v>98.166666666666671</c:v>
                </c:pt>
                <c:pt idx="625">
                  <c:v>98.333333333333329</c:v>
                </c:pt>
                <c:pt idx="626">
                  <c:v>98.5</c:v>
                </c:pt>
                <c:pt idx="627">
                  <c:v>98.666666666666671</c:v>
                </c:pt>
                <c:pt idx="628">
                  <c:v>98.833333333333329</c:v>
                </c:pt>
                <c:pt idx="629">
                  <c:v>99</c:v>
                </c:pt>
                <c:pt idx="630">
                  <c:v>99.166666666666671</c:v>
                </c:pt>
                <c:pt idx="631">
                  <c:v>99.333333333333329</c:v>
                </c:pt>
                <c:pt idx="632">
                  <c:v>99.5</c:v>
                </c:pt>
                <c:pt idx="633">
                  <c:v>99.666666666666671</c:v>
                </c:pt>
                <c:pt idx="634">
                  <c:v>99.833333333333329</c:v>
                </c:pt>
                <c:pt idx="635">
                  <c:v>100</c:v>
                </c:pt>
                <c:pt idx="636">
                  <c:v>100.16666666666667</c:v>
                </c:pt>
                <c:pt idx="637">
                  <c:v>100.33333333333333</c:v>
                </c:pt>
                <c:pt idx="638">
                  <c:v>100.5</c:v>
                </c:pt>
                <c:pt idx="639">
                  <c:v>100.66666666666667</c:v>
                </c:pt>
                <c:pt idx="640">
                  <c:v>100.83333333333333</c:v>
                </c:pt>
                <c:pt idx="641">
                  <c:v>101</c:v>
                </c:pt>
                <c:pt idx="642">
                  <c:v>101.16666666666667</c:v>
                </c:pt>
                <c:pt idx="643">
                  <c:v>101.33333333333333</c:v>
                </c:pt>
                <c:pt idx="644">
                  <c:v>101.5</c:v>
                </c:pt>
                <c:pt idx="645">
                  <c:v>101.66666666666667</c:v>
                </c:pt>
                <c:pt idx="646">
                  <c:v>101.83333333333333</c:v>
                </c:pt>
                <c:pt idx="647">
                  <c:v>102</c:v>
                </c:pt>
                <c:pt idx="648">
                  <c:v>102.16666666666667</c:v>
                </c:pt>
                <c:pt idx="649">
                  <c:v>102.33333333333333</c:v>
                </c:pt>
                <c:pt idx="650">
                  <c:v>102.5</c:v>
                </c:pt>
                <c:pt idx="651">
                  <c:v>102.66666666666667</c:v>
                </c:pt>
                <c:pt idx="652">
                  <c:v>102.83333333333333</c:v>
                </c:pt>
                <c:pt idx="653">
                  <c:v>103</c:v>
                </c:pt>
                <c:pt idx="654">
                  <c:v>103.16666666666667</c:v>
                </c:pt>
                <c:pt idx="655">
                  <c:v>103.33333333333333</c:v>
                </c:pt>
                <c:pt idx="656">
                  <c:v>103.5</c:v>
                </c:pt>
                <c:pt idx="657">
                  <c:v>103.66666666666667</c:v>
                </c:pt>
                <c:pt idx="658">
                  <c:v>103.83333333333333</c:v>
                </c:pt>
                <c:pt idx="659">
                  <c:v>104</c:v>
                </c:pt>
                <c:pt idx="660">
                  <c:v>104.16666666666667</c:v>
                </c:pt>
                <c:pt idx="661">
                  <c:v>104.33333333333333</c:v>
                </c:pt>
                <c:pt idx="662">
                  <c:v>104.5</c:v>
                </c:pt>
                <c:pt idx="663">
                  <c:v>104.66666666666667</c:v>
                </c:pt>
                <c:pt idx="664">
                  <c:v>104.83333333333333</c:v>
                </c:pt>
                <c:pt idx="665">
                  <c:v>105</c:v>
                </c:pt>
                <c:pt idx="666">
                  <c:v>105.16666666666667</c:v>
                </c:pt>
                <c:pt idx="667">
                  <c:v>105.33333333333333</c:v>
                </c:pt>
                <c:pt idx="668">
                  <c:v>105.5</c:v>
                </c:pt>
                <c:pt idx="669">
                  <c:v>105.66666666666667</c:v>
                </c:pt>
                <c:pt idx="670">
                  <c:v>105.83333333333333</c:v>
                </c:pt>
                <c:pt idx="671">
                  <c:v>106</c:v>
                </c:pt>
                <c:pt idx="672">
                  <c:v>106.16666666666667</c:v>
                </c:pt>
                <c:pt idx="673">
                  <c:v>106.33333333333333</c:v>
                </c:pt>
                <c:pt idx="674">
                  <c:v>106.5</c:v>
                </c:pt>
                <c:pt idx="675">
                  <c:v>106.66666666666667</c:v>
                </c:pt>
                <c:pt idx="676">
                  <c:v>106.83333333333333</c:v>
                </c:pt>
                <c:pt idx="677">
                  <c:v>107</c:v>
                </c:pt>
                <c:pt idx="678">
                  <c:v>107.16666666666667</c:v>
                </c:pt>
                <c:pt idx="679">
                  <c:v>107.33333333333333</c:v>
                </c:pt>
                <c:pt idx="680">
                  <c:v>107.5</c:v>
                </c:pt>
                <c:pt idx="681">
                  <c:v>107.66666666666667</c:v>
                </c:pt>
                <c:pt idx="682">
                  <c:v>107.83333333333333</c:v>
                </c:pt>
                <c:pt idx="683">
                  <c:v>108</c:v>
                </c:pt>
                <c:pt idx="684">
                  <c:v>108.16666666666667</c:v>
                </c:pt>
                <c:pt idx="685">
                  <c:v>108.33333333333333</c:v>
                </c:pt>
                <c:pt idx="686">
                  <c:v>108.5</c:v>
                </c:pt>
                <c:pt idx="687">
                  <c:v>108.66666666666667</c:v>
                </c:pt>
                <c:pt idx="688">
                  <c:v>108.83333333333333</c:v>
                </c:pt>
                <c:pt idx="689">
                  <c:v>109</c:v>
                </c:pt>
                <c:pt idx="690">
                  <c:v>109.16666666666667</c:v>
                </c:pt>
                <c:pt idx="691">
                  <c:v>109.33333333333333</c:v>
                </c:pt>
                <c:pt idx="692">
                  <c:v>109.5</c:v>
                </c:pt>
                <c:pt idx="693">
                  <c:v>109.66666666666667</c:v>
                </c:pt>
                <c:pt idx="694">
                  <c:v>109.83333333333333</c:v>
                </c:pt>
                <c:pt idx="695">
                  <c:v>110</c:v>
                </c:pt>
                <c:pt idx="696">
                  <c:v>110.16666666666667</c:v>
                </c:pt>
                <c:pt idx="697">
                  <c:v>110.33333333333333</c:v>
                </c:pt>
                <c:pt idx="698">
                  <c:v>110.5</c:v>
                </c:pt>
                <c:pt idx="699">
                  <c:v>110.66666666666667</c:v>
                </c:pt>
                <c:pt idx="700">
                  <c:v>110.83333333333333</c:v>
                </c:pt>
                <c:pt idx="701">
                  <c:v>111</c:v>
                </c:pt>
                <c:pt idx="702">
                  <c:v>111.16666666666667</c:v>
                </c:pt>
                <c:pt idx="703">
                  <c:v>111.33333333333333</c:v>
                </c:pt>
                <c:pt idx="704">
                  <c:v>111.5</c:v>
                </c:pt>
                <c:pt idx="705">
                  <c:v>111.66666666666667</c:v>
                </c:pt>
                <c:pt idx="706">
                  <c:v>111.83333333333333</c:v>
                </c:pt>
                <c:pt idx="707">
                  <c:v>112</c:v>
                </c:pt>
                <c:pt idx="708">
                  <c:v>112.16666666666667</c:v>
                </c:pt>
                <c:pt idx="709">
                  <c:v>112.33333333333333</c:v>
                </c:pt>
                <c:pt idx="710">
                  <c:v>112.5</c:v>
                </c:pt>
                <c:pt idx="711">
                  <c:v>112.66666666666667</c:v>
                </c:pt>
                <c:pt idx="712">
                  <c:v>112.83333333333333</c:v>
                </c:pt>
                <c:pt idx="713">
                  <c:v>113</c:v>
                </c:pt>
                <c:pt idx="714">
                  <c:v>113.16666666666667</c:v>
                </c:pt>
                <c:pt idx="715">
                  <c:v>113.33333333333333</c:v>
                </c:pt>
                <c:pt idx="716">
                  <c:v>113.5</c:v>
                </c:pt>
                <c:pt idx="717">
                  <c:v>113.66666666666667</c:v>
                </c:pt>
                <c:pt idx="718">
                  <c:v>113.83333333333333</c:v>
                </c:pt>
                <c:pt idx="719">
                  <c:v>114</c:v>
                </c:pt>
                <c:pt idx="720">
                  <c:v>114.16666666666667</c:v>
                </c:pt>
                <c:pt idx="721">
                  <c:v>114.33333333333333</c:v>
                </c:pt>
                <c:pt idx="722">
                  <c:v>114.5</c:v>
                </c:pt>
                <c:pt idx="723">
                  <c:v>114.66666666666667</c:v>
                </c:pt>
                <c:pt idx="724">
                  <c:v>114.83333333333333</c:v>
                </c:pt>
                <c:pt idx="725">
                  <c:v>115</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143.91893333333334</c:v>
                </c:pt>
                <c:pt idx="900">
                  <c:v>143.91893333333334</c:v>
                </c:pt>
                <c:pt idx="901">
                  <c:v>144</c:v>
                </c:pt>
                <c:pt idx="902">
                  <c:v>144.14870000000002</c:v>
                </c:pt>
                <c:pt idx="903">
                  <c:v>144.14870000000002</c:v>
                </c:pt>
                <c:pt idx="904">
                  <c:v>144.16666666666666</c:v>
                </c:pt>
                <c:pt idx="905">
                  <c:v>144.33333333333334</c:v>
                </c:pt>
                <c:pt idx="906">
                  <c:v>144.5</c:v>
                </c:pt>
                <c:pt idx="907">
                  <c:v>144.66666666666666</c:v>
                </c:pt>
                <c:pt idx="908">
                  <c:v>144.83333333333334</c:v>
                </c:pt>
                <c:pt idx="909">
                  <c:v>145</c:v>
                </c:pt>
                <c:pt idx="910">
                  <c:v>145.16666666666666</c:v>
                </c:pt>
                <c:pt idx="911">
                  <c:v>145.33333333333334</c:v>
                </c:pt>
                <c:pt idx="912">
                  <c:v>145.5</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154.12006666666667</c:v>
                </c:pt>
                <c:pt idx="965">
                  <c:v>154.12006666666667</c:v>
                </c:pt>
                <c:pt idx="966">
                  <c:v>154.16666666666666</c:v>
                </c:pt>
                <c:pt idx="967">
                  <c:v>154.33333333333334</c:v>
                </c:pt>
                <c:pt idx="968">
                  <c:v>154.5</c:v>
                </c:pt>
                <c:pt idx="969">
                  <c:v>154.66666666666666</c:v>
                </c:pt>
                <c:pt idx="970">
                  <c:v>154.83333333333334</c:v>
                </c:pt>
                <c:pt idx="971">
                  <c:v>155</c:v>
                </c:pt>
                <c:pt idx="972">
                  <c:v>155.16666666666666</c:v>
                </c:pt>
                <c:pt idx="973">
                  <c:v>155.33333333333334</c:v>
                </c:pt>
                <c:pt idx="974">
                  <c:v>155.5</c:v>
                </c:pt>
                <c:pt idx="975">
                  <c:v>155.66666666666666</c:v>
                </c:pt>
                <c:pt idx="976">
                  <c:v>155.83333333333334</c:v>
                </c:pt>
                <c:pt idx="977">
                  <c:v>156</c:v>
                </c:pt>
                <c:pt idx="978">
                  <c:v>156.02236666666667</c:v>
                </c:pt>
                <c:pt idx="979">
                  <c:v>156.02236666666667</c:v>
                </c:pt>
                <c:pt idx="980">
                  <c:v>156.16666666666666</c:v>
                </c:pt>
                <c:pt idx="981">
                  <c:v>156.33333333333334</c:v>
                </c:pt>
                <c:pt idx="982">
                  <c:v>156.5</c:v>
                </c:pt>
                <c:pt idx="983">
                  <c:v>156.66666666666666</c:v>
                </c:pt>
                <c:pt idx="984">
                  <c:v>156.83333333333334</c:v>
                </c:pt>
                <c:pt idx="985">
                  <c:v>157</c:v>
                </c:pt>
                <c:pt idx="986">
                  <c:v>157.16666666666666</c:v>
                </c:pt>
                <c:pt idx="987">
                  <c:v>157.33333333333334</c:v>
                </c:pt>
                <c:pt idx="988">
                  <c:v>157.5</c:v>
                </c:pt>
                <c:pt idx="989">
                  <c:v>157.66666666666666</c:v>
                </c:pt>
                <c:pt idx="990">
                  <c:v>157.83333333333334</c:v>
                </c:pt>
                <c:pt idx="991">
                  <c:v>158</c:v>
                </c:pt>
                <c:pt idx="992">
                  <c:v>158.16666666666666</c:v>
                </c:pt>
                <c:pt idx="993">
                  <c:v>158.33333333333334</c:v>
                </c:pt>
                <c:pt idx="994">
                  <c:v>158.5</c:v>
                </c:pt>
                <c:pt idx="995">
                  <c:v>158.66666666666666</c:v>
                </c:pt>
                <c:pt idx="996">
                  <c:v>158.83333333333334</c:v>
                </c:pt>
                <c:pt idx="997">
                  <c:v>159</c:v>
                </c:pt>
                <c:pt idx="998">
                  <c:v>159.16666666666666</c:v>
                </c:pt>
                <c:pt idx="999">
                  <c:v>159.33333333333334</c:v>
                </c:pt>
                <c:pt idx="1000">
                  <c:v>159.5</c:v>
                </c:pt>
                <c:pt idx="1001">
                  <c:v>159.66666666666666</c:v>
                </c:pt>
                <c:pt idx="1002">
                  <c:v>159.83333333333334</c:v>
                </c:pt>
                <c:pt idx="1003">
                  <c:v>160</c:v>
                </c:pt>
                <c:pt idx="1004">
                  <c:v>160.16666666666666</c:v>
                </c:pt>
                <c:pt idx="1005">
                  <c:v>160.33333333333334</c:v>
                </c:pt>
                <c:pt idx="1006">
                  <c:v>160.5</c:v>
                </c:pt>
                <c:pt idx="1007">
                  <c:v>160.66666666666666</c:v>
                </c:pt>
                <c:pt idx="1008">
                  <c:v>160.83333333333334</c:v>
                </c:pt>
                <c:pt idx="1009">
                  <c:v>161</c:v>
                </c:pt>
                <c:pt idx="1010">
                  <c:v>161.16666666666666</c:v>
                </c:pt>
                <c:pt idx="1011">
                  <c:v>161.33333333333334</c:v>
                </c:pt>
                <c:pt idx="1012">
                  <c:v>161.5</c:v>
                </c:pt>
                <c:pt idx="1013">
                  <c:v>161.66666666666666</c:v>
                </c:pt>
                <c:pt idx="1014">
                  <c:v>161.83333333333334</c:v>
                </c:pt>
                <c:pt idx="1015">
                  <c:v>162</c:v>
                </c:pt>
                <c:pt idx="1016">
                  <c:v>162.16666666666666</c:v>
                </c:pt>
                <c:pt idx="1017">
                  <c:v>162.33333333333334</c:v>
                </c:pt>
                <c:pt idx="1018">
                  <c:v>162.5</c:v>
                </c:pt>
                <c:pt idx="1019">
                  <c:v>162.66666666666666</c:v>
                </c:pt>
                <c:pt idx="1020">
                  <c:v>162.83333333333334</c:v>
                </c:pt>
                <c:pt idx="1021">
                  <c:v>163</c:v>
                </c:pt>
                <c:pt idx="1022">
                  <c:v>163.16666666666666</c:v>
                </c:pt>
                <c:pt idx="1023">
                  <c:v>163.33333333333334</c:v>
                </c:pt>
                <c:pt idx="1024">
                  <c:v>163.5</c:v>
                </c:pt>
                <c:pt idx="1025">
                  <c:v>163.66666666666666</c:v>
                </c:pt>
                <c:pt idx="1026">
                  <c:v>163.83333333333334</c:v>
                </c:pt>
                <c:pt idx="1027">
                  <c:v>164</c:v>
                </c:pt>
                <c:pt idx="1028">
                  <c:v>164.16666666666666</c:v>
                </c:pt>
                <c:pt idx="1029">
                  <c:v>164.33333333333334</c:v>
                </c:pt>
                <c:pt idx="1030">
                  <c:v>164.5</c:v>
                </c:pt>
                <c:pt idx="1031">
                  <c:v>164.66666666666666</c:v>
                </c:pt>
                <c:pt idx="1032">
                  <c:v>164.83333333333334</c:v>
                </c:pt>
                <c:pt idx="1033">
                  <c:v>165</c:v>
                </c:pt>
                <c:pt idx="1034">
                  <c:v>165.16666666666666</c:v>
                </c:pt>
                <c:pt idx="1035">
                  <c:v>165.33333333333334</c:v>
                </c:pt>
                <c:pt idx="1036">
                  <c:v>165.5</c:v>
                </c:pt>
                <c:pt idx="1037">
                  <c:v>165.66666666666666</c:v>
                </c:pt>
                <c:pt idx="1038">
                  <c:v>165.83333333333334</c:v>
                </c:pt>
                <c:pt idx="1039">
                  <c:v>166</c:v>
                </c:pt>
                <c:pt idx="1040">
                  <c:v>166.16666666666666</c:v>
                </c:pt>
                <c:pt idx="1041">
                  <c:v>166.33333333333334</c:v>
                </c:pt>
                <c:pt idx="1042">
                  <c:v>166.5</c:v>
                </c:pt>
                <c:pt idx="1043">
                  <c:v>166.66666666666666</c:v>
                </c:pt>
                <c:pt idx="1044">
                  <c:v>166.83333333333334</c:v>
                </c:pt>
                <c:pt idx="1045">
                  <c:v>167</c:v>
                </c:pt>
                <c:pt idx="1046">
                  <c:v>167.16666666666666</c:v>
                </c:pt>
                <c:pt idx="1047">
                  <c:v>167.33333333333334</c:v>
                </c:pt>
                <c:pt idx="1048">
                  <c:v>167.5</c:v>
                </c:pt>
                <c:pt idx="1049">
                  <c:v>167.66666666666666</c:v>
                </c:pt>
                <c:pt idx="1050">
                  <c:v>167.83333333333334</c:v>
                </c:pt>
                <c:pt idx="1051">
                  <c:v>168</c:v>
                </c:pt>
                <c:pt idx="1052">
                  <c:v>168.16666666666666</c:v>
                </c:pt>
                <c:pt idx="1053">
                  <c:v>168.33333333333334</c:v>
                </c:pt>
                <c:pt idx="1054">
                  <c:v>168.5</c:v>
                </c:pt>
                <c:pt idx="1055">
                  <c:v>168.66666666666666</c:v>
                </c:pt>
                <c:pt idx="1056">
                  <c:v>168.83333333333334</c:v>
                </c:pt>
                <c:pt idx="1057">
                  <c:v>169</c:v>
                </c:pt>
                <c:pt idx="1058">
                  <c:v>169.16666666666666</c:v>
                </c:pt>
                <c:pt idx="1059">
                  <c:v>169.33333333333334</c:v>
                </c:pt>
                <c:pt idx="1060">
                  <c:v>169.5</c:v>
                </c:pt>
                <c:pt idx="1061">
                  <c:v>169.66666666666666</c:v>
                </c:pt>
                <c:pt idx="1062">
                  <c:v>169.83333333333334</c:v>
                </c:pt>
                <c:pt idx="1063">
                  <c:v>170</c:v>
                </c:pt>
                <c:pt idx="1064">
                  <c:v>170.16666666666666</c:v>
                </c:pt>
                <c:pt idx="1065">
                  <c:v>170.33333333333334</c:v>
                </c:pt>
                <c:pt idx="1066">
                  <c:v>170.5</c:v>
                </c:pt>
                <c:pt idx="1067">
                  <c:v>170.66666666666666</c:v>
                </c:pt>
                <c:pt idx="1068">
                  <c:v>170.83333333333334</c:v>
                </c:pt>
                <c:pt idx="1069">
                  <c:v>171</c:v>
                </c:pt>
                <c:pt idx="1070">
                  <c:v>171.16666666666666</c:v>
                </c:pt>
                <c:pt idx="1071">
                  <c:v>171.33333333333334</c:v>
                </c:pt>
                <c:pt idx="1072">
                  <c:v>171.5</c:v>
                </c:pt>
                <c:pt idx="1073">
                  <c:v>171.66666666666666</c:v>
                </c:pt>
                <c:pt idx="1074">
                  <c:v>171.83333333333334</c:v>
                </c:pt>
                <c:pt idx="1075">
                  <c:v>172</c:v>
                </c:pt>
                <c:pt idx="1076">
                  <c:v>172.16666666666666</c:v>
                </c:pt>
                <c:pt idx="1077">
                  <c:v>172.33333333333334</c:v>
                </c:pt>
                <c:pt idx="1078">
                  <c:v>172.5</c:v>
                </c:pt>
                <c:pt idx="1079">
                  <c:v>172.66666666666666</c:v>
                </c:pt>
                <c:pt idx="1080">
                  <c:v>172.83333333333334</c:v>
                </c:pt>
                <c:pt idx="1081">
                  <c:v>173</c:v>
                </c:pt>
                <c:pt idx="1082">
                  <c:v>173.16666666666666</c:v>
                </c:pt>
                <c:pt idx="1083">
                  <c:v>173.33333333333334</c:v>
                </c:pt>
                <c:pt idx="1084">
                  <c:v>173.5</c:v>
                </c:pt>
                <c:pt idx="1085">
                  <c:v>173.66666666666666</c:v>
                </c:pt>
                <c:pt idx="1086">
                  <c:v>173.83333333333334</c:v>
                </c:pt>
                <c:pt idx="1087">
                  <c:v>174</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177.59156666666667</c:v>
                </c:pt>
                <c:pt idx="1110">
                  <c:v>177.59156666666667</c:v>
                </c:pt>
                <c:pt idx="1111">
                  <c:v>177.66666666666666</c:v>
                </c:pt>
                <c:pt idx="1112">
                  <c:v>177.83333333333334</c:v>
                </c:pt>
                <c:pt idx="1113">
                  <c:v>178</c:v>
                </c:pt>
                <c:pt idx="1114">
                  <c:v>178.16666666666666</c:v>
                </c:pt>
                <c:pt idx="1115">
                  <c:v>178.33333333333334</c:v>
                </c:pt>
                <c:pt idx="1116">
                  <c:v>178.5</c:v>
                </c:pt>
                <c:pt idx="1117">
                  <c:v>178.66666666666666</c:v>
                </c:pt>
                <c:pt idx="1118">
                  <c:v>178.83333333333334</c:v>
                </c:pt>
                <c:pt idx="1119">
                  <c:v>179</c:v>
                </c:pt>
                <c:pt idx="1120">
                  <c:v>179.16666666666666</c:v>
                </c:pt>
                <c:pt idx="1121">
                  <c:v>179.29821666666666</c:v>
                </c:pt>
                <c:pt idx="1122">
                  <c:v>179.29821666666666</c:v>
                </c:pt>
                <c:pt idx="1123">
                  <c:v>179.3</c:v>
                </c:pt>
              </c:numCache>
            </c:numRef>
          </c:xVal>
          <c:yVal>
            <c:numRef>
              <c:f>'Figure 9'!$AS$6:$AS$1129</c:f>
              <c:numCache>
                <c:formatCode>General</c:formatCode>
                <c:ptCount val="1124"/>
                <c:pt idx="0">
                  <c:v>58.71</c:v>
                </c:pt>
                <c:pt idx="1">
                  <c:v>58.71</c:v>
                </c:pt>
                <c:pt idx="2">
                  <c:v>58.576659999999997</c:v>
                </c:pt>
                <c:pt idx="3">
                  <c:v>58.443317</c:v>
                </c:pt>
                <c:pt idx="4">
                  <c:v>58.309975000000001</c:v>
                </c:pt>
                <c:pt idx="5">
                  <c:v>58.176631999999998</c:v>
                </c:pt>
                <c:pt idx="6">
                  <c:v>58.043292999999998</c:v>
                </c:pt>
                <c:pt idx="7">
                  <c:v>57.909950000000002</c:v>
                </c:pt>
                <c:pt idx="8">
                  <c:v>57.776608000000003</c:v>
                </c:pt>
                <c:pt idx="9">
                  <c:v>57.643270000000001</c:v>
                </c:pt>
                <c:pt idx="10">
                  <c:v>57.509926</c:v>
                </c:pt>
                <c:pt idx="11">
                  <c:v>57.376582999999997</c:v>
                </c:pt>
                <c:pt idx="12">
                  <c:v>57.243243999999997</c:v>
                </c:pt>
                <c:pt idx="13">
                  <c:v>57.109900000000003</c:v>
                </c:pt>
                <c:pt idx="14">
                  <c:v>56.976559999999999</c:v>
                </c:pt>
                <c:pt idx="15">
                  <c:v>56.843215999999998</c:v>
                </c:pt>
                <c:pt idx="16">
                  <c:v>56.709876999999999</c:v>
                </c:pt>
                <c:pt idx="17">
                  <c:v>56.576534000000002</c:v>
                </c:pt>
                <c:pt idx="18">
                  <c:v>56.443190000000001</c:v>
                </c:pt>
                <c:pt idx="19">
                  <c:v>56.309852999999997</c:v>
                </c:pt>
                <c:pt idx="20">
                  <c:v>56.17651</c:v>
                </c:pt>
                <c:pt idx="21">
                  <c:v>56.043166999999997</c:v>
                </c:pt>
                <c:pt idx="22">
                  <c:v>55.909829999999999</c:v>
                </c:pt>
                <c:pt idx="23">
                  <c:v>55.776485000000001</c:v>
                </c:pt>
                <c:pt idx="24">
                  <c:v>55.744840000000003</c:v>
                </c:pt>
                <c:pt idx="25">
                  <c:v>55.744840000000003</c:v>
                </c:pt>
                <c:pt idx="26">
                  <c:v>55.718722999999997</c:v>
                </c:pt>
                <c:pt idx="27">
                  <c:v>55.718722999999997</c:v>
                </c:pt>
                <c:pt idx="28">
                  <c:v>55.718615999999997</c:v>
                </c:pt>
                <c:pt idx="29">
                  <c:v>55.718615999999997</c:v>
                </c:pt>
                <c:pt idx="30">
                  <c:v>55.718615999999997</c:v>
                </c:pt>
                <c:pt idx="31">
                  <c:v>55.718615999999997</c:v>
                </c:pt>
                <c:pt idx="32">
                  <c:v>55.643143000000002</c:v>
                </c:pt>
                <c:pt idx="33">
                  <c:v>55.509799999999998</c:v>
                </c:pt>
                <c:pt idx="34">
                  <c:v>55.376460000000002</c:v>
                </c:pt>
                <c:pt idx="35">
                  <c:v>55.243119999999998</c:v>
                </c:pt>
                <c:pt idx="36">
                  <c:v>55.109775999999997</c:v>
                </c:pt>
                <c:pt idx="37">
                  <c:v>54.976436999999997</c:v>
                </c:pt>
                <c:pt idx="38">
                  <c:v>54.843094000000001</c:v>
                </c:pt>
                <c:pt idx="39">
                  <c:v>54.70975</c:v>
                </c:pt>
                <c:pt idx="40">
                  <c:v>54.576411999999998</c:v>
                </c:pt>
                <c:pt idx="41">
                  <c:v>54.443069999999999</c:v>
                </c:pt>
                <c:pt idx="42">
                  <c:v>54.309727000000002</c:v>
                </c:pt>
                <c:pt idx="43">
                  <c:v>54.176383999999999</c:v>
                </c:pt>
                <c:pt idx="44">
                  <c:v>54.043044999999999</c:v>
                </c:pt>
                <c:pt idx="45">
                  <c:v>53.909702000000003</c:v>
                </c:pt>
                <c:pt idx="46">
                  <c:v>53.776359999999997</c:v>
                </c:pt>
                <c:pt idx="47">
                  <c:v>53.64302</c:v>
                </c:pt>
                <c:pt idx="48">
                  <c:v>53.509678000000001</c:v>
                </c:pt>
                <c:pt idx="49">
                  <c:v>53.376334999999997</c:v>
                </c:pt>
                <c:pt idx="50">
                  <c:v>53.242995999999998</c:v>
                </c:pt>
                <c:pt idx="51">
                  <c:v>53.109653000000002</c:v>
                </c:pt>
                <c:pt idx="52">
                  <c:v>52.976309999999998</c:v>
                </c:pt>
                <c:pt idx="53">
                  <c:v>52.842967999999999</c:v>
                </c:pt>
                <c:pt idx="54">
                  <c:v>52.709629999999997</c:v>
                </c:pt>
                <c:pt idx="55">
                  <c:v>52.576286000000003</c:v>
                </c:pt>
                <c:pt idx="56">
                  <c:v>52.442943999999997</c:v>
                </c:pt>
                <c:pt idx="57">
                  <c:v>52.309604999999998</c:v>
                </c:pt>
                <c:pt idx="58">
                  <c:v>52.176259999999999</c:v>
                </c:pt>
                <c:pt idx="59">
                  <c:v>52.042920000000002</c:v>
                </c:pt>
                <c:pt idx="60">
                  <c:v>51.909579999999998</c:v>
                </c:pt>
                <c:pt idx="61">
                  <c:v>51.776237000000002</c:v>
                </c:pt>
                <c:pt idx="62">
                  <c:v>51.642895000000003</c:v>
                </c:pt>
                <c:pt idx="63">
                  <c:v>51.509551999999999</c:v>
                </c:pt>
                <c:pt idx="64">
                  <c:v>51.376213</c:v>
                </c:pt>
                <c:pt idx="65">
                  <c:v>51.242870000000003</c:v>
                </c:pt>
                <c:pt idx="66">
                  <c:v>51.109527999999997</c:v>
                </c:pt>
                <c:pt idx="67">
                  <c:v>51.016776999999998</c:v>
                </c:pt>
                <c:pt idx="68">
                  <c:v>51.016776999999998</c:v>
                </c:pt>
                <c:pt idx="69">
                  <c:v>51.016776999999998</c:v>
                </c:pt>
                <c:pt idx="70">
                  <c:v>51.016776999999998</c:v>
                </c:pt>
                <c:pt idx="71">
                  <c:v>50.976190000000003</c:v>
                </c:pt>
                <c:pt idx="72">
                  <c:v>50.842846000000002</c:v>
                </c:pt>
                <c:pt idx="73">
                  <c:v>50.709502999999998</c:v>
                </c:pt>
                <c:pt idx="74">
                  <c:v>50.576163999999999</c:v>
                </c:pt>
                <c:pt idx="75">
                  <c:v>50.442819999999998</c:v>
                </c:pt>
                <c:pt idx="76">
                  <c:v>50.309480000000001</c:v>
                </c:pt>
                <c:pt idx="77">
                  <c:v>50.176136</c:v>
                </c:pt>
                <c:pt idx="78">
                  <c:v>50.042797</c:v>
                </c:pt>
                <c:pt idx="79">
                  <c:v>49.909453999999997</c:v>
                </c:pt>
                <c:pt idx="80">
                  <c:v>49.776110000000003</c:v>
                </c:pt>
                <c:pt idx="81">
                  <c:v>49.642772999999998</c:v>
                </c:pt>
                <c:pt idx="82">
                  <c:v>49.509430000000002</c:v>
                </c:pt>
                <c:pt idx="83">
                  <c:v>49.376086999999998</c:v>
                </c:pt>
                <c:pt idx="84">
                  <c:v>49.242750000000001</c:v>
                </c:pt>
                <c:pt idx="85">
                  <c:v>49.109406</c:v>
                </c:pt>
                <c:pt idx="86">
                  <c:v>48.976063000000003</c:v>
                </c:pt>
                <c:pt idx="87">
                  <c:v>48.84272</c:v>
                </c:pt>
                <c:pt idx="88">
                  <c:v>48.756123000000002</c:v>
                </c:pt>
                <c:pt idx="89">
                  <c:v>48.756123000000002</c:v>
                </c:pt>
                <c:pt idx="90">
                  <c:v>48.709380000000003</c:v>
                </c:pt>
                <c:pt idx="91">
                  <c:v>48.576039999999999</c:v>
                </c:pt>
                <c:pt idx="92">
                  <c:v>48.566049999999997</c:v>
                </c:pt>
                <c:pt idx="93">
                  <c:v>48.566049999999997</c:v>
                </c:pt>
                <c:pt idx="94">
                  <c:v>48.442695999999998</c:v>
                </c:pt>
                <c:pt idx="95">
                  <c:v>48.309356999999999</c:v>
                </c:pt>
                <c:pt idx="96">
                  <c:v>48.176014000000002</c:v>
                </c:pt>
                <c:pt idx="97">
                  <c:v>48.042670000000001</c:v>
                </c:pt>
                <c:pt idx="98">
                  <c:v>47.909331999999999</c:v>
                </c:pt>
                <c:pt idx="99">
                  <c:v>47.77599</c:v>
                </c:pt>
                <c:pt idx="100">
                  <c:v>47.642646999999997</c:v>
                </c:pt>
                <c:pt idx="101">
                  <c:v>47.585014000000001</c:v>
                </c:pt>
                <c:pt idx="102">
                  <c:v>47.585014000000001</c:v>
                </c:pt>
                <c:pt idx="103">
                  <c:v>47.509304</c:v>
                </c:pt>
                <c:pt idx="104">
                  <c:v>47.375965000000001</c:v>
                </c:pt>
                <c:pt idx="105">
                  <c:v>47.242621999999997</c:v>
                </c:pt>
                <c:pt idx="106">
                  <c:v>47.109279999999998</c:v>
                </c:pt>
                <c:pt idx="107">
                  <c:v>46.975940000000001</c:v>
                </c:pt>
                <c:pt idx="108">
                  <c:v>46.842598000000002</c:v>
                </c:pt>
                <c:pt idx="109">
                  <c:v>46.709254999999999</c:v>
                </c:pt>
                <c:pt idx="110">
                  <c:v>46.575915999999999</c:v>
                </c:pt>
                <c:pt idx="111">
                  <c:v>46.442574</c:v>
                </c:pt>
                <c:pt idx="112">
                  <c:v>46.309229999999999</c:v>
                </c:pt>
                <c:pt idx="113">
                  <c:v>46.175888</c:v>
                </c:pt>
                <c:pt idx="114">
                  <c:v>46.042549999999999</c:v>
                </c:pt>
                <c:pt idx="115">
                  <c:v>45.909205999999998</c:v>
                </c:pt>
                <c:pt idx="116">
                  <c:v>45.775863999999999</c:v>
                </c:pt>
                <c:pt idx="117">
                  <c:v>45.642524999999999</c:v>
                </c:pt>
                <c:pt idx="118">
                  <c:v>45.509182000000003</c:v>
                </c:pt>
                <c:pt idx="119">
                  <c:v>45.375839999999997</c:v>
                </c:pt>
                <c:pt idx="120">
                  <c:v>45.2425</c:v>
                </c:pt>
                <c:pt idx="121">
                  <c:v>45.109158000000001</c:v>
                </c:pt>
                <c:pt idx="122">
                  <c:v>44.975814999999997</c:v>
                </c:pt>
                <c:pt idx="123">
                  <c:v>44.842472000000001</c:v>
                </c:pt>
                <c:pt idx="124">
                  <c:v>44.709133000000001</c:v>
                </c:pt>
                <c:pt idx="125">
                  <c:v>44.575789999999998</c:v>
                </c:pt>
                <c:pt idx="126">
                  <c:v>44.442447999999999</c:v>
                </c:pt>
                <c:pt idx="127">
                  <c:v>44.309109999999997</c:v>
                </c:pt>
                <c:pt idx="128">
                  <c:v>44.175766000000003</c:v>
                </c:pt>
                <c:pt idx="129">
                  <c:v>44.042422999999999</c:v>
                </c:pt>
                <c:pt idx="130">
                  <c:v>43.909084</c:v>
                </c:pt>
                <c:pt idx="131">
                  <c:v>43.775739999999999</c:v>
                </c:pt>
                <c:pt idx="132">
                  <c:v>43.642400000000002</c:v>
                </c:pt>
                <c:pt idx="133">
                  <c:v>43.509056000000001</c:v>
                </c:pt>
                <c:pt idx="134">
                  <c:v>43.375717000000002</c:v>
                </c:pt>
                <c:pt idx="135">
                  <c:v>43.242373999999998</c:v>
                </c:pt>
                <c:pt idx="136">
                  <c:v>43.109029999999997</c:v>
                </c:pt>
                <c:pt idx="137">
                  <c:v>42.975693</c:v>
                </c:pt>
                <c:pt idx="138">
                  <c:v>42.842350000000003</c:v>
                </c:pt>
                <c:pt idx="139">
                  <c:v>42.709007</c:v>
                </c:pt>
                <c:pt idx="140">
                  <c:v>42.575670000000002</c:v>
                </c:pt>
                <c:pt idx="141">
                  <c:v>42.442326000000001</c:v>
                </c:pt>
                <c:pt idx="142">
                  <c:v>42.308982999999998</c:v>
                </c:pt>
                <c:pt idx="143">
                  <c:v>42.175640000000001</c:v>
                </c:pt>
                <c:pt idx="144">
                  <c:v>42.042299999999997</c:v>
                </c:pt>
                <c:pt idx="145">
                  <c:v>41.90896</c:v>
                </c:pt>
                <c:pt idx="146">
                  <c:v>41.775615999999999</c:v>
                </c:pt>
                <c:pt idx="147">
                  <c:v>41.642277</c:v>
                </c:pt>
                <c:pt idx="148">
                  <c:v>41.508934000000004</c:v>
                </c:pt>
                <c:pt idx="149">
                  <c:v>41.375590000000003</c:v>
                </c:pt>
                <c:pt idx="150">
                  <c:v>41.242252000000001</c:v>
                </c:pt>
                <c:pt idx="151">
                  <c:v>41.108910000000002</c:v>
                </c:pt>
                <c:pt idx="152">
                  <c:v>40.975566999999998</c:v>
                </c:pt>
                <c:pt idx="153">
                  <c:v>40.842224000000002</c:v>
                </c:pt>
                <c:pt idx="154">
                  <c:v>40.708885000000002</c:v>
                </c:pt>
                <c:pt idx="155">
                  <c:v>40.575541999999999</c:v>
                </c:pt>
                <c:pt idx="156">
                  <c:v>40.4422</c:v>
                </c:pt>
                <c:pt idx="157">
                  <c:v>40.308860000000003</c:v>
                </c:pt>
                <c:pt idx="158">
                  <c:v>40.175517999999997</c:v>
                </c:pt>
                <c:pt idx="159">
                  <c:v>40.042175</c:v>
                </c:pt>
                <c:pt idx="160">
                  <c:v>39.908836000000001</c:v>
                </c:pt>
                <c:pt idx="161">
                  <c:v>39.775494000000002</c:v>
                </c:pt>
                <c:pt idx="162">
                  <c:v>39.642150000000001</c:v>
                </c:pt>
                <c:pt idx="163">
                  <c:v>39.508809999999997</c:v>
                </c:pt>
                <c:pt idx="164">
                  <c:v>39.37547</c:v>
                </c:pt>
                <c:pt idx="165">
                  <c:v>39.242125999999999</c:v>
                </c:pt>
                <c:pt idx="166">
                  <c:v>39.108784</c:v>
                </c:pt>
                <c:pt idx="167">
                  <c:v>38.975445000000001</c:v>
                </c:pt>
                <c:pt idx="168">
                  <c:v>38.842101999999997</c:v>
                </c:pt>
                <c:pt idx="169">
                  <c:v>38.708759999999998</c:v>
                </c:pt>
                <c:pt idx="170">
                  <c:v>38.575420000000001</c:v>
                </c:pt>
                <c:pt idx="171">
                  <c:v>38.442078000000002</c:v>
                </c:pt>
                <c:pt idx="172">
                  <c:v>38.308734999999999</c:v>
                </c:pt>
                <c:pt idx="173">
                  <c:v>38.175392000000002</c:v>
                </c:pt>
                <c:pt idx="174">
                  <c:v>38.042053000000003</c:v>
                </c:pt>
                <c:pt idx="175">
                  <c:v>37.908709999999999</c:v>
                </c:pt>
                <c:pt idx="176">
                  <c:v>37.775368</c:v>
                </c:pt>
                <c:pt idx="177">
                  <c:v>37.736699999999999</c:v>
                </c:pt>
                <c:pt idx="178">
                  <c:v>37.736699999999999</c:v>
                </c:pt>
                <c:pt idx="179">
                  <c:v>37.639645000000002</c:v>
                </c:pt>
                <c:pt idx="180">
                  <c:v>37.502949999999998</c:v>
                </c:pt>
                <c:pt idx="181">
                  <c:v>37.366253</c:v>
                </c:pt>
                <c:pt idx="182">
                  <c:v>37.229557</c:v>
                </c:pt>
                <c:pt idx="183">
                  <c:v>37.092860000000002</c:v>
                </c:pt>
                <c:pt idx="184">
                  <c:v>36.956164999999999</c:v>
                </c:pt>
                <c:pt idx="185">
                  <c:v>36.819465999999998</c:v>
                </c:pt>
                <c:pt idx="186">
                  <c:v>36.682769999999998</c:v>
                </c:pt>
                <c:pt idx="187">
                  <c:v>36.546073999999997</c:v>
                </c:pt>
                <c:pt idx="188">
                  <c:v>36.409377999999997</c:v>
                </c:pt>
                <c:pt idx="189">
                  <c:v>36.272682000000003</c:v>
                </c:pt>
                <c:pt idx="190">
                  <c:v>36.135986000000003</c:v>
                </c:pt>
                <c:pt idx="191">
                  <c:v>35.999290000000002</c:v>
                </c:pt>
                <c:pt idx="192">
                  <c:v>35.862594999999999</c:v>
                </c:pt>
                <c:pt idx="193">
                  <c:v>35.725895000000001</c:v>
                </c:pt>
                <c:pt idx="194">
                  <c:v>35.589199999999998</c:v>
                </c:pt>
                <c:pt idx="195">
                  <c:v>35.452503</c:v>
                </c:pt>
                <c:pt idx="196">
                  <c:v>35.315807</c:v>
                </c:pt>
                <c:pt idx="197">
                  <c:v>35.179110000000001</c:v>
                </c:pt>
                <c:pt idx="198">
                  <c:v>35.042416000000003</c:v>
                </c:pt>
                <c:pt idx="199">
                  <c:v>34.905720000000002</c:v>
                </c:pt>
                <c:pt idx="200">
                  <c:v>34.769024000000002</c:v>
                </c:pt>
                <c:pt idx="201">
                  <c:v>34.632323999999997</c:v>
                </c:pt>
                <c:pt idx="202">
                  <c:v>34.495629999999998</c:v>
                </c:pt>
                <c:pt idx="203">
                  <c:v>34.358932000000003</c:v>
                </c:pt>
                <c:pt idx="204">
                  <c:v>34.222237</c:v>
                </c:pt>
                <c:pt idx="205">
                  <c:v>34.085540000000002</c:v>
                </c:pt>
                <c:pt idx="206">
                  <c:v>33.948844999999999</c:v>
                </c:pt>
                <c:pt idx="207">
                  <c:v>33.812150000000003</c:v>
                </c:pt>
                <c:pt idx="208">
                  <c:v>33.675449999999998</c:v>
                </c:pt>
                <c:pt idx="209">
                  <c:v>33.538753999999997</c:v>
                </c:pt>
                <c:pt idx="210">
                  <c:v>33.402057999999997</c:v>
                </c:pt>
                <c:pt idx="211">
                  <c:v>33.265360000000001</c:v>
                </c:pt>
                <c:pt idx="212">
                  <c:v>33.128666000000003</c:v>
                </c:pt>
                <c:pt idx="213">
                  <c:v>32.991970000000002</c:v>
                </c:pt>
                <c:pt idx="214">
                  <c:v>32.855274000000001</c:v>
                </c:pt>
                <c:pt idx="215">
                  <c:v>32.718580000000003</c:v>
                </c:pt>
                <c:pt idx="216">
                  <c:v>32.581879999999998</c:v>
                </c:pt>
                <c:pt idx="217">
                  <c:v>32.445183</c:v>
                </c:pt>
                <c:pt idx="218">
                  <c:v>32.308487</c:v>
                </c:pt>
                <c:pt idx="219">
                  <c:v>32.171790000000001</c:v>
                </c:pt>
                <c:pt idx="220">
                  <c:v>32.035094999999998</c:v>
                </c:pt>
                <c:pt idx="221">
                  <c:v>31.898399999999999</c:v>
                </c:pt>
                <c:pt idx="222">
                  <c:v>31.761702</c:v>
                </c:pt>
                <c:pt idx="223">
                  <c:v>31.625005999999999</c:v>
                </c:pt>
                <c:pt idx="224">
                  <c:v>31.488309999999998</c:v>
                </c:pt>
                <c:pt idx="225">
                  <c:v>31.351614000000001</c:v>
                </c:pt>
                <c:pt idx="226">
                  <c:v>31.214915999999999</c:v>
                </c:pt>
                <c:pt idx="227">
                  <c:v>31.078220000000002</c:v>
                </c:pt>
                <c:pt idx="228">
                  <c:v>30.941524999999999</c:v>
                </c:pt>
                <c:pt idx="229">
                  <c:v>30.804829000000002</c:v>
                </c:pt>
                <c:pt idx="230">
                  <c:v>30.668130000000001</c:v>
                </c:pt>
                <c:pt idx="231">
                  <c:v>30.531434999999998</c:v>
                </c:pt>
                <c:pt idx="232">
                  <c:v>30.394739999999999</c:v>
                </c:pt>
                <c:pt idx="233">
                  <c:v>30.258040999999999</c:v>
                </c:pt>
                <c:pt idx="234">
                  <c:v>30.121345999999999</c:v>
                </c:pt>
                <c:pt idx="235">
                  <c:v>29.984649999999998</c:v>
                </c:pt>
                <c:pt idx="236">
                  <c:v>29.847954000000001</c:v>
                </c:pt>
                <c:pt idx="237">
                  <c:v>29.711255999999999</c:v>
                </c:pt>
                <c:pt idx="238">
                  <c:v>29.574560000000002</c:v>
                </c:pt>
                <c:pt idx="239">
                  <c:v>29.437864000000001</c:v>
                </c:pt>
                <c:pt idx="240">
                  <c:v>29.301168000000001</c:v>
                </c:pt>
                <c:pt idx="241">
                  <c:v>29.164470000000001</c:v>
                </c:pt>
                <c:pt idx="242">
                  <c:v>29.027774999999998</c:v>
                </c:pt>
                <c:pt idx="243">
                  <c:v>28.891079000000001</c:v>
                </c:pt>
                <c:pt idx="244">
                  <c:v>28.754383000000001</c:v>
                </c:pt>
                <c:pt idx="245">
                  <c:v>28.617685000000002</c:v>
                </c:pt>
                <c:pt idx="246">
                  <c:v>28.480989999999998</c:v>
                </c:pt>
                <c:pt idx="247">
                  <c:v>28.344294000000001</c:v>
                </c:pt>
                <c:pt idx="248">
                  <c:v>28.207598000000001</c:v>
                </c:pt>
                <c:pt idx="249">
                  <c:v>28.070900000000002</c:v>
                </c:pt>
                <c:pt idx="250">
                  <c:v>27.934204000000001</c:v>
                </c:pt>
                <c:pt idx="251">
                  <c:v>27.797508000000001</c:v>
                </c:pt>
                <c:pt idx="252">
                  <c:v>27.660812</c:v>
                </c:pt>
                <c:pt idx="253">
                  <c:v>27.524114999999998</c:v>
                </c:pt>
                <c:pt idx="254">
                  <c:v>27.387419000000001</c:v>
                </c:pt>
                <c:pt idx="255">
                  <c:v>27.250723000000001</c:v>
                </c:pt>
                <c:pt idx="256">
                  <c:v>27.114027</c:v>
                </c:pt>
                <c:pt idx="257">
                  <c:v>26.977329999999998</c:v>
                </c:pt>
                <c:pt idx="258">
                  <c:v>26.840633</c:v>
                </c:pt>
                <c:pt idx="259">
                  <c:v>26.703938000000001</c:v>
                </c:pt>
                <c:pt idx="260">
                  <c:v>26.567240000000002</c:v>
                </c:pt>
                <c:pt idx="261">
                  <c:v>26.430544000000001</c:v>
                </c:pt>
                <c:pt idx="262">
                  <c:v>26.293848000000001</c:v>
                </c:pt>
                <c:pt idx="263">
                  <c:v>26.157152</c:v>
                </c:pt>
                <c:pt idx="264">
                  <c:v>26.020454000000001</c:v>
                </c:pt>
                <c:pt idx="265">
                  <c:v>25.883759000000001</c:v>
                </c:pt>
                <c:pt idx="266">
                  <c:v>25.747063000000001</c:v>
                </c:pt>
                <c:pt idx="267">
                  <c:v>25.610367</c:v>
                </c:pt>
                <c:pt idx="268">
                  <c:v>25.473669999999998</c:v>
                </c:pt>
                <c:pt idx="269">
                  <c:v>25.336973</c:v>
                </c:pt>
                <c:pt idx="270">
                  <c:v>25.200277</c:v>
                </c:pt>
                <c:pt idx="271">
                  <c:v>25.063580999999999</c:v>
                </c:pt>
                <c:pt idx="272">
                  <c:v>24.926884000000001</c:v>
                </c:pt>
                <c:pt idx="273">
                  <c:v>24.790188000000001</c:v>
                </c:pt>
                <c:pt idx="274">
                  <c:v>24.653492</c:v>
                </c:pt>
                <c:pt idx="275">
                  <c:v>24.516795999999999</c:v>
                </c:pt>
                <c:pt idx="276">
                  <c:v>24.380098</c:v>
                </c:pt>
                <c:pt idx="277">
                  <c:v>24.243402</c:v>
                </c:pt>
                <c:pt idx="278">
                  <c:v>24.106707</c:v>
                </c:pt>
                <c:pt idx="279">
                  <c:v>23.970009999999998</c:v>
                </c:pt>
                <c:pt idx="280">
                  <c:v>23.833313</c:v>
                </c:pt>
                <c:pt idx="281">
                  <c:v>23.696617</c:v>
                </c:pt>
                <c:pt idx="282">
                  <c:v>23.559920999999999</c:v>
                </c:pt>
                <c:pt idx="283">
                  <c:v>23.423224999999999</c:v>
                </c:pt>
                <c:pt idx="284">
                  <c:v>23.286528000000001</c:v>
                </c:pt>
                <c:pt idx="285">
                  <c:v>23.149832</c:v>
                </c:pt>
                <c:pt idx="286">
                  <c:v>23.013135999999999</c:v>
                </c:pt>
                <c:pt idx="287">
                  <c:v>22.876438</c:v>
                </c:pt>
                <c:pt idx="288">
                  <c:v>22.739742</c:v>
                </c:pt>
                <c:pt idx="289">
                  <c:v>22.603045999999999</c:v>
                </c:pt>
                <c:pt idx="290">
                  <c:v>22.466349999999998</c:v>
                </c:pt>
                <c:pt idx="291">
                  <c:v>22.329653</c:v>
                </c:pt>
                <c:pt idx="292">
                  <c:v>22.192957</c:v>
                </c:pt>
                <c:pt idx="293">
                  <c:v>22.056260999999999</c:v>
                </c:pt>
                <c:pt idx="294">
                  <c:v>21.919564999999999</c:v>
                </c:pt>
                <c:pt idx="295">
                  <c:v>21.782867</c:v>
                </c:pt>
                <c:pt idx="296">
                  <c:v>21.646172</c:v>
                </c:pt>
                <c:pt idx="297">
                  <c:v>21.509475999999999</c:v>
                </c:pt>
                <c:pt idx="298">
                  <c:v>21.372779999999999</c:v>
                </c:pt>
                <c:pt idx="299">
                  <c:v>21.236082</c:v>
                </c:pt>
                <c:pt idx="300">
                  <c:v>21.099385999999999</c:v>
                </c:pt>
                <c:pt idx="301">
                  <c:v>20.962689999999998</c:v>
                </c:pt>
                <c:pt idx="302">
                  <c:v>20.825994000000001</c:v>
                </c:pt>
                <c:pt idx="303">
                  <c:v>20.689297</c:v>
                </c:pt>
                <c:pt idx="304">
                  <c:v>20.552600000000002</c:v>
                </c:pt>
                <c:pt idx="305">
                  <c:v>20.415904999999999</c:v>
                </c:pt>
                <c:pt idx="306">
                  <c:v>20.279209999999999</c:v>
                </c:pt>
                <c:pt idx="307">
                  <c:v>20.142510999999999</c:v>
                </c:pt>
                <c:pt idx="308">
                  <c:v>20.005815999999999</c:v>
                </c:pt>
                <c:pt idx="309">
                  <c:v>19.869119999999999</c:v>
                </c:pt>
                <c:pt idx="310">
                  <c:v>19.732424000000002</c:v>
                </c:pt>
                <c:pt idx="311">
                  <c:v>19.595725999999999</c:v>
                </c:pt>
                <c:pt idx="312">
                  <c:v>19.459029999999998</c:v>
                </c:pt>
                <c:pt idx="313">
                  <c:v>19.322334000000001</c:v>
                </c:pt>
                <c:pt idx="314">
                  <c:v>19.185637</c:v>
                </c:pt>
                <c:pt idx="315">
                  <c:v>19.048940000000002</c:v>
                </c:pt>
                <c:pt idx="316">
                  <c:v>18.912244999999999</c:v>
                </c:pt>
                <c:pt idx="317">
                  <c:v>18.775549000000002</c:v>
                </c:pt>
                <c:pt idx="318">
                  <c:v>18.638850999999999</c:v>
                </c:pt>
                <c:pt idx="319">
                  <c:v>18.502154999999998</c:v>
                </c:pt>
                <c:pt idx="320">
                  <c:v>18.365459999999999</c:v>
                </c:pt>
                <c:pt idx="321">
                  <c:v>18.228764000000002</c:v>
                </c:pt>
                <c:pt idx="322">
                  <c:v>18.092065999999999</c:v>
                </c:pt>
                <c:pt idx="323">
                  <c:v>17.955369999999998</c:v>
                </c:pt>
                <c:pt idx="324">
                  <c:v>17.818674000000001</c:v>
                </c:pt>
                <c:pt idx="325">
                  <c:v>17.681978000000001</c:v>
                </c:pt>
                <c:pt idx="326">
                  <c:v>17.545280000000002</c:v>
                </c:pt>
                <c:pt idx="327">
                  <c:v>17.408584999999999</c:v>
                </c:pt>
                <c:pt idx="328">
                  <c:v>17.271889000000002</c:v>
                </c:pt>
                <c:pt idx="329">
                  <c:v>17.135193000000001</c:v>
                </c:pt>
                <c:pt idx="330">
                  <c:v>16.998494999999998</c:v>
                </c:pt>
                <c:pt idx="331">
                  <c:v>16.861799999999999</c:v>
                </c:pt>
                <c:pt idx="332">
                  <c:v>16.725103000000001</c:v>
                </c:pt>
                <c:pt idx="333">
                  <c:v>16.588408000000001</c:v>
                </c:pt>
                <c:pt idx="334">
                  <c:v>16.451709999999999</c:v>
                </c:pt>
                <c:pt idx="335">
                  <c:v>16.315014000000001</c:v>
                </c:pt>
                <c:pt idx="336">
                  <c:v>16.178318000000001</c:v>
                </c:pt>
                <c:pt idx="337">
                  <c:v>16.041622</c:v>
                </c:pt>
                <c:pt idx="338">
                  <c:v>15.904925</c:v>
                </c:pt>
                <c:pt idx="339">
                  <c:v>15.768229</c:v>
                </c:pt>
                <c:pt idx="340">
                  <c:v>15.631532</c:v>
                </c:pt>
                <c:pt idx="341">
                  <c:v>15.494835999999999</c:v>
                </c:pt>
                <c:pt idx="342">
                  <c:v>15.358139</c:v>
                </c:pt>
                <c:pt idx="343">
                  <c:v>15.221443000000001</c:v>
                </c:pt>
                <c:pt idx="344">
                  <c:v>15.084746000000001</c:v>
                </c:pt>
                <c:pt idx="345">
                  <c:v>14.948050500000001</c:v>
                </c:pt>
                <c:pt idx="346">
                  <c:v>14.811354</c:v>
                </c:pt>
                <c:pt idx="347">
                  <c:v>14.674658000000001</c:v>
                </c:pt>
                <c:pt idx="348">
                  <c:v>14.537960999999999</c:v>
                </c:pt>
                <c:pt idx="349">
                  <c:v>14.401265</c:v>
                </c:pt>
                <c:pt idx="350">
                  <c:v>14.264568000000001</c:v>
                </c:pt>
                <c:pt idx="351">
                  <c:v>14.127872</c:v>
                </c:pt>
                <c:pt idx="352">
                  <c:v>13.991175999999999</c:v>
                </c:pt>
                <c:pt idx="353">
                  <c:v>13.854480000000001</c:v>
                </c:pt>
                <c:pt idx="354">
                  <c:v>13.717783000000001</c:v>
                </c:pt>
                <c:pt idx="355">
                  <c:v>13.581087</c:v>
                </c:pt>
                <c:pt idx="356">
                  <c:v>13.44439</c:v>
                </c:pt>
                <c:pt idx="357">
                  <c:v>13.307694</c:v>
                </c:pt>
                <c:pt idx="358">
                  <c:v>13.170998000000001</c:v>
                </c:pt>
                <c:pt idx="359">
                  <c:v>13.034302</c:v>
                </c:pt>
                <c:pt idx="360">
                  <c:v>12.897605</c:v>
                </c:pt>
                <c:pt idx="361">
                  <c:v>12.760909</c:v>
                </c:pt>
                <c:pt idx="362">
                  <c:v>12.624212</c:v>
                </c:pt>
                <c:pt idx="363">
                  <c:v>12.487515999999999</c:v>
                </c:pt>
                <c:pt idx="364">
                  <c:v>12.350820000000001</c:v>
                </c:pt>
                <c:pt idx="365">
                  <c:v>12.214124</c:v>
                </c:pt>
                <c:pt idx="366">
                  <c:v>12.077427</c:v>
                </c:pt>
                <c:pt idx="367">
                  <c:v>11.94073</c:v>
                </c:pt>
                <c:pt idx="368">
                  <c:v>11.804034</c:v>
                </c:pt>
                <c:pt idx="369">
                  <c:v>11.667337</c:v>
                </c:pt>
                <c:pt idx="370">
                  <c:v>11.530642</c:v>
                </c:pt>
                <c:pt idx="371">
                  <c:v>11.393945</c:v>
                </c:pt>
                <c:pt idx="372">
                  <c:v>11.257249</c:v>
                </c:pt>
                <c:pt idx="373">
                  <c:v>11.120552</c:v>
                </c:pt>
                <c:pt idx="374">
                  <c:v>10.983855999999999</c:v>
                </c:pt>
                <c:pt idx="375">
                  <c:v>10.968299999999999</c:v>
                </c:pt>
                <c:pt idx="376">
                  <c:v>10.968299999999999</c:v>
                </c:pt>
                <c:pt idx="377">
                  <c:v>11.2637</c:v>
                </c:pt>
                <c:pt idx="378">
                  <c:v>11.5970335</c:v>
                </c:pt>
                <c:pt idx="379">
                  <c:v>11.9303665</c:v>
                </c:pt>
                <c:pt idx="380">
                  <c:v>12.2637</c:v>
                </c:pt>
                <c:pt idx="381">
                  <c:v>12.5970335</c:v>
                </c:pt>
                <c:pt idx="382">
                  <c:v>12.9303665</c:v>
                </c:pt>
                <c:pt idx="383">
                  <c:v>13.2637</c:v>
                </c:pt>
                <c:pt idx="384">
                  <c:v>13.5970335</c:v>
                </c:pt>
                <c:pt idx="385">
                  <c:v>13.9303665</c:v>
                </c:pt>
                <c:pt idx="386">
                  <c:v>14.2637</c:v>
                </c:pt>
                <c:pt idx="387">
                  <c:v>14.5970335</c:v>
                </c:pt>
                <c:pt idx="388">
                  <c:v>14.9303665</c:v>
                </c:pt>
                <c:pt idx="389">
                  <c:v>15.2637</c:v>
                </c:pt>
                <c:pt idx="390">
                  <c:v>15.5970335</c:v>
                </c:pt>
                <c:pt idx="391">
                  <c:v>15.9303665</c:v>
                </c:pt>
                <c:pt idx="392">
                  <c:v>16.2637</c:v>
                </c:pt>
                <c:pt idx="393">
                  <c:v>16.597033</c:v>
                </c:pt>
                <c:pt idx="394">
                  <c:v>16.930367</c:v>
                </c:pt>
                <c:pt idx="395">
                  <c:v>17.2637</c:v>
                </c:pt>
                <c:pt idx="396">
                  <c:v>17.597033</c:v>
                </c:pt>
                <c:pt idx="397">
                  <c:v>17.930367</c:v>
                </c:pt>
                <c:pt idx="398">
                  <c:v>18.2637</c:v>
                </c:pt>
                <c:pt idx="399">
                  <c:v>18.597033</c:v>
                </c:pt>
                <c:pt idx="400">
                  <c:v>18.930367</c:v>
                </c:pt>
                <c:pt idx="401">
                  <c:v>19.2637</c:v>
                </c:pt>
                <c:pt idx="402">
                  <c:v>19.597033</c:v>
                </c:pt>
                <c:pt idx="403">
                  <c:v>19.930367</c:v>
                </c:pt>
                <c:pt idx="404">
                  <c:v>20.2637</c:v>
                </c:pt>
                <c:pt idx="405">
                  <c:v>20.336693</c:v>
                </c:pt>
                <c:pt idx="406">
                  <c:v>20.336693</c:v>
                </c:pt>
                <c:pt idx="407">
                  <c:v>20.597033</c:v>
                </c:pt>
                <c:pt idx="408">
                  <c:v>20.930367</c:v>
                </c:pt>
                <c:pt idx="409">
                  <c:v>21.2637</c:v>
                </c:pt>
                <c:pt idx="410">
                  <c:v>21.597033</c:v>
                </c:pt>
                <c:pt idx="411">
                  <c:v>21.930367</c:v>
                </c:pt>
                <c:pt idx="412">
                  <c:v>22.2637</c:v>
                </c:pt>
                <c:pt idx="413">
                  <c:v>22.597033</c:v>
                </c:pt>
                <c:pt idx="414">
                  <c:v>22.930367</c:v>
                </c:pt>
                <c:pt idx="415">
                  <c:v>23.2637</c:v>
                </c:pt>
                <c:pt idx="416">
                  <c:v>23.597033</c:v>
                </c:pt>
                <c:pt idx="417">
                  <c:v>23.930367</c:v>
                </c:pt>
                <c:pt idx="418">
                  <c:v>24.2637</c:v>
                </c:pt>
                <c:pt idx="419">
                  <c:v>24.597033</c:v>
                </c:pt>
                <c:pt idx="420">
                  <c:v>24.930367</c:v>
                </c:pt>
                <c:pt idx="421">
                  <c:v>25.2637</c:v>
                </c:pt>
                <c:pt idx="422">
                  <c:v>25.597033</c:v>
                </c:pt>
                <c:pt idx="423">
                  <c:v>25.930367</c:v>
                </c:pt>
                <c:pt idx="424">
                  <c:v>26.2637</c:v>
                </c:pt>
                <c:pt idx="425">
                  <c:v>26.597033</c:v>
                </c:pt>
                <c:pt idx="426">
                  <c:v>26.930367</c:v>
                </c:pt>
                <c:pt idx="427">
                  <c:v>27.2637</c:v>
                </c:pt>
                <c:pt idx="428">
                  <c:v>27.597033</c:v>
                </c:pt>
                <c:pt idx="429">
                  <c:v>27.930367</c:v>
                </c:pt>
                <c:pt idx="430">
                  <c:v>28.2637</c:v>
                </c:pt>
                <c:pt idx="431">
                  <c:v>28.597033</c:v>
                </c:pt>
                <c:pt idx="432">
                  <c:v>28.930367</c:v>
                </c:pt>
                <c:pt idx="433">
                  <c:v>29.2637</c:v>
                </c:pt>
                <c:pt idx="434">
                  <c:v>29.597033</c:v>
                </c:pt>
                <c:pt idx="435">
                  <c:v>29.930367</c:v>
                </c:pt>
                <c:pt idx="436">
                  <c:v>30.2637</c:v>
                </c:pt>
                <c:pt idx="437">
                  <c:v>30.597033</c:v>
                </c:pt>
                <c:pt idx="438">
                  <c:v>30.930367</c:v>
                </c:pt>
                <c:pt idx="439">
                  <c:v>31.2637</c:v>
                </c:pt>
                <c:pt idx="440">
                  <c:v>31.597033</c:v>
                </c:pt>
                <c:pt idx="441">
                  <c:v>31.930367</c:v>
                </c:pt>
                <c:pt idx="442">
                  <c:v>32.2637</c:v>
                </c:pt>
                <c:pt idx="443">
                  <c:v>32.597034000000001</c:v>
                </c:pt>
                <c:pt idx="444">
                  <c:v>32.930366999999997</c:v>
                </c:pt>
                <c:pt idx="445">
                  <c:v>33.2637</c:v>
                </c:pt>
                <c:pt idx="446">
                  <c:v>33.597034000000001</c:v>
                </c:pt>
                <c:pt idx="447">
                  <c:v>33.930366999999997</c:v>
                </c:pt>
                <c:pt idx="448">
                  <c:v>34.2637</c:v>
                </c:pt>
                <c:pt idx="449">
                  <c:v>34.597034000000001</c:v>
                </c:pt>
                <c:pt idx="450">
                  <c:v>34.930366999999997</c:v>
                </c:pt>
                <c:pt idx="451">
                  <c:v>35.2637</c:v>
                </c:pt>
                <c:pt idx="452">
                  <c:v>35.317100000000003</c:v>
                </c:pt>
                <c:pt idx="453">
                  <c:v>35.317100000000003</c:v>
                </c:pt>
                <c:pt idx="454">
                  <c:v>35.438873000000001</c:v>
                </c:pt>
                <c:pt idx="455">
                  <c:v>35.583874000000002</c:v>
                </c:pt>
                <c:pt idx="456">
                  <c:v>35.728873999999998</c:v>
                </c:pt>
                <c:pt idx="457">
                  <c:v>35.873874999999998</c:v>
                </c:pt>
                <c:pt idx="458">
                  <c:v>36.018875000000001</c:v>
                </c:pt>
                <c:pt idx="459">
                  <c:v>36.163876000000002</c:v>
                </c:pt>
                <c:pt idx="460">
                  <c:v>36.308880000000002</c:v>
                </c:pt>
                <c:pt idx="461">
                  <c:v>36.453879999999998</c:v>
                </c:pt>
                <c:pt idx="462">
                  <c:v>36.598880000000001</c:v>
                </c:pt>
                <c:pt idx="463">
                  <c:v>36.743879999999997</c:v>
                </c:pt>
                <c:pt idx="464">
                  <c:v>36.88888</c:v>
                </c:pt>
                <c:pt idx="465">
                  <c:v>37.033881999999998</c:v>
                </c:pt>
                <c:pt idx="466">
                  <c:v>37.178885999999999</c:v>
                </c:pt>
                <c:pt idx="467">
                  <c:v>37.323886999999999</c:v>
                </c:pt>
                <c:pt idx="468">
                  <c:v>37.468887000000002</c:v>
                </c:pt>
                <c:pt idx="469">
                  <c:v>37.613888000000003</c:v>
                </c:pt>
                <c:pt idx="470">
                  <c:v>37.758890000000001</c:v>
                </c:pt>
                <c:pt idx="471">
                  <c:v>37.903889999999997</c:v>
                </c:pt>
                <c:pt idx="472">
                  <c:v>38.048893</c:v>
                </c:pt>
                <c:pt idx="473">
                  <c:v>38.193893000000003</c:v>
                </c:pt>
                <c:pt idx="474">
                  <c:v>38.338894000000003</c:v>
                </c:pt>
                <c:pt idx="475">
                  <c:v>38.483893999999999</c:v>
                </c:pt>
                <c:pt idx="476">
                  <c:v>38.628895</c:v>
                </c:pt>
                <c:pt idx="477">
                  <c:v>38.773895000000003</c:v>
                </c:pt>
                <c:pt idx="478">
                  <c:v>38.918895999999997</c:v>
                </c:pt>
                <c:pt idx="479">
                  <c:v>39.063899999999997</c:v>
                </c:pt>
                <c:pt idx="480">
                  <c:v>39.2089</c:v>
                </c:pt>
                <c:pt idx="481">
                  <c:v>39.353900000000003</c:v>
                </c:pt>
                <c:pt idx="482">
                  <c:v>39.498899999999999</c:v>
                </c:pt>
                <c:pt idx="483">
                  <c:v>39.643900000000002</c:v>
                </c:pt>
                <c:pt idx="484">
                  <c:v>39.788902</c:v>
                </c:pt>
                <c:pt idx="485">
                  <c:v>39.933906999999998</c:v>
                </c:pt>
                <c:pt idx="486">
                  <c:v>40.078907000000001</c:v>
                </c:pt>
                <c:pt idx="487">
                  <c:v>40.223906999999997</c:v>
                </c:pt>
                <c:pt idx="488">
                  <c:v>40.368907999999998</c:v>
                </c:pt>
                <c:pt idx="489">
                  <c:v>40.513910000000003</c:v>
                </c:pt>
                <c:pt idx="490">
                  <c:v>40.658909999999999</c:v>
                </c:pt>
                <c:pt idx="491">
                  <c:v>40.803913000000001</c:v>
                </c:pt>
                <c:pt idx="492">
                  <c:v>40.948914000000002</c:v>
                </c:pt>
                <c:pt idx="493">
                  <c:v>41.093913999999998</c:v>
                </c:pt>
                <c:pt idx="494">
                  <c:v>41.238914000000001</c:v>
                </c:pt>
                <c:pt idx="495">
                  <c:v>41.383915000000002</c:v>
                </c:pt>
                <c:pt idx="496">
                  <c:v>41.528914999999998</c:v>
                </c:pt>
                <c:pt idx="497">
                  <c:v>41.673920000000003</c:v>
                </c:pt>
                <c:pt idx="498">
                  <c:v>41.818919999999999</c:v>
                </c:pt>
                <c:pt idx="499">
                  <c:v>41.963920000000002</c:v>
                </c:pt>
                <c:pt idx="500">
                  <c:v>42.108919999999998</c:v>
                </c:pt>
                <c:pt idx="501">
                  <c:v>42.253920000000001</c:v>
                </c:pt>
                <c:pt idx="502">
                  <c:v>42.398921999999999</c:v>
                </c:pt>
                <c:pt idx="503">
                  <c:v>42.543922000000002</c:v>
                </c:pt>
                <c:pt idx="504">
                  <c:v>42.688927</c:v>
                </c:pt>
                <c:pt idx="505">
                  <c:v>42.833927000000003</c:v>
                </c:pt>
                <c:pt idx="506">
                  <c:v>42.978928000000003</c:v>
                </c:pt>
                <c:pt idx="507">
                  <c:v>43.123927999999999</c:v>
                </c:pt>
                <c:pt idx="508">
                  <c:v>43.268929999999997</c:v>
                </c:pt>
                <c:pt idx="509">
                  <c:v>43.316400000000002</c:v>
                </c:pt>
                <c:pt idx="510">
                  <c:v>43.316400000000002</c:v>
                </c:pt>
                <c:pt idx="511">
                  <c:v>43.316400000000002</c:v>
                </c:pt>
                <c:pt idx="512">
                  <c:v>43.316400000000002</c:v>
                </c:pt>
                <c:pt idx="513">
                  <c:v>43.316400000000002</c:v>
                </c:pt>
                <c:pt idx="514">
                  <c:v>43.316400000000002</c:v>
                </c:pt>
                <c:pt idx="515">
                  <c:v>43.316400000000002</c:v>
                </c:pt>
                <c:pt idx="516">
                  <c:v>43.316400000000002</c:v>
                </c:pt>
                <c:pt idx="517">
                  <c:v>43.316400000000002</c:v>
                </c:pt>
                <c:pt idx="518">
                  <c:v>43.316400000000002</c:v>
                </c:pt>
                <c:pt idx="519">
                  <c:v>43.316400000000002</c:v>
                </c:pt>
                <c:pt idx="520">
                  <c:v>43.316400000000002</c:v>
                </c:pt>
                <c:pt idx="521">
                  <c:v>43.316400000000002</c:v>
                </c:pt>
                <c:pt idx="522">
                  <c:v>43.316400000000002</c:v>
                </c:pt>
                <c:pt idx="523">
                  <c:v>43.316400000000002</c:v>
                </c:pt>
                <c:pt idx="524">
                  <c:v>43.316400000000002</c:v>
                </c:pt>
                <c:pt idx="525">
                  <c:v>43.316400000000002</c:v>
                </c:pt>
                <c:pt idx="526">
                  <c:v>43.316400000000002</c:v>
                </c:pt>
                <c:pt idx="527">
                  <c:v>43.316400000000002</c:v>
                </c:pt>
                <c:pt idx="528">
                  <c:v>43.316400000000002</c:v>
                </c:pt>
                <c:pt idx="529">
                  <c:v>43.316400000000002</c:v>
                </c:pt>
                <c:pt idx="530">
                  <c:v>43.316400000000002</c:v>
                </c:pt>
                <c:pt idx="531">
                  <c:v>43.316400000000002</c:v>
                </c:pt>
                <c:pt idx="532">
                  <c:v>43.316400000000002</c:v>
                </c:pt>
                <c:pt idx="533">
                  <c:v>43.316400000000002</c:v>
                </c:pt>
                <c:pt idx="534">
                  <c:v>43.316400000000002</c:v>
                </c:pt>
                <c:pt idx="535">
                  <c:v>43.316400000000002</c:v>
                </c:pt>
                <c:pt idx="536">
                  <c:v>43.316400000000002</c:v>
                </c:pt>
                <c:pt idx="537">
                  <c:v>43.316400000000002</c:v>
                </c:pt>
                <c:pt idx="538">
                  <c:v>43.316400000000002</c:v>
                </c:pt>
                <c:pt idx="539">
                  <c:v>43.316400000000002</c:v>
                </c:pt>
                <c:pt idx="540">
                  <c:v>43.316400000000002</c:v>
                </c:pt>
                <c:pt idx="541">
                  <c:v>43.316400000000002</c:v>
                </c:pt>
                <c:pt idx="542">
                  <c:v>43.316400000000002</c:v>
                </c:pt>
                <c:pt idx="543">
                  <c:v>43.316400000000002</c:v>
                </c:pt>
                <c:pt idx="544">
                  <c:v>43.316400000000002</c:v>
                </c:pt>
                <c:pt idx="545">
                  <c:v>43.316400000000002</c:v>
                </c:pt>
                <c:pt idx="546">
                  <c:v>43.316400000000002</c:v>
                </c:pt>
                <c:pt idx="547">
                  <c:v>43.316400000000002</c:v>
                </c:pt>
                <c:pt idx="548">
                  <c:v>43.316400000000002</c:v>
                </c:pt>
                <c:pt idx="549">
                  <c:v>43.316400000000002</c:v>
                </c:pt>
                <c:pt idx="550">
                  <c:v>43.316400000000002</c:v>
                </c:pt>
                <c:pt idx="551">
                  <c:v>43.316400000000002</c:v>
                </c:pt>
                <c:pt idx="552">
                  <c:v>43.316400000000002</c:v>
                </c:pt>
                <c:pt idx="553">
                  <c:v>43.316400000000002</c:v>
                </c:pt>
                <c:pt idx="554">
                  <c:v>43.316400000000002</c:v>
                </c:pt>
                <c:pt idx="555">
                  <c:v>43.316400000000002</c:v>
                </c:pt>
                <c:pt idx="556">
                  <c:v>43.316400000000002</c:v>
                </c:pt>
                <c:pt idx="557">
                  <c:v>43.316400000000002</c:v>
                </c:pt>
                <c:pt idx="558">
                  <c:v>43.316400000000002</c:v>
                </c:pt>
                <c:pt idx="559">
                  <c:v>43.316400000000002</c:v>
                </c:pt>
                <c:pt idx="560">
                  <c:v>43.316400000000002</c:v>
                </c:pt>
                <c:pt idx="561">
                  <c:v>43.316400000000002</c:v>
                </c:pt>
                <c:pt idx="562">
                  <c:v>43.316400000000002</c:v>
                </c:pt>
                <c:pt idx="563">
                  <c:v>43.316400000000002</c:v>
                </c:pt>
                <c:pt idx="564">
                  <c:v>43.316400000000002</c:v>
                </c:pt>
                <c:pt idx="565">
                  <c:v>43.316400000000002</c:v>
                </c:pt>
                <c:pt idx="566">
                  <c:v>43.316400000000002</c:v>
                </c:pt>
                <c:pt idx="567">
                  <c:v>43.316400000000002</c:v>
                </c:pt>
                <c:pt idx="568">
                  <c:v>43.316400000000002</c:v>
                </c:pt>
                <c:pt idx="569">
                  <c:v>43.316400000000002</c:v>
                </c:pt>
                <c:pt idx="570">
                  <c:v>43.316400000000002</c:v>
                </c:pt>
                <c:pt idx="571">
                  <c:v>43.316400000000002</c:v>
                </c:pt>
                <c:pt idx="572">
                  <c:v>43.316400000000002</c:v>
                </c:pt>
                <c:pt idx="573">
                  <c:v>43.316400000000002</c:v>
                </c:pt>
                <c:pt idx="574">
                  <c:v>43.316400000000002</c:v>
                </c:pt>
                <c:pt idx="575">
                  <c:v>43.28886</c:v>
                </c:pt>
                <c:pt idx="576">
                  <c:v>43.170479999999998</c:v>
                </c:pt>
                <c:pt idx="577">
                  <c:v>43.052097000000003</c:v>
                </c:pt>
                <c:pt idx="578">
                  <c:v>42.933720000000001</c:v>
                </c:pt>
                <c:pt idx="579">
                  <c:v>42.815339999999999</c:v>
                </c:pt>
                <c:pt idx="580">
                  <c:v>42.696956999999998</c:v>
                </c:pt>
                <c:pt idx="581">
                  <c:v>42.578575000000001</c:v>
                </c:pt>
                <c:pt idx="582">
                  <c:v>42.460194000000001</c:v>
                </c:pt>
                <c:pt idx="583">
                  <c:v>42.341811999999997</c:v>
                </c:pt>
                <c:pt idx="584">
                  <c:v>42.22343</c:v>
                </c:pt>
                <c:pt idx="585">
                  <c:v>42.105049999999999</c:v>
                </c:pt>
                <c:pt idx="586">
                  <c:v>41.986668000000002</c:v>
                </c:pt>
                <c:pt idx="587">
                  <c:v>41.868285999999998</c:v>
                </c:pt>
                <c:pt idx="588">
                  <c:v>41.749904999999998</c:v>
                </c:pt>
                <c:pt idx="589">
                  <c:v>41.631523000000001</c:v>
                </c:pt>
                <c:pt idx="590">
                  <c:v>41.51314</c:v>
                </c:pt>
                <c:pt idx="591">
                  <c:v>41.394759999999998</c:v>
                </c:pt>
                <c:pt idx="592">
                  <c:v>41.276380000000003</c:v>
                </c:pt>
                <c:pt idx="593">
                  <c:v>41.157997000000002</c:v>
                </c:pt>
                <c:pt idx="594">
                  <c:v>41.039616000000002</c:v>
                </c:pt>
                <c:pt idx="595">
                  <c:v>40.921233999999998</c:v>
                </c:pt>
                <c:pt idx="596">
                  <c:v>40.802852999999999</c:v>
                </c:pt>
                <c:pt idx="597">
                  <c:v>40.684469999999997</c:v>
                </c:pt>
                <c:pt idx="598">
                  <c:v>40.566090000000003</c:v>
                </c:pt>
                <c:pt idx="599">
                  <c:v>40.447710000000001</c:v>
                </c:pt>
                <c:pt idx="600">
                  <c:v>40.329326999999999</c:v>
                </c:pt>
                <c:pt idx="601">
                  <c:v>40.210945000000002</c:v>
                </c:pt>
                <c:pt idx="602">
                  <c:v>40.092564000000003</c:v>
                </c:pt>
                <c:pt idx="603">
                  <c:v>39.974181999999999</c:v>
                </c:pt>
                <c:pt idx="604">
                  <c:v>39.855800000000002</c:v>
                </c:pt>
                <c:pt idx="605">
                  <c:v>39.73742</c:v>
                </c:pt>
                <c:pt idx="606">
                  <c:v>39.619038000000003</c:v>
                </c:pt>
                <c:pt idx="607">
                  <c:v>39.500655999999999</c:v>
                </c:pt>
                <c:pt idx="608">
                  <c:v>39.382275</c:v>
                </c:pt>
                <c:pt idx="609">
                  <c:v>39.263893000000003</c:v>
                </c:pt>
                <c:pt idx="610">
                  <c:v>39.145510000000002</c:v>
                </c:pt>
                <c:pt idx="611">
                  <c:v>39.02713</c:v>
                </c:pt>
                <c:pt idx="612">
                  <c:v>38.908749999999998</c:v>
                </c:pt>
                <c:pt idx="613">
                  <c:v>38.790367000000003</c:v>
                </c:pt>
                <c:pt idx="614">
                  <c:v>38.671985999999997</c:v>
                </c:pt>
                <c:pt idx="615">
                  <c:v>38.553604</c:v>
                </c:pt>
                <c:pt idx="616">
                  <c:v>38.435223000000001</c:v>
                </c:pt>
                <c:pt idx="617">
                  <c:v>38.316839999999999</c:v>
                </c:pt>
                <c:pt idx="618">
                  <c:v>38.198459999999997</c:v>
                </c:pt>
                <c:pt idx="619">
                  <c:v>38.080080000000002</c:v>
                </c:pt>
                <c:pt idx="620">
                  <c:v>37.961697000000001</c:v>
                </c:pt>
                <c:pt idx="621">
                  <c:v>37.843314999999997</c:v>
                </c:pt>
                <c:pt idx="622">
                  <c:v>37.724933999999998</c:v>
                </c:pt>
                <c:pt idx="623">
                  <c:v>37.606552000000001</c:v>
                </c:pt>
                <c:pt idx="624">
                  <c:v>37.488169999999997</c:v>
                </c:pt>
                <c:pt idx="625">
                  <c:v>37.369790000000002</c:v>
                </c:pt>
                <c:pt idx="626">
                  <c:v>37.251407999999998</c:v>
                </c:pt>
                <c:pt idx="627">
                  <c:v>37.133026000000001</c:v>
                </c:pt>
                <c:pt idx="628">
                  <c:v>37.014645000000002</c:v>
                </c:pt>
                <c:pt idx="629">
                  <c:v>36.896262999999998</c:v>
                </c:pt>
                <c:pt idx="630">
                  <c:v>36.777880000000003</c:v>
                </c:pt>
                <c:pt idx="631">
                  <c:v>36.659500000000001</c:v>
                </c:pt>
                <c:pt idx="632">
                  <c:v>36.541119999999999</c:v>
                </c:pt>
                <c:pt idx="633">
                  <c:v>36.422736999999998</c:v>
                </c:pt>
                <c:pt idx="634">
                  <c:v>36.304355999999999</c:v>
                </c:pt>
                <c:pt idx="635">
                  <c:v>36.185974000000002</c:v>
                </c:pt>
                <c:pt idx="636">
                  <c:v>36.067593000000002</c:v>
                </c:pt>
                <c:pt idx="637">
                  <c:v>35.949210000000001</c:v>
                </c:pt>
                <c:pt idx="638">
                  <c:v>35.830829999999999</c:v>
                </c:pt>
                <c:pt idx="639">
                  <c:v>35.712449999999997</c:v>
                </c:pt>
                <c:pt idx="640">
                  <c:v>35.594067000000003</c:v>
                </c:pt>
                <c:pt idx="641">
                  <c:v>35.475684999999999</c:v>
                </c:pt>
                <c:pt idx="642">
                  <c:v>35.357303999999999</c:v>
                </c:pt>
                <c:pt idx="643">
                  <c:v>35.238922000000002</c:v>
                </c:pt>
                <c:pt idx="644">
                  <c:v>35.120539999999998</c:v>
                </c:pt>
                <c:pt idx="645">
                  <c:v>35.002160000000003</c:v>
                </c:pt>
                <c:pt idx="646">
                  <c:v>34.883778</c:v>
                </c:pt>
                <c:pt idx="647">
                  <c:v>34.765396000000003</c:v>
                </c:pt>
                <c:pt idx="648">
                  <c:v>34.647015000000003</c:v>
                </c:pt>
                <c:pt idx="649">
                  <c:v>34.528632999999999</c:v>
                </c:pt>
                <c:pt idx="650">
                  <c:v>34.410249999999998</c:v>
                </c:pt>
                <c:pt idx="651">
                  <c:v>34.291870000000003</c:v>
                </c:pt>
                <c:pt idx="652">
                  <c:v>34.173490000000001</c:v>
                </c:pt>
                <c:pt idx="653">
                  <c:v>34.055107</c:v>
                </c:pt>
                <c:pt idx="654">
                  <c:v>33.936726</c:v>
                </c:pt>
                <c:pt idx="655">
                  <c:v>33.818344000000003</c:v>
                </c:pt>
                <c:pt idx="656">
                  <c:v>33.699962999999997</c:v>
                </c:pt>
                <c:pt idx="657">
                  <c:v>33.581580000000002</c:v>
                </c:pt>
                <c:pt idx="658">
                  <c:v>33.463200000000001</c:v>
                </c:pt>
                <c:pt idx="659">
                  <c:v>33.344819999999999</c:v>
                </c:pt>
                <c:pt idx="660">
                  <c:v>33.226436999999997</c:v>
                </c:pt>
                <c:pt idx="661">
                  <c:v>33.108055</c:v>
                </c:pt>
                <c:pt idx="662">
                  <c:v>32.989674000000001</c:v>
                </c:pt>
                <c:pt idx="663">
                  <c:v>32.871291999999997</c:v>
                </c:pt>
                <c:pt idx="664">
                  <c:v>32.75291</c:v>
                </c:pt>
                <c:pt idx="665">
                  <c:v>32.634529999999998</c:v>
                </c:pt>
                <c:pt idx="666">
                  <c:v>32.516148000000001</c:v>
                </c:pt>
                <c:pt idx="667">
                  <c:v>32.397765999999997</c:v>
                </c:pt>
                <c:pt idx="668">
                  <c:v>32.279384999999998</c:v>
                </c:pt>
                <c:pt idx="669">
                  <c:v>32.161003000000001</c:v>
                </c:pt>
                <c:pt idx="670">
                  <c:v>32.042619999999999</c:v>
                </c:pt>
                <c:pt idx="671">
                  <c:v>31.924242</c:v>
                </c:pt>
                <c:pt idx="672">
                  <c:v>31.805859999999999</c:v>
                </c:pt>
                <c:pt idx="673">
                  <c:v>31.687479</c:v>
                </c:pt>
                <c:pt idx="674">
                  <c:v>31.569098</c:v>
                </c:pt>
                <c:pt idx="675">
                  <c:v>31.450716</c:v>
                </c:pt>
                <c:pt idx="676">
                  <c:v>31.332335</c:v>
                </c:pt>
                <c:pt idx="677">
                  <c:v>31.213953</c:v>
                </c:pt>
                <c:pt idx="678">
                  <c:v>31.095572000000001</c:v>
                </c:pt>
                <c:pt idx="679">
                  <c:v>30.97719</c:v>
                </c:pt>
                <c:pt idx="680">
                  <c:v>30.858809000000001</c:v>
                </c:pt>
                <c:pt idx="681">
                  <c:v>30.740427</c:v>
                </c:pt>
                <c:pt idx="682">
                  <c:v>30.622046000000001</c:v>
                </c:pt>
                <c:pt idx="683">
                  <c:v>30.503664000000001</c:v>
                </c:pt>
                <c:pt idx="684">
                  <c:v>30.385283000000001</c:v>
                </c:pt>
                <c:pt idx="685">
                  <c:v>30.266901000000001</c:v>
                </c:pt>
                <c:pt idx="686">
                  <c:v>30.148520000000001</c:v>
                </c:pt>
                <c:pt idx="687">
                  <c:v>30.030138000000001</c:v>
                </c:pt>
                <c:pt idx="688">
                  <c:v>29.911757000000001</c:v>
                </c:pt>
                <c:pt idx="689">
                  <c:v>29.793375000000001</c:v>
                </c:pt>
                <c:pt idx="690">
                  <c:v>29.674994000000002</c:v>
                </c:pt>
                <c:pt idx="691">
                  <c:v>29.556612000000001</c:v>
                </c:pt>
                <c:pt idx="692">
                  <c:v>29.438230000000001</c:v>
                </c:pt>
                <c:pt idx="693">
                  <c:v>29.319849000000001</c:v>
                </c:pt>
                <c:pt idx="694">
                  <c:v>29.201467999999998</c:v>
                </c:pt>
                <c:pt idx="695">
                  <c:v>29.083086000000002</c:v>
                </c:pt>
                <c:pt idx="696">
                  <c:v>28.964704999999999</c:v>
                </c:pt>
                <c:pt idx="697">
                  <c:v>28.846323000000002</c:v>
                </c:pt>
                <c:pt idx="698">
                  <c:v>28.727941999999999</c:v>
                </c:pt>
                <c:pt idx="699">
                  <c:v>28.609559999999998</c:v>
                </c:pt>
                <c:pt idx="700">
                  <c:v>28.491178999999999</c:v>
                </c:pt>
                <c:pt idx="701">
                  <c:v>28.372796999999998</c:v>
                </c:pt>
                <c:pt idx="702">
                  <c:v>28.254415999999999</c:v>
                </c:pt>
                <c:pt idx="703">
                  <c:v>28.136033999999999</c:v>
                </c:pt>
                <c:pt idx="704">
                  <c:v>28.017652999999999</c:v>
                </c:pt>
                <c:pt idx="705">
                  <c:v>27.899270999999999</c:v>
                </c:pt>
                <c:pt idx="706">
                  <c:v>27.780889999999999</c:v>
                </c:pt>
                <c:pt idx="707">
                  <c:v>27.662507999999999</c:v>
                </c:pt>
                <c:pt idx="708">
                  <c:v>27.544127</c:v>
                </c:pt>
                <c:pt idx="709">
                  <c:v>27.425744999999999</c:v>
                </c:pt>
                <c:pt idx="710">
                  <c:v>27.307364</c:v>
                </c:pt>
                <c:pt idx="711">
                  <c:v>27.188981999999999</c:v>
                </c:pt>
                <c:pt idx="712">
                  <c:v>27.070599999999999</c:v>
                </c:pt>
                <c:pt idx="713">
                  <c:v>26.952218999999999</c:v>
                </c:pt>
                <c:pt idx="714">
                  <c:v>26.833838</c:v>
                </c:pt>
                <c:pt idx="715">
                  <c:v>26.715456</c:v>
                </c:pt>
                <c:pt idx="716">
                  <c:v>26.597075</c:v>
                </c:pt>
                <c:pt idx="717">
                  <c:v>26.478693</c:v>
                </c:pt>
                <c:pt idx="718">
                  <c:v>26.360312</c:v>
                </c:pt>
                <c:pt idx="719">
                  <c:v>26.24193</c:v>
                </c:pt>
                <c:pt idx="720">
                  <c:v>26.123549000000001</c:v>
                </c:pt>
                <c:pt idx="721">
                  <c:v>26.005168999999999</c:v>
                </c:pt>
                <c:pt idx="722">
                  <c:v>25.886787000000002</c:v>
                </c:pt>
                <c:pt idx="723">
                  <c:v>25.768405999999999</c:v>
                </c:pt>
                <c:pt idx="724">
                  <c:v>25.650023999999998</c:v>
                </c:pt>
                <c:pt idx="725">
                  <c:v>25.531642999999999</c:v>
                </c:pt>
                <c:pt idx="726">
                  <c:v>25.413260999999999</c:v>
                </c:pt>
                <c:pt idx="727">
                  <c:v>25.294879999999999</c:v>
                </c:pt>
                <c:pt idx="728">
                  <c:v>25.176497999999999</c:v>
                </c:pt>
                <c:pt idx="729">
                  <c:v>25.058116999999999</c:v>
                </c:pt>
                <c:pt idx="730">
                  <c:v>24.939734999999999</c:v>
                </c:pt>
                <c:pt idx="731">
                  <c:v>24.821353999999999</c:v>
                </c:pt>
                <c:pt idx="732">
                  <c:v>24.702971999999999</c:v>
                </c:pt>
                <c:pt idx="733">
                  <c:v>24.584589999999999</c:v>
                </c:pt>
                <c:pt idx="734">
                  <c:v>24.46621</c:v>
                </c:pt>
                <c:pt idx="735">
                  <c:v>24.347828</c:v>
                </c:pt>
                <c:pt idx="736">
                  <c:v>24.229445999999999</c:v>
                </c:pt>
                <c:pt idx="737">
                  <c:v>24.111065</c:v>
                </c:pt>
                <c:pt idx="738">
                  <c:v>23.992683</c:v>
                </c:pt>
                <c:pt idx="739">
                  <c:v>23.874302</c:v>
                </c:pt>
                <c:pt idx="740">
                  <c:v>23.75592</c:v>
                </c:pt>
                <c:pt idx="741">
                  <c:v>23.637539</c:v>
                </c:pt>
                <c:pt idx="742">
                  <c:v>23.519157</c:v>
                </c:pt>
                <c:pt idx="743">
                  <c:v>23.400776</c:v>
                </c:pt>
                <c:pt idx="744">
                  <c:v>23.282394</c:v>
                </c:pt>
                <c:pt idx="745">
                  <c:v>23.164013000000001</c:v>
                </c:pt>
                <c:pt idx="746">
                  <c:v>23.045631</c:v>
                </c:pt>
                <c:pt idx="747">
                  <c:v>22.927250000000001</c:v>
                </c:pt>
                <c:pt idx="748">
                  <c:v>22.808868</c:v>
                </c:pt>
                <c:pt idx="749">
                  <c:v>22.690487000000001</c:v>
                </c:pt>
                <c:pt idx="750">
                  <c:v>22.572105000000001</c:v>
                </c:pt>
                <c:pt idx="751">
                  <c:v>22.453724000000001</c:v>
                </c:pt>
                <c:pt idx="752">
                  <c:v>22.335342000000001</c:v>
                </c:pt>
                <c:pt idx="753">
                  <c:v>22.21696</c:v>
                </c:pt>
                <c:pt idx="754">
                  <c:v>22.098579999999998</c:v>
                </c:pt>
                <c:pt idx="755">
                  <c:v>21.980198000000001</c:v>
                </c:pt>
                <c:pt idx="756">
                  <c:v>21.861816000000001</c:v>
                </c:pt>
                <c:pt idx="757">
                  <c:v>21.743435000000002</c:v>
                </c:pt>
                <c:pt idx="758">
                  <c:v>21.625053000000001</c:v>
                </c:pt>
                <c:pt idx="759">
                  <c:v>21.506671999999998</c:v>
                </c:pt>
                <c:pt idx="760">
                  <c:v>21.388290000000001</c:v>
                </c:pt>
                <c:pt idx="761">
                  <c:v>21.269908999999998</c:v>
                </c:pt>
                <c:pt idx="762">
                  <c:v>21.151527000000002</c:v>
                </c:pt>
                <c:pt idx="763">
                  <c:v>21.033145999999999</c:v>
                </c:pt>
                <c:pt idx="764">
                  <c:v>20.914764000000002</c:v>
                </c:pt>
                <c:pt idx="765">
                  <c:v>20.796382999999999</c:v>
                </c:pt>
                <c:pt idx="766">
                  <c:v>20.678000999999998</c:v>
                </c:pt>
                <c:pt idx="767">
                  <c:v>20.559619999999999</c:v>
                </c:pt>
                <c:pt idx="768">
                  <c:v>20.441237999999998</c:v>
                </c:pt>
                <c:pt idx="769">
                  <c:v>20.322856999999999</c:v>
                </c:pt>
                <c:pt idx="770">
                  <c:v>20.204474999999999</c:v>
                </c:pt>
                <c:pt idx="771">
                  <c:v>20.086093999999999</c:v>
                </c:pt>
                <c:pt idx="772">
                  <c:v>19.967711999999999</c:v>
                </c:pt>
                <c:pt idx="773">
                  <c:v>19.849329999999998</c:v>
                </c:pt>
                <c:pt idx="774">
                  <c:v>19.73095</c:v>
                </c:pt>
                <c:pt idx="775">
                  <c:v>19.612568</c:v>
                </c:pt>
                <c:pt idx="776">
                  <c:v>19.494185999999999</c:v>
                </c:pt>
                <c:pt idx="777">
                  <c:v>19.375805</c:v>
                </c:pt>
                <c:pt idx="778">
                  <c:v>19.257425000000001</c:v>
                </c:pt>
                <c:pt idx="779">
                  <c:v>19.139043999999998</c:v>
                </c:pt>
                <c:pt idx="780">
                  <c:v>19.020662000000002</c:v>
                </c:pt>
                <c:pt idx="781">
                  <c:v>18.902280000000001</c:v>
                </c:pt>
                <c:pt idx="782">
                  <c:v>18.783899999999999</c:v>
                </c:pt>
                <c:pt idx="783">
                  <c:v>18.665517999999999</c:v>
                </c:pt>
                <c:pt idx="784">
                  <c:v>18.547135999999998</c:v>
                </c:pt>
                <c:pt idx="785">
                  <c:v>18.428754999999999</c:v>
                </c:pt>
                <c:pt idx="786">
                  <c:v>18.310372999999998</c:v>
                </c:pt>
                <c:pt idx="787">
                  <c:v>18.191991999999999</c:v>
                </c:pt>
                <c:pt idx="788">
                  <c:v>18.073609999999999</c:v>
                </c:pt>
                <c:pt idx="789">
                  <c:v>17.955228999999999</c:v>
                </c:pt>
                <c:pt idx="790">
                  <c:v>17.836846999999999</c:v>
                </c:pt>
                <c:pt idx="791">
                  <c:v>17.718465999999999</c:v>
                </c:pt>
                <c:pt idx="792">
                  <c:v>17.600083999999999</c:v>
                </c:pt>
                <c:pt idx="793">
                  <c:v>17.481703</c:v>
                </c:pt>
                <c:pt idx="794">
                  <c:v>17.363320999999999</c:v>
                </c:pt>
                <c:pt idx="795">
                  <c:v>17.24494</c:v>
                </c:pt>
                <c:pt idx="796">
                  <c:v>17.126557999999999</c:v>
                </c:pt>
                <c:pt idx="797">
                  <c:v>17.008177</c:v>
                </c:pt>
                <c:pt idx="798">
                  <c:v>16.889794999999999</c:v>
                </c:pt>
                <c:pt idx="799">
                  <c:v>16.771414</c:v>
                </c:pt>
                <c:pt idx="800">
                  <c:v>16.653032</c:v>
                </c:pt>
                <c:pt idx="801">
                  <c:v>16.534649999999999</c:v>
                </c:pt>
                <c:pt idx="802">
                  <c:v>16.416270000000001</c:v>
                </c:pt>
                <c:pt idx="803">
                  <c:v>16.297888</c:v>
                </c:pt>
                <c:pt idx="804">
                  <c:v>16.179506</c:v>
                </c:pt>
                <c:pt idx="805">
                  <c:v>16.061125000000001</c:v>
                </c:pt>
                <c:pt idx="806">
                  <c:v>15.942743</c:v>
                </c:pt>
                <c:pt idx="807">
                  <c:v>15.824362000000001</c:v>
                </c:pt>
                <c:pt idx="808">
                  <c:v>15.70598</c:v>
                </c:pt>
                <c:pt idx="809">
                  <c:v>15.587599000000001</c:v>
                </c:pt>
                <c:pt idx="810">
                  <c:v>15.469217</c:v>
                </c:pt>
                <c:pt idx="811">
                  <c:v>15.350835999999999</c:v>
                </c:pt>
                <c:pt idx="812">
                  <c:v>15.232454000000001</c:v>
                </c:pt>
                <c:pt idx="813">
                  <c:v>15.114072999999999</c:v>
                </c:pt>
                <c:pt idx="814">
                  <c:v>14.995691000000001</c:v>
                </c:pt>
                <c:pt idx="815">
                  <c:v>14.87731</c:v>
                </c:pt>
                <c:pt idx="816">
                  <c:v>14.758927999999999</c:v>
                </c:pt>
                <c:pt idx="817">
                  <c:v>14.640547</c:v>
                </c:pt>
                <c:pt idx="818">
                  <c:v>14.522164999999999</c:v>
                </c:pt>
                <c:pt idx="819">
                  <c:v>14.403784</c:v>
                </c:pt>
                <c:pt idx="820">
                  <c:v>14.285401999999999</c:v>
                </c:pt>
                <c:pt idx="821">
                  <c:v>14.167021999999999</c:v>
                </c:pt>
                <c:pt idx="822">
                  <c:v>14.048640000000001</c:v>
                </c:pt>
                <c:pt idx="823">
                  <c:v>13.930259</c:v>
                </c:pt>
                <c:pt idx="824">
                  <c:v>13.811877000000001</c:v>
                </c:pt>
                <c:pt idx="825">
                  <c:v>13.693496</c:v>
                </c:pt>
                <c:pt idx="826">
                  <c:v>13.575113999999999</c:v>
                </c:pt>
                <c:pt idx="827">
                  <c:v>13.456733</c:v>
                </c:pt>
                <c:pt idx="828">
                  <c:v>13.338350999999999</c:v>
                </c:pt>
                <c:pt idx="829">
                  <c:v>13.21997</c:v>
                </c:pt>
                <c:pt idx="830">
                  <c:v>13.101588</c:v>
                </c:pt>
                <c:pt idx="831">
                  <c:v>12.983207</c:v>
                </c:pt>
                <c:pt idx="832">
                  <c:v>12.864825</c:v>
                </c:pt>
                <c:pt idx="833">
                  <c:v>12.746444</c:v>
                </c:pt>
                <c:pt idx="834">
                  <c:v>12.628062</c:v>
                </c:pt>
                <c:pt idx="835">
                  <c:v>12.509681</c:v>
                </c:pt>
                <c:pt idx="836">
                  <c:v>12.391299</c:v>
                </c:pt>
                <c:pt idx="837">
                  <c:v>12.272918000000001</c:v>
                </c:pt>
                <c:pt idx="838">
                  <c:v>12.154536</c:v>
                </c:pt>
                <c:pt idx="839">
                  <c:v>12.036155000000001</c:v>
                </c:pt>
                <c:pt idx="840">
                  <c:v>11.917773</c:v>
                </c:pt>
                <c:pt idx="841">
                  <c:v>11.799391999999999</c:v>
                </c:pt>
                <c:pt idx="842">
                  <c:v>11.681010000000001</c:v>
                </c:pt>
                <c:pt idx="843">
                  <c:v>11.562628999999999</c:v>
                </c:pt>
                <c:pt idx="844">
                  <c:v>11.444247000000001</c:v>
                </c:pt>
                <c:pt idx="845">
                  <c:v>11.325866</c:v>
                </c:pt>
                <c:pt idx="846">
                  <c:v>11.207483999999999</c:v>
                </c:pt>
                <c:pt idx="847">
                  <c:v>11.089103</c:v>
                </c:pt>
                <c:pt idx="848">
                  <c:v>10.970720999999999</c:v>
                </c:pt>
                <c:pt idx="849">
                  <c:v>10.852340999999999</c:v>
                </c:pt>
                <c:pt idx="850">
                  <c:v>10.733959</c:v>
                </c:pt>
                <c:pt idx="851">
                  <c:v>10.615577999999999</c:v>
                </c:pt>
                <c:pt idx="852">
                  <c:v>10.497196000000001</c:v>
                </c:pt>
                <c:pt idx="853">
                  <c:v>10.378814999999999</c:v>
                </c:pt>
                <c:pt idx="854">
                  <c:v>10.260433000000001</c:v>
                </c:pt>
                <c:pt idx="855">
                  <c:v>10.142052</c:v>
                </c:pt>
                <c:pt idx="856">
                  <c:v>10.023669999999999</c:v>
                </c:pt>
                <c:pt idx="857">
                  <c:v>9.9052889999999998</c:v>
                </c:pt>
                <c:pt idx="858">
                  <c:v>9.7869069999999994</c:v>
                </c:pt>
                <c:pt idx="859">
                  <c:v>9.668526</c:v>
                </c:pt>
                <c:pt idx="860">
                  <c:v>9.5501439999999995</c:v>
                </c:pt>
                <c:pt idx="861">
                  <c:v>9.4317630000000001</c:v>
                </c:pt>
                <c:pt idx="862">
                  <c:v>9.3133809999999997</c:v>
                </c:pt>
                <c:pt idx="863">
                  <c:v>9.1950000000000003</c:v>
                </c:pt>
                <c:pt idx="864">
                  <c:v>9.0766179999999999</c:v>
                </c:pt>
                <c:pt idx="865">
                  <c:v>8.9582370000000004</c:v>
                </c:pt>
                <c:pt idx="866">
                  <c:v>8.839855</c:v>
                </c:pt>
                <c:pt idx="867">
                  <c:v>8.7214740000000006</c:v>
                </c:pt>
                <c:pt idx="868">
                  <c:v>8.6030920000000002</c:v>
                </c:pt>
                <c:pt idx="869">
                  <c:v>8.4847110000000008</c:v>
                </c:pt>
                <c:pt idx="870">
                  <c:v>8.3663290000000003</c:v>
                </c:pt>
                <c:pt idx="871">
                  <c:v>8.2479479999999992</c:v>
                </c:pt>
                <c:pt idx="872">
                  <c:v>8.1295660000000005</c:v>
                </c:pt>
                <c:pt idx="873">
                  <c:v>8.0111849999999993</c:v>
                </c:pt>
                <c:pt idx="874">
                  <c:v>7.8928037</c:v>
                </c:pt>
                <c:pt idx="875">
                  <c:v>7.7744220000000004</c:v>
                </c:pt>
                <c:pt idx="876">
                  <c:v>7.6560407000000001</c:v>
                </c:pt>
                <c:pt idx="877">
                  <c:v>7.5376589999999997</c:v>
                </c:pt>
                <c:pt idx="878">
                  <c:v>7.4192777000000003</c:v>
                </c:pt>
                <c:pt idx="879">
                  <c:v>7.3008959999999998</c:v>
                </c:pt>
                <c:pt idx="880">
                  <c:v>7.1825146999999996</c:v>
                </c:pt>
                <c:pt idx="881">
                  <c:v>7.064133</c:v>
                </c:pt>
                <c:pt idx="882">
                  <c:v>6.9457516999999998</c:v>
                </c:pt>
                <c:pt idx="883">
                  <c:v>6.8273700000000002</c:v>
                </c:pt>
                <c:pt idx="884">
                  <c:v>6.7089886999999999</c:v>
                </c:pt>
                <c:pt idx="885">
                  <c:v>6.5906076000000002</c:v>
                </c:pt>
                <c:pt idx="886">
                  <c:v>6.472226</c:v>
                </c:pt>
                <c:pt idx="887">
                  <c:v>6.3538446000000004</c:v>
                </c:pt>
                <c:pt idx="888">
                  <c:v>6.2354630000000002</c:v>
                </c:pt>
                <c:pt idx="889">
                  <c:v>6.1170815999999997</c:v>
                </c:pt>
                <c:pt idx="890">
                  <c:v>5.9987000000000004</c:v>
                </c:pt>
                <c:pt idx="891">
                  <c:v>5.8803185999999998</c:v>
                </c:pt>
                <c:pt idx="892">
                  <c:v>5.7619369999999996</c:v>
                </c:pt>
                <c:pt idx="893">
                  <c:v>5.6435556</c:v>
                </c:pt>
                <c:pt idx="894">
                  <c:v>5.5251739999999998</c:v>
                </c:pt>
                <c:pt idx="895">
                  <c:v>5.4067926000000002</c:v>
                </c:pt>
                <c:pt idx="896">
                  <c:v>5.288411</c:v>
                </c:pt>
                <c:pt idx="897">
                  <c:v>5.1700296000000003</c:v>
                </c:pt>
                <c:pt idx="898">
                  <c:v>5.0516480000000001</c:v>
                </c:pt>
                <c:pt idx="899">
                  <c:v>4.99085</c:v>
                </c:pt>
                <c:pt idx="900">
                  <c:v>4.99085</c:v>
                </c:pt>
                <c:pt idx="901">
                  <c:v>5.140835</c:v>
                </c:pt>
                <c:pt idx="902">
                  <c:v>5.4159402999999999</c:v>
                </c:pt>
                <c:pt idx="903">
                  <c:v>5.4159402999999999</c:v>
                </c:pt>
                <c:pt idx="904">
                  <c:v>5.4326480000000004</c:v>
                </c:pt>
                <c:pt idx="905">
                  <c:v>5.5876380000000001</c:v>
                </c:pt>
                <c:pt idx="906">
                  <c:v>5.7426275999999996</c:v>
                </c:pt>
                <c:pt idx="907">
                  <c:v>5.8976173000000003</c:v>
                </c:pt>
                <c:pt idx="908">
                  <c:v>6.0526070000000001</c:v>
                </c:pt>
                <c:pt idx="909">
                  <c:v>6.2075969999999998</c:v>
                </c:pt>
                <c:pt idx="910">
                  <c:v>6.3625864999999999</c:v>
                </c:pt>
                <c:pt idx="911">
                  <c:v>6.517576</c:v>
                </c:pt>
                <c:pt idx="912">
                  <c:v>6.6725659999999998</c:v>
                </c:pt>
                <c:pt idx="913">
                  <c:v>6.8275556999999996</c:v>
                </c:pt>
                <c:pt idx="914">
                  <c:v>6.9825454000000002</c:v>
                </c:pt>
                <c:pt idx="915">
                  <c:v>7.1375349999999997</c:v>
                </c:pt>
                <c:pt idx="916">
                  <c:v>7.2925250000000004</c:v>
                </c:pt>
                <c:pt idx="917">
                  <c:v>7.4475144999999996</c:v>
                </c:pt>
                <c:pt idx="918">
                  <c:v>7.6025042999999997</c:v>
                </c:pt>
                <c:pt idx="919">
                  <c:v>7.7574940000000003</c:v>
                </c:pt>
                <c:pt idx="920">
                  <c:v>7.9124837000000001</c:v>
                </c:pt>
                <c:pt idx="921">
                  <c:v>8.0674729999999997</c:v>
                </c:pt>
                <c:pt idx="922">
                  <c:v>8.2224640000000004</c:v>
                </c:pt>
                <c:pt idx="923">
                  <c:v>8.3774529999999992</c:v>
                </c:pt>
                <c:pt idx="924">
                  <c:v>8.5324430000000007</c:v>
                </c:pt>
                <c:pt idx="925">
                  <c:v>8.6874319999999994</c:v>
                </c:pt>
                <c:pt idx="926">
                  <c:v>8.8424224999999996</c:v>
                </c:pt>
                <c:pt idx="927">
                  <c:v>8.9974120000000006</c:v>
                </c:pt>
                <c:pt idx="928">
                  <c:v>9.1524020000000004</c:v>
                </c:pt>
                <c:pt idx="929">
                  <c:v>9.3073910000000009</c:v>
                </c:pt>
                <c:pt idx="930">
                  <c:v>9.4623810000000006</c:v>
                </c:pt>
                <c:pt idx="931">
                  <c:v>9.6173710000000003</c:v>
                </c:pt>
                <c:pt idx="932">
                  <c:v>9.7723610000000001</c:v>
                </c:pt>
                <c:pt idx="933">
                  <c:v>9.9273500000000006</c:v>
                </c:pt>
                <c:pt idx="934">
                  <c:v>10.08234</c:v>
                </c:pt>
                <c:pt idx="935">
                  <c:v>10.2373295</c:v>
                </c:pt>
                <c:pt idx="936">
                  <c:v>10.39232</c:v>
                </c:pt>
                <c:pt idx="937">
                  <c:v>10.547309</c:v>
                </c:pt>
                <c:pt idx="938">
                  <c:v>10.702299</c:v>
                </c:pt>
                <c:pt idx="939">
                  <c:v>10.857288</c:v>
                </c:pt>
                <c:pt idx="940">
                  <c:v>11.012278999999999</c:v>
                </c:pt>
                <c:pt idx="941">
                  <c:v>11.167268</c:v>
                </c:pt>
                <c:pt idx="942">
                  <c:v>11.322258</c:v>
                </c:pt>
                <c:pt idx="943">
                  <c:v>11.477247</c:v>
                </c:pt>
                <c:pt idx="944">
                  <c:v>11.632237</c:v>
                </c:pt>
                <c:pt idx="945">
                  <c:v>11.787227</c:v>
                </c:pt>
                <c:pt idx="946">
                  <c:v>11.942216999999999</c:v>
                </c:pt>
                <c:pt idx="947">
                  <c:v>12.097206</c:v>
                </c:pt>
                <c:pt idx="948">
                  <c:v>12.252196</c:v>
                </c:pt>
                <c:pt idx="949">
                  <c:v>12.407185999999999</c:v>
                </c:pt>
                <c:pt idx="950">
                  <c:v>12.562175999999999</c:v>
                </c:pt>
                <c:pt idx="951">
                  <c:v>12.717166000000001</c:v>
                </c:pt>
                <c:pt idx="952">
                  <c:v>12.872154999999999</c:v>
                </c:pt>
                <c:pt idx="953">
                  <c:v>13.027145000000001</c:v>
                </c:pt>
                <c:pt idx="954">
                  <c:v>13.182135000000001</c:v>
                </c:pt>
                <c:pt idx="955">
                  <c:v>13.337125</c:v>
                </c:pt>
                <c:pt idx="956">
                  <c:v>13.492114000000001</c:v>
                </c:pt>
                <c:pt idx="957">
                  <c:v>13.647104000000001</c:v>
                </c:pt>
                <c:pt idx="958">
                  <c:v>13.8020935</c:v>
                </c:pt>
                <c:pt idx="959">
                  <c:v>13.957084</c:v>
                </c:pt>
                <c:pt idx="960">
                  <c:v>14.112073000000001</c:v>
                </c:pt>
                <c:pt idx="961">
                  <c:v>14.267063</c:v>
                </c:pt>
                <c:pt idx="962">
                  <c:v>14.422052000000001</c:v>
                </c:pt>
                <c:pt idx="963">
                  <c:v>14.577043</c:v>
                </c:pt>
                <c:pt idx="964">
                  <c:v>14.688700000000001</c:v>
                </c:pt>
                <c:pt idx="965">
                  <c:v>14.688700000000001</c:v>
                </c:pt>
                <c:pt idx="966">
                  <c:v>14.688700000000001</c:v>
                </c:pt>
                <c:pt idx="967">
                  <c:v>14.688700000000001</c:v>
                </c:pt>
                <c:pt idx="968">
                  <c:v>14.688700000000001</c:v>
                </c:pt>
                <c:pt idx="969">
                  <c:v>14.688700000000001</c:v>
                </c:pt>
                <c:pt idx="970">
                  <c:v>14.688700000000001</c:v>
                </c:pt>
                <c:pt idx="971">
                  <c:v>14.688700000000001</c:v>
                </c:pt>
                <c:pt idx="972">
                  <c:v>14.688700000000001</c:v>
                </c:pt>
                <c:pt idx="973">
                  <c:v>14.688700000000001</c:v>
                </c:pt>
                <c:pt idx="974">
                  <c:v>14.688700000000001</c:v>
                </c:pt>
                <c:pt idx="975">
                  <c:v>14.688700000000001</c:v>
                </c:pt>
                <c:pt idx="976">
                  <c:v>14.688700000000001</c:v>
                </c:pt>
                <c:pt idx="977">
                  <c:v>14.688700000000001</c:v>
                </c:pt>
                <c:pt idx="978">
                  <c:v>14.688700000000001</c:v>
                </c:pt>
                <c:pt idx="979">
                  <c:v>14.688700000000001</c:v>
                </c:pt>
                <c:pt idx="980">
                  <c:v>14.593468</c:v>
                </c:pt>
                <c:pt idx="981">
                  <c:v>14.483472000000001</c:v>
                </c:pt>
                <c:pt idx="982">
                  <c:v>14.373476</c:v>
                </c:pt>
                <c:pt idx="983">
                  <c:v>14.263479999999999</c:v>
                </c:pt>
                <c:pt idx="984">
                  <c:v>14.153484000000001</c:v>
                </c:pt>
                <c:pt idx="985">
                  <c:v>14.0434885</c:v>
                </c:pt>
                <c:pt idx="986">
                  <c:v>13.933493</c:v>
                </c:pt>
                <c:pt idx="987">
                  <c:v>13.823496</c:v>
                </c:pt>
                <c:pt idx="988">
                  <c:v>13.7135</c:v>
                </c:pt>
                <c:pt idx="989">
                  <c:v>13.603503999999999</c:v>
                </c:pt>
                <c:pt idx="990">
                  <c:v>13.493508</c:v>
                </c:pt>
                <c:pt idx="991">
                  <c:v>13.3835125</c:v>
                </c:pt>
                <c:pt idx="992">
                  <c:v>13.273517</c:v>
                </c:pt>
                <c:pt idx="993">
                  <c:v>13.163520999999999</c:v>
                </c:pt>
                <c:pt idx="994">
                  <c:v>13.053525</c:v>
                </c:pt>
                <c:pt idx="995">
                  <c:v>12.943529</c:v>
                </c:pt>
                <c:pt idx="996">
                  <c:v>12.833532999999999</c:v>
                </c:pt>
                <c:pt idx="997">
                  <c:v>12.723537</c:v>
                </c:pt>
                <c:pt idx="998">
                  <c:v>12.613542000000001</c:v>
                </c:pt>
                <c:pt idx="999">
                  <c:v>12.503546</c:v>
                </c:pt>
                <c:pt idx="1000">
                  <c:v>12.393549</c:v>
                </c:pt>
                <c:pt idx="1001">
                  <c:v>12.283552999999999</c:v>
                </c:pt>
                <c:pt idx="1002">
                  <c:v>12.173557000000001</c:v>
                </c:pt>
                <c:pt idx="1003">
                  <c:v>12.063561</c:v>
                </c:pt>
                <c:pt idx="1004">
                  <c:v>11.953566</c:v>
                </c:pt>
                <c:pt idx="1005">
                  <c:v>11.84357</c:v>
                </c:pt>
                <c:pt idx="1006">
                  <c:v>11.733574000000001</c:v>
                </c:pt>
                <c:pt idx="1007">
                  <c:v>11.623578</c:v>
                </c:pt>
                <c:pt idx="1008">
                  <c:v>11.513582</c:v>
                </c:pt>
                <c:pt idx="1009">
                  <c:v>11.403586000000001</c:v>
                </c:pt>
                <c:pt idx="1010">
                  <c:v>11.293590999999999</c:v>
                </c:pt>
                <c:pt idx="1011">
                  <c:v>11.183595</c:v>
                </c:pt>
                <c:pt idx="1012">
                  <c:v>11.073598</c:v>
                </c:pt>
                <c:pt idx="1013">
                  <c:v>10.963602</c:v>
                </c:pt>
                <c:pt idx="1014">
                  <c:v>10.853605999999999</c:v>
                </c:pt>
                <c:pt idx="1015">
                  <c:v>10.74361</c:v>
                </c:pt>
                <c:pt idx="1016">
                  <c:v>10.633615000000001</c:v>
                </c:pt>
                <c:pt idx="1017">
                  <c:v>10.523619</c:v>
                </c:pt>
                <c:pt idx="1018">
                  <c:v>10.413622999999999</c:v>
                </c:pt>
                <c:pt idx="1019">
                  <c:v>10.303627000000001</c:v>
                </c:pt>
                <c:pt idx="1020">
                  <c:v>10.193631</c:v>
                </c:pt>
                <c:pt idx="1021">
                  <c:v>10.083634999999999</c:v>
                </c:pt>
                <c:pt idx="1022">
                  <c:v>9.9736395000000009</c:v>
                </c:pt>
                <c:pt idx="1023">
                  <c:v>9.8636440000000007</c:v>
                </c:pt>
                <c:pt idx="1024">
                  <c:v>9.7536470000000008</c:v>
                </c:pt>
                <c:pt idx="1025">
                  <c:v>9.6436510000000002</c:v>
                </c:pt>
                <c:pt idx="1026">
                  <c:v>9.5336549999999995</c:v>
                </c:pt>
                <c:pt idx="1027">
                  <c:v>9.4236590000000007</c:v>
                </c:pt>
                <c:pt idx="1028">
                  <c:v>9.3136635000000005</c:v>
                </c:pt>
                <c:pt idx="1029">
                  <c:v>9.2036680000000004</c:v>
                </c:pt>
                <c:pt idx="1030">
                  <c:v>9.0936719999999998</c:v>
                </c:pt>
                <c:pt idx="1031">
                  <c:v>8.9836760000000009</c:v>
                </c:pt>
                <c:pt idx="1032">
                  <c:v>8.8736800000000002</c:v>
                </c:pt>
                <c:pt idx="1033">
                  <c:v>8.7636839999999996</c:v>
                </c:pt>
                <c:pt idx="1034">
                  <c:v>8.6536880000000007</c:v>
                </c:pt>
                <c:pt idx="1035">
                  <c:v>8.5436929999999993</c:v>
                </c:pt>
                <c:pt idx="1036">
                  <c:v>8.4336959999999994</c:v>
                </c:pt>
                <c:pt idx="1037">
                  <c:v>8.3237000000000005</c:v>
                </c:pt>
                <c:pt idx="1038">
                  <c:v>8.2137039999999999</c:v>
                </c:pt>
                <c:pt idx="1039">
                  <c:v>8.1037079999999992</c:v>
                </c:pt>
                <c:pt idx="1040">
                  <c:v>7.9937123999999997</c:v>
                </c:pt>
                <c:pt idx="1041">
                  <c:v>7.8837165999999996</c:v>
                </c:pt>
                <c:pt idx="1042">
                  <c:v>7.7737207000000001</c:v>
                </c:pt>
                <c:pt idx="1043">
                  <c:v>7.6637250000000003</c:v>
                </c:pt>
                <c:pt idx="1044">
                  <c:v>7.5537289999999997</c:v>
                </c:pt>
                <c:pt idx="1045">
                  <c:v>7.4437327</c:v>
                </c:pt>
                <c:pt idx="1046">
                  <c:v>7.3337370000000002</c:v>
                </c:pt>
                <c:pt idx="1047">
                  <c:v>7.2237410000000004</c:v>
                </c:pt>
                <c:pt idx="1048">
                  <c:v>7.1137449999999998</c:v>
                </c:pt>
                <c:pt idx="1049">
                  <c:v>7.0037494000000002</c:v>
                </c:pt>
                <c:pt idx="1050">
                  <c:v>6.8937534999999999</c:v>
                </c:pt>
                <c:pt idx="1051">
                  <c:v>6.7837569999999996</c:v>
                </c:pt>
                <c:pt idx="1052">
                  <c:v>6.6737614000000001</c:v>
                </c:pt>
                <c:pt idx="1053">
                  <c:v>6.5637654999999997</c:v>
                </c:pt>
                <c:pt idx="1054">
                  <c:v>6.4537696999999996</c:v>
                </c:pt>
                <c:pt idx="1055">
                  <c:v>6.3437739999999998</c:v>
                </c:pt>
                <c:pt idx="1056">
                  <c:v>6.233778</c:v>
                </c:pt>
                <c:pt idx="1057">
                  <c:v>6.1237817000000003</c:v>
                </c:pt>
                <c:pt idx="1058">
                  <c:v>6.0137859999999996</c:v>
                </c:pt>
                <c:pt idx="1059">
                  <c:v>5.9037899999999999</c:v>
                </c:pt>
                <c:pt idx="1060">
                  <c:v>5.7937940000000001</c:v>
                </c:pt>
                <c:pt idx="1061">
                  <c:v>5.6837983000000003</c:v>
                </c:pt>
                <c:pt idx="1062">
                  <c:v>5.5738025000000002</c:v>
                </c:pt>
                <c:pt idx="1063">
                  <c:v>5.4638059999999999</c:v>
                </c:pt>
                <c:pt idx="1064">
                  <c:v>5.3538103000000001</c:v>
                </c:pt>
                <c:pt idx="1065">
                  <c:v>5.2438145</c:v>
                </c:pt>
                <c:pt idx="1066">
                  <c:v>5.1338185999999997</c:v>
                </c:pt>
                <c:pt idx="1067">
                  <c:v>5.0238230000000001</c:v>
                </c:pt>
                <c:pt idx="1068">
                  <c:v>4.9138270000000004</c:v>
                </c:pt>
                <c:pt idx="1069">
                  <c:v>4.8038306000000004</c:v>
                </c:pt>
                <c:pt idx="1070">
                  <c:v>4.693835</c:v>
                </c:pt>
                <c:pt idx="1071">
                  <c:v>4.5838390000000002</c:v>
                </c:pt>
                <c:pt idx="1072">
                  <c:v>4.4738429999999996</c:v>
                </c:pt>
                <c:pt idx="1073">
                  <c:v>4.3638472999999998</c:v>
                </c:pt>
                <c:pt idx="1074">
                  <c:v>4.2538514000000003</c:v>
                </c:pt>
                <c:pt idx="1075">
                  <c:v>4.1438556000000002</c:v>
                </c:pt>
                <c:pt idx="1076">
                  <c:v>4.0338592999999996</c:v>
                </c:pt>
                <c:pt idx="1077">
                  <c:v>3.9238634000000001</c:v>
                </c:pt>
                <c:pt idx="1078">
                  <c:v>3.8138676</c:v>
                </c:pt>
                <c:pt idx="1079">
                  <c:v>3.7038717000000001</c:v>
                </c:pt>
                <c:pt idx="1080">
                  <c:v>3.5938756000000001</c:v>
                </c:pt>
                <c:pt idx="1081">
                  <c:v>3.4838798</c:v>
                </c:pt>
                <c:pt idx="1082">
                  <c:v>3.3738839999999999</c:v>
                </c:pt>
                <c:pt idx="1083">
                  <c:v>3.2638880000000001</c:v>
                </c:pt>
                <c:pt idx="1084">
                  <c:v>3.1538919999999999</c:v>
                </c:pt>
                <c:pt idx="1085">
                  <c:v>3.0438961999999998</c:v>
                </c:pt>
                <c:pt idx="1086">
                  <c:v>2.9339</c:v>
                </c:pt>
                <c:pt idx="1087">
                  <c:v>2.8239043000000001</c:v>
                </c:pt>
                <c:pt idx="1088">
                  <c:v>2.7139084000000002</c:v>
                </c:pt>
                <c:pt idx="1089">
                  <c:v>2.6039124</c:v>
                </c:pt>
                <c:pt idx="1090">
                  <c:v>2.4939165000000001</c:v>
                </c:pt>
                <c:pt idx="1091">
                  <c:v>2.3839207</c:v>
                </c:pt>
                <c:pt idx="1092">
                  <c:v>2.2739246</c:v>
                </c:pt>
                <c:pt idx="1093">
                  <c:v>2.1639287</c:v>
                </c:pt>
                <c:pt idx="1094">
                  <c:v>2.0539329999999998</c:v>
                </c:pt>
                <c:pt idx="1095">
                  <c:v>1.943937</c:v>
                </c:pt>
                <c:pt idx="1096">
                  <c:v>1.833941</c:v>
                </c:pt>
                <c:pt idx="1097">
                  <c:v>1.7239450999999999</c:v>
                </c:pt>
                <c:pt idx="1098">
                  <c:v>1.6139492</c:v>
                </c:pt>
                <c:pt idx="1099">
                  <c:v>1.5039532</c:v>
                </c:pt>
                <c:pt idx="1100">
                  <c:v>1.3939573999999999</c:v>
                </c:pt>
                <c:pt idx="1101">
                  <c:v>1.2839613999999999</c:v>
                </c:pt>
                <c:pt idx="1102">
                  <c:v>1.1739655</c:v>
                </c:pt>
                <c:pt idx="1103">
                  <c:v>1.0639696000000001</c:v>
                </c:pt>
                <c:pt idx="1104">
                  <c:v>0.95397365000000001</c:v>
                </c:pt>
                <c:pt idx="1105">
                  <c:v>0.84397774999999997</c:v>
                </c:pt>
                <c:pt idx="1106">
                  <c:v>0.73398180000000002</c:v>
                </c:pt>
                <c:pt idx="1107">
                  <c:v>0.62398589999999998</c:v>
                </c:pt>
                <c:pt idx="1108">
                  <c:v>0.51398999999999995</c:v>
                </c:pt>
                <c:pt idx="1109">
                  <c:v>0.45355596999999997</c:v>
                </c:pt>
                <c:pt idx="1110">
                  <c:v>0.45355596999999997</c:v>
                </c:pt>
                <c:pt idx="1111">
                  <c:v>0.39346376</c:v>
                </c:pt>
                <c:pt idx="1112">
                  <c:v>0.26009732000000002</c:v>
                </c:pt>
                <c:pt idx="1113">
                  <c:v>0.12673087</c:v>
                </c:pt>
                <c:pt idx="1114">
                  <c:v>-6.6355659999999999E-3</c:v>
                </c:pt>
                <c:pt idx="1115">
                  <c:v>-0.14000201000000001</c:v>
                </c:pt>
                <c:pt idx="1116">
                  <c:v>-0.27336844999999999</c:v>
                </c:pt>
                <c:pt idx="1117">
                  <c:v>-0.40673488000000002</c:v>
                </c:pt>
                <c:pt idx="1118">
                  <c:v>-0.54010135000000004</c:v>
                </c:pt>
                <c:pt idx="1119">
                  <c:v>-0.67346775999999997</c:v>
                </c:pt>
                <c:pt idx="1120">
                  <c:v>-0.80683419999999995</c:v>
                </c:pt>
                <c:pt idx="1121">
                  <c:v>-0.91209507000000001</c:v>
                </c:pt>
                <c:pt idx="1122">
                  <c:v>-0.91209507000000001</c:v>
                </c:pt>
                <c:pt idx="1123">
                  <c:v>-0.91209507000000001</c:v>
                </c:pt>
              </c:numCache>
            </c:numRef>
          </c:yVal>
          <c:smooth val="0"/>
          <c:extLst>
            <c:ext xmlns:c16="http://schemas.microsoft.com/office/drawing/2014/chart" uri="{C3380CC4-5D6E-409C-BE32-E72D297353CC}">
              <c16:uniqueId val="{00000002-623A-47DC-A1CB-ECD620CDB2B2}"/>
            </c:ext>
          </c:extLst>
        </c:ser>
        <c:dLbls>
          <c:showLegendKey val="0"/>
          <c:showVal val="0"/>
          <c:showCatName val="0"/>
          <c:showSerName val="0"/>
          <c:showPercent val="0"/>
          <c:showBubbleSize val="0"/>
        </c:dLbls>
        <c:axId val="1724842111"/>
        <c:axId val="116658592"/>
        <c:extLst/>
      </c:scatterChart>
      <c:valAx>
        <c:axId val="1724842111"/>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layout>
            <c:manualLayout>
              <c:xMode val="edge"/>
              <c:yMode val="edge"/>
              <c:x val="0.46853346456692913"/>
              <c:y val="0.9115782522968184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6658592"/>
        <c:crosses val="autoZero"/>
        <c:crossBetween val="midCat"/>
        <c:majorUnit val="20"/>
      </c:valAx>
      <c:valAx>
        <c:axId val="11665859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24842111"/>
        <c:crosses val="autoZero"/>
        <c:crossBetween val="midCat"/>
      </c:valAx>
      <c:spPr>
        <a:noFill/>
        <a:ln>
          <a:noFill/>
        </a:ln>
        <a:effectLst/>
      </c:spPr>
    </c:plotArea>
    <c:legend>
      <c:legendPos val="r"/>
      <c:layout>
        <c:manualLayout>
          <c:xMode val="edge"/>
          <c:yMode val="edge"/>
          <c:x val="0.75366666666666671"/>
          <c:y val="0.21104191244387138"/>
          <c:w val="0.15188888888888888"/>
          <c:h val="0.31293682170118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Mass fraction BHET in solution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10870516185477"/>
          <c:y val="4.8644041191652145E-2"/>
          <c:w val="0.84066907261592305"/>
          <c:h val="0.80394868930674346"/>
        </c:manualLayout>
      </c:layout>
      <c:scatterChart>
        <c:scatterStyle val="lineMarker"/>
        <c:varyColors val="0"/>
        <c:ser>
          <c:idx val="0"/>
          <c:order val="0"/>
          <c:tx>
            <c:strRef>
              <c:f>'Figure 9'!$AC$4</c:f>
              <c:strCache>
                <c:ptCount val="1"/>
                <c:pt idx="0">
                  <c:v>66mod</c:v>
                </c:pt>
              </c:strCache>
            </c:strRef>
          </c:tx>
          <c:spPr>
            <a:ln w="19050" cap="rnd">
              <a:solidFill>
                <a:schemeClr val="accent1"/>
              </a:solidFill>
              <a:round/>
            </a:ln>
            <a:effectLst/>
          </c:spPr>
          <c:marker>
            <c:symbol val="none"/>
          </c:marker>
          <c:xVal>
            <c:numRef>
              <c:f>'Figure 9'!$AD$6:$AD$992</c:f>
              <c:numCache>
                <c:formatCode>General</c:formatCode>
                <c:ptCount val="98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1.8896601666666666</c:v>
                </c:pt>
                <c:pt idx="14">
                  <c:v>1.8896601666666666</c:v>
                </c:pt>
                <c:pt idx="15">
                  <c:v>1.98441175</c:v>
                </c:pt>
                <c:pt idx="16">
                  <c:v>1.98441175</c:v>
                </c:pt>
                <c:pt idx="17">
                  <c:v>1.9846473333333334</c:v>
                </c:pt>
                <c:pt idx="18">
                  <c:v>1.9846473333333334</c:v>
                </c:pt>
                <c:pt idx="19">
                  <c:v>1.9846484999999998</c:v>
                </c:pt>
                <c:pt idx="20">
                  <c:v>1.9846484999999998</c:v>
                </c:pt>
                <c:pt idx="21">
                  <c:v>2</c:v>
                </c:pt>
                <c:pt idx="22">
                  <c:v>2.1666666666666665</c:v>
                </c:pt>
                <c:pt idx="23">
                  <c:v>2.3333333333333335</c:v>
                </c:pt>
                <c:pt idx="24">
                  <c:v>2.5</c:v>
                </c:pt>
                <c:pt idx="25">
                  <c:v>2.6666666666666665</c:v>
                </c:pt>
                <c:pt idx="26">
                  <c:v>2.8333333333333335</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7.3002700000000003</c:v>
                </c:pt>
                <c:pt idx="54">
                  <c:v>7.3002700000000003</c:v>
                </c:pt>
                <c:pt idx="55">
                  <c:v>7.3002706666666661</c:v>
                </c:pt>
                <c:pt idx="56">
                  <c:v>7.3002706666666661</c:v>
                </c:pt>
                <c:pt idx="57">
                  <c:v>7.333333333333333</c:v>
                </c:pt>
                <c:pt idx="58">
                  <c:v>7.5</c:v>
                </c:pt>
                <c:pt idx="59">
                  <c:v>7.666666666666667</c:v>
                </c:pt>
                <c:pt idx="60">
                  <c:v>7.833333333333333</c:v>
                </c:pt>
                <c:pt idx="61">
                  <c:v>8</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9.9186549999999993</c:v>
                </c:pt>
                <c:pt idx="74">
                  <c:v>9.9186549999999993</c:v>
                </c:pt>
                <c:pt idx="75">
                  <c:v>10</c:v>
                </c:pt>
                <c:pt idx="76">
                  <c:v>10.126342833333332</c:v>
                </c:pt>
                <c:pt idx="77">
                  <c:v>10.126342833333332</c:v>
                </c:pt>
                <c:pt idx="78">
                  <c:v>10.166666666666666</c:v>
                </c:pt>
                <c:pt idx="79">
                  <c:v>10.333333333333334</c:v>
                </c:pt>
                <c:pt idx="80">
                  <c:v>10.5</c:v>
                </c:pt>
                <c:pt idx="81">
                  <c:v>10.666666666666666</c:v>
                </c:pt>
                <c:pt idx="82">
                  <c:v>10.833333333333334</c:v>
                </c:pt>
                <c:pt idx="83">
                  <c:v>11</c:v>
                </c:pt>
                <c:pt idx="84">
                  <c:v>11.166666666666666</c:v>
                </c:pt>
                <c:pt idx="85">
                  <c:v>11.237359999999999</c:v>
                </c:pt>
                <c:pt idx="86">
                  <c:v>11.237359999999999</c:v>
                </c:pt>
                <c:pt idx="87">
                  <c:v>11.333333333333334</c:v>
                </c:pt>
                <c:pt idx="88">
                  <c:v>11.5</c:v>
                </c:pt>
                <c:pt idx="89">
                  <c:v>11.666666666666666</c:v>
                </c:pt>
                <c:pt idx="90">
                  <c:v>11.833333333333334</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13.5596</c:v>
                </c:pt>
                <c:pt idx="102">
                  <c:v>13.5596</c:v>
                </c:pt>
                <c:pt idx="103">
                  <c:v>13.666666666666666</c:v>
                </c:pt>
                <c:pt idx="104">
                  <c:v>13.833333333333334</c:v>
                </c:pt>
                <c:pt idx="105">
                  <c:v>14</c:v>
                </c:pt>
                <c:pt idx="106">
                  <c:v>14.166666666666666</c:v>
                </c:pt>
                <c:pt idx="107">
                  <c:v>14.333333333333334</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25</c:v>
                </c:pt>
                <c:pt idx="172">
                  <c:v>25.166666666666668</c:v>
                </c:pt>
                <c:pt idx="173">
                  <c:v>25.333333333333332</c:v>
                </c:pt>
                <c:pt idx="174">
                  <c:v>25.5</c:v>
                </c:pt>
                <c:pt idx="175">
                  <c:v>25.666666666666668</c:v>
                </c:pt>
                <c:pt idx="176">
                  <c:v>25.833333333333332</c:v>
                </c:pt>
                <c:pt idx="177">
                  <c:v>26</c:v>
                </c:pt>
                <c:pt idx="178">
                  <c:v>26.166666666666668</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28.561501666666668</c:v>
                </c:pt>
                <c:pt idx="194">
                  <c:v>28.561501666666668</c:v>
                </c:pt>
                <c:pt idx="195">
                  <c:v>28.666666666666668</c:v>
                </c:pt>
                <c:pt idx="196">
                  <c:v>28.833333333333332</c:v>
                </c:pt>
                <c:pt idx="197">
                  <c:v>29</c:v>
                </c:pt>
                <c:pt idx="198">
                  <c:v>29.166666666666668</c:v>
                </c:pt>
                <c:pt idx="199">
                  <c:v>29.333333333333332</c:v>
                </c:pt>
                <c:pt idx="200">
                  <c:v>29.5</c:v>
                </c:pt>
                <c:pt idx="201">
                  <c:v>29.666666666666668</c:v>
                </c:pt>
                <c:pt idx="202">
                  <c:v>29.833333333333332</c:v>
                </c:pt>
                <c:pt idx="203">
                  <c:v>30</c:v>
                </c:pt>
                <c:pt idx="204">
                  <c:v>30.166666666666668</c:v>
                </c:pt>
                <c:pt idx="205">
                  <c:v>30.333333333333332</c:v>
                </c:pt>
                <c:pt idx="206">
                  <c:v>30.5</c:v>
                </c:pt>
                <c:pt idx="207">
                  <c:v>30.666666666666668</c:v>
                </c:pt>
                <c:pt idx="208">
                  <c:v>30.833333333333332</c:v>
                </c:pt>
                <c:pt idx="209">
                  <c:v>31</c:v>
                </c:pt>
                <c:pt idx="210">
                  <c:v>31.166666666666668</c:v>
                </c:pt>
                <c:pt idx="211">
                  <c:v>31.168189999999999</c:v>
                </c:pt>
                <c:pt idx="212">
                  <c:v>31.168189999999999</c:v>
                </c:pt>
                <c:pt idx="213">
                  <c:v>31.333333333333332</c:v>
                </c:pt>
                <c:pt idx="214">
                  <c:v>31.5</c:v>
                </c:pt>
                <c:pt idx="215">
                  <c:v>31.666666666666668</c:v>
                </c:pt>
                <c:pt idx="216">
                  <c:v>31.833333333333332</c:v>
                </c:pt>
                <c:pt idx="217">
                  <c:v>32</c:v>
                </c:pt>
                <c:pt idx="218">
                  <c:v>32.166666666666664</c:v>
                </c:pt>
                <c:pt idx="219">
                  <c:v>32.333333333333336</c:v>
                </c:pt>
                <c:pt idx="220">
                  <c:v>32.5</c:v>
                </c:pt>
                <c:pt idx="221">
                  <c:v>32.666666666666664</c:v>
                </c:pt>
                <c:pt idx="222">
                  <c:v>32.833333333333336</c:v>
                </c:pt>
                <c:pt idx="223">
                  <c:v>33</c:v>
                </c:pt>
                <c:pt idx="224">
                  <c:v>33.166666666666664</c:v>
                </c:pt>
                <c:pt idx="225">
                  <c:v>33.333333333333336</c:v>
                </c:pt>
                <c:pt idx="226">
                  <c:v>33.5</c:v>
                </c:pt>
                <c:pt idx="227">
                  <c:v>33.666666666666664</c:v>
                </c:pt>
                <c:pt idx="228">
                  <c:v>33.833333333333336</c:v>
                </c:pt>
                <c:pt idx="229">
                  <c:v>34</c:v>
                </c:pt>
                <c:pt idx="230">
                  <c:v>34.166666666666664</c:v>
                </c:pt>
                <c:pt idx="231">
                  <c:v>34.333333333333336</c:v>
                </c:pt>
                <c:pt idx="232">
                  <c:v>34.5</c:v>
                </c:pt>
                <c:pt idx="233">
                  <c:v>34.666666666666664</c:v>
                </c:pt>
                <c:pt idx="234">
                  <c:v>34.833333333333336</c:v>
                </c:pt>
                <c:pt idx="235">
                  <c:v>34.979191666666665</c:v>
                </c:pt>
                <c:pt idx="236">
                  <c:v>34.979191666666665</c:v>
                </c:pt>
                <c:pt idx="237">
                  <c:v>35</c:v>
                </c:pt>
                <c:pt idx="238">
                  <c:v>35.166666666666664</c:v>
                </c:pt>
                <c:pt idx="239">
                  <c:v>35.333333333333336</c:v>
                </c:pt>
                <c:pt idx="240">
                  <c:v>35.5</c:v>
                </c:pt>
                <c:pt idx="241">
                  <c:v>35.666666666666664</c:v>
                </c:pt>
                <c:pt idx="242">
                  <c:v>35.833333333333336</c:v>
                </c:pt>
                <c:pt idx="243">
                  <c:v>36</c:v>
                </c:pt>
                <c:pt idx="244">
                  <c:v>36.166666666666664</c:v>
                </c:pt>
                <c:pt idx="245">
                  <c:v>36.333333333333336</c:v>
                </c:pt>
                <c:pt idx="246">
                  <c:v>36.5</c:v>
                </c:pt>
                <c:pt idx="247">
                  <c:v>36.666666666666664</c:v>
                </c:pt>
                <c:pt idx="248">
                  <c:v>36.833333333333336</c:v>
                </c:pt>
                <c:pt idx="249">
                  <c:v>37</c:v>
                </c:pt>
                <c:pt idx="250">
                  <c:v>37.166666666666664</c:v>
                </c:pt>
                <c:pt idx="251">
                  <c:v>37.333333333333336</c:v>
                </c:pt>
                <c:pt idx="252">
                  <c:v>37.5</c:v>
                </c:pt>
                <c:pt idx="253">
                  <c:v>37.666666666666664</c:v>
                </c:pt>
                <c:pt idx="254">
                  <c:v>37.833333333333336</c:v>
                </c:pt>
                <c:pt idx="255">
                  <c:v>38</c:v>
                </c:pt>
                <c:pt idx="256">
                  <c:v>38.166666666666664</c:v>
                </c:pt>
                <c:pt idx="257">
                  <c:v>38.333333333333336</c:v>
                </c:pt>
                <c:pt idx="258">
                  <c:v>38.5</c:v>
                </c:pt>
                <c:pt idx="259">
                  <c:v>38.666666666666664</c:v>
                </c:pt>
                <c:pt idx="260">
                  <c:v>38.833333333333336</c:v>
                </c:pt>
                <c:pt idx="261">
                  <c:v>39</c:v>
                </c:pt>
                <c:pt idx="262">
                  <c:v>39.166666666666664</c:v>
                </c:pt>
                <c:pt idx="263">
                  <c:v>39.333333333333336</c:v>
                </c:pt>
                <c:pt idx="264">
                  <c:v>39.5</c:v>
                </c:pt>
                <c:pt idx="265">
                  <c:v>39.666666666666664</c:v>
                </c:pt>
                <c:pt idx="266">
                  <c:v>39.833333333333336</c:v>
                </c:pt>
                <c:pt idx="267">
                  <c:v>40</c:v>
                </c:pt>
                <c:pt idx="268">
                  <c:v>40.166666666666664</c:v>
                </c:pt>
                <c:pt idx="269">
                  <c:v>40.333333333333336</c:v>
                </c:pt>
                <c:pt idx="270">
                  <c:v>40.5</c:v>
                </c:pt>
                <c:pt idx="271">
                  <c:v>40.599328333333332</c:v>
                </c:pt>
                <c:pt idx="272">
                  <c:v>40.599328333333332</c:v>
                </c:pt>
                <c:pt idx="273">
                  <c:v>40.666666666666664</c:v>
                </c:pt>
                <c:pt idx="274">
                  <c:v>40.833333333333336</c:v>
                </c:pt>
                <c:pt idx="275">
                  <c:v>41</c:v>
                </c:pt>
                <c:pt idx="276">
                  <c:v>41.166666666666664</c:v>
                </c:pt>
                <c:pt idx="277">
                  <c:v>41.333333333333336</c:v>
                </c:pt>
                <c:pt idx="278">
                  <c:v>41.5</c:v>
                </c:pt>
                <c:pt idx="279">
                  <c:v>41.666666666666664</c:v>
                </c:pt>
                <c:pt idx="280">
                  <c:v>41.833333333333336</c:v>
                </c:pt>
                <c:pt idx="281">
                  <c:v>42</c:v>
                </c:pt>
                <c:pt idx="282">
                  <c:v>42.166666666666664</c:v>
                </c:pt>
                <c:pt idx="283">
                  <c:v>42.333333333333336</c:v>
                </c:pt>
                <c:pt idx="284">
                  <c:v>42.5</c:v>
                </c:pt>
                <c:pt idx="285">
                  <c:v>42.666666666666664</c:v>
                </c:pt>
                <c:pt idx="286">
                  <c:v>42.833333333333336</c:v>
                </c:pt>
                <c:pt idx="287">
                  <c:v>43</c:v>
                </c:pt>
                <c:pt idx="288">
                  <c:v>43.166666666666664</c:v>
                </c:pt>
                <c:pt idx="289">
                  <c:v>43.333333333333336</c:v>
                </c:pt>
                <c:pt idx="290">
                  <c:v>43.5</c:v>
                </c:pt>
                <c:pt idx="291">
                  <c:v>43.666666666666664</c:v>
                </c:pt>
                <c:pt idx="292">
                  <c:v>43.833333333333336</c:v>
                </c:pt>
                <c:pt idx="293">
                  <c:v>44</c:v>
                </c:pt>
                <c:pt idx="294">
                  <c:v>44.166666666666664</c:v>
                </c:pt>
                <c:pt idx="295">
                  <c:v>44.333333333333336</c:v>
                </c:pt>
                <c:pt idx="296">
                  <c:v>44.5</c:v>
                </c:pt>
                <c:pt idx="297">
                  <c:v>44.666666666666664</c:v>
                </c:pt>
                <c:pt idx="298">
                  <c:v>44.833333333333336</c:v>
                </c:pt>
                <c:pt idx="299">
                  <c:v>45</c:v>
                </c:pt>
                <c:pt idx="300">
                  <c:v>45.010603333333329</c:v>
                </c:pt>
                <c:pt idx="301">
                  <c:v>45.010603333333329</c:v>
                </c:pt>
                <c:pt idx="302">
                  <c:v>45.166666666666664</c:v>
                </c:pt>
                <c:pt idx="303">
                  <c:v>45.333333333333336</c:v>
                </c:pt>
                <c:pt idx="304">
                  <c:v>45.5</c:v>
                </c:pt>
                <c:pt idx="305">
                  <c:v>45.666666666666664</c:v>
                </c:pt>
                <c:pt idx="306">
                  <c:v>45.833333333333336</c:v>
                </c:pt>
                <c:pt idx="307">
                  <c:v>46</c:v>
                </c:pt>
                <c:pt idx="308">
                  <c:v>46.166666666666664</c:v>
                </c:pt>
                <c:pt idx="309">
                  <c:v>46.333333333333336</c:v>
                </c:pt>
                <c:pt idx="310">
                  <c:v>46.5</c:v>
                </c:pt>
                <c:pt idx="311">
                  <c:v>46.666666666666664</c:v>
                </c:pt>
                <c:pt idx="312">
                  <c:v>46.833333333333336</c:v>
                </c:pt>
                <c:pt idx="313">
                  <c:v>47</c:v>
                </c:pt>
                <c:pt idx="314">
                  <c:v>47.166666666666664</c:v>
                </c:pt>
                <c:pt idx="315">
                  <c:v>47.333333333333336</c:v>
                </c:pt>
                <c:pt idx="316">
                  <c:v>47.5</c:v>
                </c:pt>
                <c:pt idx="317">
                  <c:v>47.666666666666664</c:v>
                </c:pt>
                <c:pt idx="318">
                  <c:v>47.833333333333336</c:v>
                </c:pt>
                <c:pt idx="319">
                  <c:v>48</c:v>
                </c:pt>
                <c:pt idx="320">
                  <c:v>48.166666666666664</c:v>
                </c:pt>
                <c:pt idx="321">
                  <c:v>48.333333333333336</c:v>
                </c:pt>
                <c:pt idx="322">
                  <c:v>48.5</c:v>
                </c:pt>
                <c:pt idx="323">
                  <c:v>48.666666666666664</c:v>
                </c:pt>
                <c:pt idx="324">
                  <c:v>48.833333333333336</c:v>
                </c:pt>
                <c:pt idx="325">
                  <c:v>49</c:v>
                </c:pt>
                <c:pt idx="326">
                  <c:v>49.166666666666664</c:v>
                </c:pt>
                <c:pt idx="327">
                  <c:v>49.333333333333336</c:v>
                </c:pt>
                <c:pt idx="328">
                  <c:v>49.5</c:v>
                </c:pt>
                <c:pt idx="329">
                  <c:v>49.666666666666664</c:v>
                </c:pt>
                <c:pt idx="330">
                  <c:v>49.833333333333336</c:v>
                </c:pt>
                <c:pt idx="331">
                  <c:v>50</c:v>
                </c:pt>
                <c:pt idx="332">
                  <c:v>50.166666666666664</c:v>
                </c:pt>
                <c:pt idx="333">
                  <c:v>50.333333333333336</c:v>
                </c:pt>
                <c:pt idx="334">
                  <c:v>50.5</c:v>
                </c:pt>
                <c:pt idx="335">
                  <c:v>50.666666666666664</c:v>
                </c:pt>
                <c:pt idx="336">
                  <c:v>50.833333333333336</c:v>
                </c:pt>
                <c:pt idx="337">
                  <c:v>51</c:v>
                </c:pt>
                <c:pt idx="338">
                  <c:v>51.166666666666664</c:v>
                </c:pt>
                <c:pt idx="339">
                  <c:v>51.333333333333336</c:v>
                </c:pt>
                <c:pt idx="340">
                  <c:v>51.5</c:v>
                </c:pt>
                <c:pt idx="341">
                  <c:v>51.666666666666664</c:v>
                </c:pt>
                <c:pt idx="342">
                  <c:v>51.833333333333336</c:v>
                </c:pt>
                <c:pt idx="343">
                  <c:v>52</c:v>
                </c:pt>
                <c:pt idx="344">
                  <c:v>52.166666666666664</c:v>
                </c:pt>
                <c:pt idx="345">
                  <c:v>52.333333333333336</c:v>
                </c:pt>
                <c:pt idx="346">
                  <c:v>52.5</c:v>
                </c:pt>
                <c:pt idx="347">
                  <c:v>52.666666666666664</c:v>
                </c:pt>
                <c:pt idx="348">
                  <c:v>52.833333333333336</c:v>
                </c:pt>
                <c:pt idx="349">
                  <c:v>53</c:v>
                </c:pt>
                <c:pt idx="350">
                  <c:v>53.166666666666664</c:v>
                </c:pt>
                <c:pt idx="351">
                  <c:v>53.333333333333336</c:v>
                </c:pt>
                <c:pt idx="352">
                  <c:v>53.5</c:v>
                </c:pt>
                <c:pt idx="353">
                  <c:v>53.666666666666664</c:v>
                </c:pt>
                <c:pt idx="354">
                  <c:v>53.833333333333336</c:v>
                </c:pt>
                <c:pt idx="355">
                  <c:v>54</c:v>
                </c:pt>
                <c:pt idx="356">
                  <c:v>54.166666666666664</c:v>
                </c:pt>
                <c:pt idx="357">
                  <c:v>54.333333333333336</c:v>
                </c:pt>
                <c:pt idx="358">
                  <c:v>54.5</c:v>
                </c:pt>
                <c:pt idx="359">
                  <c:v>54.666666666666664</c:v>
                </c:pt>
                <c:pt idx="360">
                  <c:v>54.833333333333336</c:v>
                </c:pt>
                <c:pt idx="361">
                  <c:v>55</c:v>
                </c:pt>
                <c:pt idx="362">
                  <c:v>55.166666666666664</c:v>
                </c:pt>
                <c:pt idx="363">
                  <c:v>55.333333333333336</c:v>
                </c:pt>
                <c:pt idx="364">
                  <c:v>55.5</c:v>
                </c:pt>
                <c:pt idx="365">
                  <c:v>55.666666666666664</c:v>
                </c:pt>
                <c:pt idx="366">
                  <c:v>55.833333333333336</c:v>
                </c:pt>
                <c:pt idx="367">
                  <c:v>56</c:v>
                </c:pt>
                <c:pt idx="368">
                  <c:v>56.166666666666664</c:v>
                </c:pt>
                <c:pt idx="369">
                  <c:v>56.333333333333336</c:v>
                </c:pt>
                <c:pt idx="370">
                  <c:v>56.5</c:v>
                </c:pt>
                <c:pt idx="371">
                  <c:v>56.666666666666664</c:v>
                </c:pt>
                <c:pt idx="372">
                  <c:v>56.833333333333336</c:v>
                </c:pt>
                <c:pt idx="373">
                  <c:v>57</c:v>
                </c:pt>
                <c:pt idx="374">
                  <c:v>57.166666666666664</c:v>
                </c:pt>
                <c:pt idx="375">
                  <c:v>57.333333333333336</c:v>
                </c:pt>
                <c:pt idx="376">
                  <c:v>57.5</c:v>
                </c:pt>
                <c:pt idx="377">
                  <c:v>57.666666666666664</c:v>
                </c:pt>
                <c:pt idx="378">
                  <c:v>57.833333333333336</c:v>
                </c:pt>
                <c:pt idx="379">
                  <c:v>58</c:v>
                </c:pt>
                <c:pt idx="380">
                  <c:v>58.166666666666664</c:v>
                </c:pt>
                <c:pt idx="381">
                  <c:v>58.333333333333336</c:v>
                </c:pt>
                <c:pt idx="382">
                  <c:v>58.5</c:v>
                </c:pt>
                <c:pt idx="383">
                  <c:v>58.666666666666664</c:v>
                </c:pt>
                <c:pt idx="384">
                  <c:v>58.833333333333336</c:v>
                </c:pt>
                <c:pt idx="385">
                  <c:v>59</c:v>
                </c:pt>
                <c:pt idx="386">
                  <c:v>59.166666666666664</c:v>
                </c:pt>
                <c:pt idx="387">
                  <c:v>59.333333333333336</c:v>
                </c:pt>
                <c:pt idx="388">
                  <c:v>59.5</c:v>
                </c:pt>
                <c:pt idx="389">
                  <c:v>59.666666666666664</c:v>
                </c:pt>
                <c:pt idx="390">
                  <c:v>59.833333333333336</c:v>
                </c:pt>
                <c:pt idx="391">
                  <c:v>60</c:v>
                </c:pt>
                <c:pt idx="392">
                  <c:v>60.166666666666664</c:v>
                </c:pt>
                <c:pt idx="393">
                  <c:v>60.333333333333336</c:v>
                </c:pt>
                <c:pt idx="394">
                  <c:v>60.5</c:v>
                </c:pt>
                <c:pt idx="395">
                  <c:v>60.666666666666664</c:v>
                </c:pt>
                <c:pt idx="396">
                  <c:v>60.833333333333336</c:v>
                </c:pt>
                <c:pt idx="397">
                  <c:v>61</c:v>
                </c:pt>
                <c:pt idx="398">
                  <c:v>61.166666666666664</c:v>
                </c:pt>
                <c:pt idx="399">
                  <c:v>61.333333333333336</c:v>
                </c:pt>
                <c:pt idx="400">
                  <c:v>61.5</c:v>
                </c:pt>
                <c:pt idx="401">
                  <c:v>61.666666666666664</c:v>
                </c:pt>
                <c:pt idx="402">
                  <c:v>61.833333333333336</c:v>
                </c:pt>
                <c:pt idx="403">
                  <c:v>62</c:v>
                </c:pt>
                <c:pt idx="404">
                  <c:v>62.166666666666664</c:v>
                </c:pt>
                <c:pt idx="405">
                  <c:v>62.333333333333336</c:v>
                </c:pt>
                <c:pt idx="406">
                  <c:v>62.5</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68.166666666666671</c:v>
                </c:pt>
                <c:pt idx="441">
                  <c:v>68.333333333333329</c:v>
                </c:pt>
                <c:pt idx="442">
                  <c:v>68.5</c:v>
                </c:pt>
                <c:pt idx="443">
                  <c:v>68.666666666666671</c:v>
                </c:pt>
                <c:pt idx="444">
                  <c:v>68.833333333333329</c:v>
                </c:pt>
                <c:pt idx="445">
                  <c:v>69</c:v>
                </c:pt>
                <c:pt idx="446">
                  <c:v>69.166666666666671</c:v>
                </c:pt>
                <c:pt idx="447">
                  <c:v>69.333333333333329</c:v>
                </c:pt>
                <c:pt idx="448">
                  <c:v>69.5</c:v>
                </c:pt>
                <c:pt idx="449">
                  <c:v>69.666666666666671</c:v>
                </c:pt>
                <c:pt idx="450">
                  <c:v>69.833333333333329</c:v>
                </c:pt>
                <c:pt idx="451">
                  <c:v>70</c:v>
                </c:pt>
                <c:pt idx="452">
                  <c:v>70.166666666666671</c:v>
                </c:pt>
                <c:pt idx="453">
                  <c:v>70.333333333333329</c:v>
                </c:pt>
                <c:pt idx="454">
                  <c:v>70.5</c:v>
                </c:pt>
                <c:pt idx="455">
                  <c:v>70.666666666666671</c:v>
                </c:pt>
                <c:pt idx="456">
                  <c:v>70.833333333333329</c:v>
                </c:pt>
                <c:pt idx="457">
                  <c:v>71</c:v>
                </c:pt>
                <c:pt idx="458">
                  <c:v>71.166666666666671</c:v>
                </c:pt>
                <c:pt idx="459">
                  <c:v>71.333333333333329</c:v>
                </c:pt>
                <c:pt idx="460">
                  <c:v>71.5</c:v>
                </c:pt>
                <c:pt idx="461">
                  <c:v>71.666666666666671</c:v>
                </c:pt>
                <c:pt idx="462">
                  <c:v>71.833333333333329</c:v>
                </c:pt>
                <c:pt idx="463">
                  <c:v>72</c:v>
                </c:pt>
                <c:pt idx="464">
                  <c:v>72.166666666666671</c:v>
                </c:pt>
                <c:pt idx="465">
                  <c:v>72.333333333333329</c:v>
                </c:pt>
                <c:pt idx="466">
                  <c:v>72.5</c:v>
                </c:pt>
                <c:pt idx="467">
                  <c:v>72.666666666666671</c:v>
                </c:pt>
                <c:pt idx="468">
                  <c:v>72.833333333333329</c:v>
                </c:pt>
                <c:pt idx="469">
                  <c:v>73</c:v>
                </c:pt>
                <c:pt idx="470">
                  <c:v>73.166666666666671</c:v>
                </c:pt>
                <c:pt idx="471">
                  <c:v>73.333333333333329</c:v>
                </c:pt>
                <c:pt idx="472">
                  <c:v>73.5</c:v>
                </c:pt>
                <c:pt idx="473">
                  <c:v>73.666666666666671</c:v>
                </c:pt>
                <c:pt idx="474">
                  <c:v>73.833333333333329</c:v>
                </c:pt>
                <c:pt idx="475">
                  <c:v>74</c:v>
                </c:pt>
                <c:pt idx="476">
                  <c:v>74.166666666666671</c:v>
                </c:pt>
                <c:pt idx="477">
                  <c:v>74.333333333333329</c:v>
                </c:pt>
                <c:pt idx="478">
                  <c:v>74.5</c:v>
                </c:pt>
                <c:pt idx="479">
                  <c:v>74.666666666666671</c:v>
                </c:pt>
                <c:pt idx="480">
                  <c:v>74.833333333333329</c:v>
                </c:pt>
                <c:pt idx="481">
                  <c:v>75</c:v>
                </c:pt>
                <c:pt idx="482">
                  <c:v>75.166666666666671</c:v>
                </c:pt>
                <c:pt idx="483">
                  <c:v>75.333333333333329</c:v>
                </c:pt>
                <c:pt idx="484">
                  <c:v>75.5</c:v>
                </c:pt>
                <c:pt idx="485">
                  <c:v>75.666666666666671</c:v>
                </c:pt>
                <c:pt idx="486">
                  <c:v>75.740926666666667</c:v>
                </c:pt>
                <c:pt idx="487">
                  <c:v>75.740926666666667</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115.16666666666667</c:v>
                </c:pt>
                <c:pt idx="725">
                  <c:v>115.33333333333333</c:v>
                </c:pt>
                <c:pt idx="726">
                  <c:v>115.5</c:v>
                </c:pt>
                <c:pt idx="727">
                  <c:v>115.66666666666667</c:v>
                </c:pt>
                <c:pt idx="728">
                  <c:v>115.83333333333333</c:v>
                </c:pt>
                <c:pt idx="729">
                  <c:v>116</c:v>
                </c:pt>
                <c:pt idx="730">
                  <c:v>116.16666666666667</c:v>
                </c:pt>
                <c:pt idx="731">
                  <c:v>116.33333333333333</c:v>
                </c:pt>
                <c:pt idx="732">
                  <c:v>116.5</c:v>
                </c:pt>
                <c:pt idx="733">
                  <c:v>116.66666666666667</c:v>
                </c:pt>
                <c:pt idx="734">
                  <c:v>116.83333333333333</c:v>
                </c:pt>
                <c:pt idx="735">
                  <c:v>117</c:v>
                </c:pt>
                <c:pt idx="736">
                  <c:v>117.16666666666667</c:v>
                </c:pt>
                <c:pt idx="737">
                  <c:v>117.33333333333333</c:v>
                </c:pt>
                <c:pt idx="738">
                  <c:v>117.5</c:v>
                </c:pt>
                <c:pt idx="739">
                  <c:v>117.66666666666667</c:v>
                </c:pt>
                <c:pt idx="740">
                  <c:v>117.83333333333333</c:v>
                </c:pt>
                <c:pt idx="741">
                  <c:v>118</c:v>
                </c:pt>
                <c:pt idx="742">
                  <c:v>118.16666666666667</c:v>
                </c:pt>
                <c:pt idx="743">
                  <c:v>118.33333333333333</c:v>
                </c:pt>
                <c:pt idx="744">
                  <c:v>118.5</c:v>
                </c:pt>
                <c:pt idx="745">
                  <c:v>118.66666666666667</c:v>
                </c:pt>
                <c:pt idx="746">
                  <c:v>118.83333333333333</c:v>
                </c:pt>
                <c:pt idx="747">
                  <c:v>119</c:v>
                </c:pt>
                <c:pt idx="748">
                  <c:v>119.16666666666667</c:v>
                </c:pt>
                <c:pt idx="749">
                  <c:v>119.33333333333333</c:v>
                </c:pt>
                <c:pt idx="750">
                  <c:v>119.5</c:v>
                </c:pt>
                <c:pt idx="751">
                  <c:v>119.66666666666667</c:v>
                </c:pt>
                <c:pt idx="752">
                  <c:v>119.83333333333333</c:v>
                </c:pt>
                <c:pt idx="753">
                  <c:v>120</c:v>
                </c:pt>
                <c:pt idx="754">
                  <c:v>120.16666666666667</c:v>
                </c:pt>
                <c:pt idx="755">
                  <c:v>120.33333333333333</c:v>
                </c:pt>
                <c:pt idx="756">
                  <c:v>120.5</c:v>
                </c:pt>
                <c:pt idx="757">
                  <c:v>120.66666666666667</c:v>
                </c:pt>
                <c:pt idx="758">
                  <c:v>120.83333333333333</c:v>
                </c:pt>
                <c:pt idx="759">
                  <c:v>121</c:v>
                </c:pt>
                <c:pt idx="760">
                  <c:v>121.16666666666667</c:v>
                </c:pt>
                <c:pt idx="761">
                  <c:v>121.33333333333333</c:v>
                </c:pt>
                <c:pt idx="762">
                  <c:v>121.5</c:v>
                </c:pt>
                <c:pt idx="763">
                  <c:v>121.66666666666667</c:v>
                </c:pt>
                <c:pt idx="764">
                  <c:v>121.83333333333333</c:v>
                </c:pt>
                <c:pt idx="765">
                  <c:v>122</c:v>
                </c:pt>
                <c:pt idx="766">
                  <c:v>122.16666666666667</c:v>
                </c:pt>
                <c:pt idx="767">
                  <c:v>122.33333333333333</c:v>
                </c:pt>
                <c:pt idx="768">
                  <c:v>122.5</c:v>
                </c:pt>
                <c:pt idx="769">
                  <c:v>122.66666666666667</c:v>
                </c:pt>
                <c:pt idx="770">
                  <c:v>122.83333333333333</c:v>
                </c:pt>
                <c:pt idx="771">
                  <c:v>123</c:v>
                </c:pt>
                <c:pt idx="772">
                  <c:v>123.16666666666667</c:v>
                </c:pt>
                <c:pt idx="773">
                  <c:v>123.33333333333333</c:v>
                </c:pt>
                <c:pt idx="774">
                  <c:v>123.5</c:v>
                </c:pt>
                <c:pt idx="775">
                  <c:v>123.66666666666667</c:v>
                </c:pt>
                <c:pt idx="776">
                  <c:v>123.83333333333333</c:v>
                </c:pt>
                <c:pt idx="777">
                  <c:v>124</c:v>
                </c:pt>
                <c:pt idx="778">
                  <c:v>124.16666666666667</c:v>
                </c:pt>
                <c:pt idx="779">
                  <c:v>124.33333333333333</c:v>
                </c:pt>
                <c:pt idx="780">
                  <c:v>124.5</c:v>
                </c:pt>
                <c:pt idx="781">
                  <c:v>124.66666666666667</c:v>
                </c:pt>
                <c:pt idx="782">
                  <c:v>124.83333333333333</c:v>
                </c:pt>
                <c:pt idx="783">
                  <c:v>125</c:v>
                </c:pt>
                <c:pt idx="784">
                  <c:v>125.16666666666667</c:v>
                </c:pt>
                <c:pt idx="785">
                  <c:v>125.33333333333333</c:v>
                </c:pt>
                <c:pt idx="786">
                  <c:v>125.5</c:v>
                </c:pt>
                <c:pt idx="787">
                  <c:v>125.66666666666667</c:v>
                </c:pt>
                <c:pt idx="788">
                  <c:v>125.83333333333333</c:v>
                </c:pt>
                <c:pt idx="789">
                  <c:v>126</c:v>
                </c:pt>
                <c:pt idx="790">
                  <c:v>126.16666666666667</c:v>
                </c:pt>
                <c:pt idx="791">
                  <c:v>126.33333333333333</c:v>
                </c:pt>
                <c:pt idx="792">
                  <c:v>126.5</c:v>
                </c:pt>
                <c:pt idx="793">
                  <c:v>126.66666666666667</c:v>
                </c:pt>
                <c:pt idx="794">
                  <c:v>126.83333333333333</c:v>
                </c:pt>
                <c:pt idx="795">
                  <c:v>127</c:v>
                </c:pt>
                <c:pt idx="796">
                  <c:v>127.16666666666667</c:v>
                </c:pt>
                <c:pt idx="797">
                  <c:v>127.33333333333333</c:v>
                </c:pt>
                <c:pt idx="798">
                  <c:v>127.5</c:v>
                </c:pt>
                <c:pt idx="799">
                  <c:v>127.66666666666667</c:v>
                </c:pt>
                <c:pt idx="800">
                  <c:v>127.83333333333333</c:v>
                </c:pt>
                <c:pt idx="801">
                  <c:v>128</c:v>
                </c:pt>
                <c:pt idx="802">
                  <c:v>128.16666666666666</c:v>
                </c:pt>
                <c:pt idx="803">
                  <c:v>128.33333333333334</c:v>
                </c:pt>
                <c:pt idx="804">
                  <c:v>128.5</c:v>
                </c:pt>
                <c:pt idx="805">
                  <c:v>128.66666666666666</c:v>
                </c:pt>
                <c:pt idx="806">
                  <c:v>128.83333333333334</c:v>
                </c:pt>
                <c:pt idx="807">
                  <c:v>129</c:v>
                </c:pt>
                <c:pt idx="808">
                  <c:v>129.16666666666666</c:v>
                </c:pt>
                <c:pt idx="809">
                  <c:v>129.33333333333334</c:v>
                </c:pt>
                <c:pt idx="810">
                  <c:v>129.5</c:v>
                </c:pt>
                <c:pt idx="811">
                  <c:v>129.66666666666666</c:v>
                </c:pt>
                <c:pt idx="812">
                  <c:v>129.83333333333334</c:v>
                </c:pt>
                <c:pt idx="813">
                  <c:v>130</c:v>
                </c:pt>
                <c:pt idx="814">
                  <c:v>130.16666666666666</c:v>
                </c:pt>
                <c:pt idx="815">
                  <c:v>130.20022833333334</c:v>
                </c:pt>
                <c:pt idx="816">
                  <c:v>130.20022833333334</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135.22120000000001</c:v>
                </c:pt>
                <c:pt idx="848">
                  <c:v>135.22120000000001</c:v>
                </c:pt>
                <c:pt idx="849">
                  <c:v>135.33333333333334</c:v>
                </c:pt>
                <c:pt idx="850">
                  <c:v>135.5</c:v>
                </c:pt>
                <c:pt idx="851">
                  <c:v>135.66666666666666</c:v>
                </c:pt>
                <c:pt idx="852">
                  <c:v>135.83333333333334</c:v>
                </c:pt>
                <c:pt idx="853">
                  <c:v>136</c:v>
                </c:pt>
                <c:pt idx="854">
                  <c:v>136.16666666666666</c:v>
                </c:pt>
                <c:pt idx="855">
                  <c:v>136.33333333333334</c:v>
                </c:pt>
                <c:pt idx="856">
                  <c:v>136.5</c:v>
                </c:pt>
                <c:pt idx="857">
                  <c:v>136.66666666666666</c:v>
                </c:pt>
                <c:pt idx="858">
                  <c:v>136.83333333333334</c:v>
                </c:pt>
                <c:pt idx="859">
                  <c:v>137</c:v>
                </c:pt>
                <c:pt idx="860">
                  <c:v>137.16666666666666</c:v>
                </c:pt>
                <c:pt idx="861">
                  <c:v>137.33333333333334</c:v>
                </c:pt>
                <c:pt idx="862">
                  <c:v>137.5</c:v>
                </c:pt>
                <c:pt idx="863">
                  <c:v>137.66666666666666</c:v>
                </c:pt>
                <c:pt idx="864">
                  <c:v>137.83333333333334</c:v>
                </c:pt>
                <c:pt idx="865">
                  <c:v>138</c:v>
                </c:pt>
                <c:pt idx="866">
                  <c:v>138.16666666666666</c:v>
                </c:pt>
                <c:pt idx="867">
                  <c:v>138.33333333333334</c:v>
                </c:pt>
                <c:pt idx="868">
                  <c:v>138.5</c:v>
                </c:pt>
                <c:pt idx="869">
                  <c:v>138.66666666666666</c:v>
                </c:pt>
                <c:pt idx="870">
                  <c:v>138.83333333333334</c:v>
                </c:pt>
                <c:pt idx="871">
                  <c:v>139</c:v>
                </c:pt>
                <c:pt idx="872">
                  <c:v>139.16666666666666</c:v>
                </c:pt>
                <c:pt idx="873">
                  <c:v>139.33333333333334</c:v>
                </c:pt>
                <c:pt idx="874">
                  <c:v>139.5</c:v>
                </c:pt>
                <c:pt idx="875">
                  <c:v>139.66666666666666</c:v>
                </c:pt>
                <c:pt idx="876">
                  <c:v>139.83333333333334</c:v>
                </c:pt>
                <c:pt idx="877">
                  <c:v>140</c:v>
                </c:pt>
                <c:pt idx="878">
                  <c:v>140.16666666666666</c:v>
                </c:pt>
                <c:pt idx="879">
                  <c:v>140.33333333333334</c:v>
                </c:pt>
                <c:pt idx="880">
                  <c:v>140.5</c:v>
                </c:pt>
                <c:pt idx="881">
                  <c:v>140.66666666666666</c:v>
                </c:pt>
                <c:pt idx="882">
                  <c:v>140.83333333333334</c:v>
                </c:pt>
                <c:pt idx="883">
                  <c:v>141</c:v>
                </c:pt>
                <c:pt idx="884">
                  <c:v>141.16666666666666</c:v>
                </c:pt>
                <c:pt idx="885">
                  <c:v>141.33333333333334</c:v>
                </c:pt>
                <c:pt idx="886">
                  <c:v>141.5</c:v>
                </c:pt>
                <c:pt idx="887">
                  <c:v>141.66666666666666</c:v>
                </c:pt>
                <c:pt idx="888">
                  <c:v>141.83333333333334</c:v>
                </c:pt>
                <c:pt idx="889">
                  <c:v>142</c:v>
                </c:pt>
                <c:pt idx="890">
                  <c:v>142.16666666666666</c:v>
                </c:pt>
                <c:pt idx="891">
                  <c:v>142.33333333333334</c:v>
                </c:pt>
                <c:pt idx="892">
                  <c:v>142.5</c:v>
                </c:pt>
                <c:pt idx="893">
                  <c:v>142.66666666666666</c:v>
                </c:pt>
                <c:pt idx="894">
                  <c:v>142.83333333333334</c:v>
                </c:pt>
                <c:pt idx="895">
                  <c:v>143</c:v>
                </c:pt>
                <c:pt idx="896">
                  <c:v>143.16666666666666</c:v>
                </c:pt>
                <c:pt idx="897">
                  <c:v>143.33333333333334</c:v>
                </c:pt>
                <c:pt idx="898">
                  <c:v>143.5</c:v>
                </c:pt>
                <c:pt idx="899">
                  <c:v>143.66666666666666</c:v>
                </c:pt>
                <c:pt idx="900">
                  <c:v>143.83333333333334</c:v>
                </c:pt>
                <c:pt idx="901">
                  <c:v>144</c:v>
                </c:pt>
                <c:pt idx="902">
                  <c:v>144.16666666666666</c:v>
                </c:pt>
                <c:pt idx="903">
                  <c:v>144.33333333333334</c:v>
                </c:pt>
                <c:pt idx="904">
                  <c:v>144.5</c:v>
                </c:pt>
                <c:pt idx="905">
                  <c:v>144.66666666666666</c:v>
                </c:pt>
                <c:pt idx="906">
                  <c:v>144.83333333333334</c:v>
                </c:pt>
                <c:pt idx="907">
                  <c:v>145</c:v>
                </c:pt>
                <c:pt idx="908">
                  <c:v>145.16666666666666</c:v>
                </c:pt>
                <c:pt idx="909">
                  <c:v>145.33333333333334</c:v>
                </c:pt>
                <c:pt idx="910">
                  <c:v>145.5</c:v>
                </c:pt>
                <c:pt idx="911">
                  <c:v>145.50829999999999</c:v>
                </c:pt>
                <c:pt idx="912">
                  <c:v>145.50829999999999</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154.16666666666666</c:v>
                </c:pt>
                <c:pt idx="965">
                  <c:v>154.33333333333334</c:v>
                </c:pt>
                <c:pt idx="966">
                  <c:v>154.5</c:v>
                </c:pt>
                <c:pt idx="967">
                  <c:v>154.66666666666666</c:v>
                </c:pt>
                <c:pt idx="968">
                  <c:v>154.83333333333334</c:v>
                </c:pt>
                <c:pt idx="969">
                  <c:v>155</c:v>
                </c:pt>
                <c:pt idx="970">
                  <c:v>155.16666666666666</c:v>
                </c:pt>
                <c:pt idx="971">
                  <c:v>155.33333333333334</c:v>
                </c:pt>
                <c:pt idx="972">
                  <c:v>155.5</c:v>
                </c:pt>
                <c:pt idx="973">
                  <c:v>155.66666666666666</c:v>
                </c:pt>
                <c:pt idx="974">
                  <c:v>155.83333333333334</c:v>
                </c:pt>
                <c:pt idx="975">
                  <c:v>156</c:v>
                </c:pt>
                <c:pt idx="976">
                  <c:v>156.16666666666666</c:v>
                </c:pt>
                <c:pt idx="977">
                  <c:v>156.33333333333334</c:v>
                </c:pt>
                <c:pt idx="978">
                  <c:v>156.5</c:v>
                </c:pt>
                <c:pt idx="979">
                  <c:v>156.66666666666666</c:v>
                </c:pt>
                <c:pt idx="980">
                  <c:v>156.83333333333334</c:v>
                </c:pt>
                <c:pt idx="981">
                  <c:v>157</c:v>
                </c:pt>
                <c:pt idx="982">
                  <c:v>157.16666666666666</c:v>
                </c:pt>
                <c:pt idx="983">
                  <c:v>157.33333333333334</c:v>
                </c:pt>
                <c:pt idx="984">
                  <c:v>157.5</c:v>
                </c:pt>
                <c:pt idx="985">
                  <c:v>157.66666666666666</c:v>
                </c:pt>
                <c:pt idx="986">
                  <c:v>157.714</c:v>
                </c:pt>
              </c:numCache>
            </c:numRef>
          </c:xVal>
          <c:yVal>
            <c:numRef>
              <c:f>'Figure 9'!$AG$6:$AG$992</c:f>
              <c:numCache>
                <c:formatCode>General</c:formatCode>
                <c:ptCount val="987"/>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0.23</c:v>
                </c:pt>
                <c:pt idx="90">
                  <c:v>0.22999998999999999</c:v>
                </c:pt>
                <c:pt idx="91">
                  <c:v>0.22999998999999999</c:v>
                </c:pt>
                <c:pt idx="92">
                  <c:v>0.22999996</c:v>
                </c:pt>
                <c:pt idx="93">
                  <c:v>0.22999992999999999</c:v>
                </c:pt>
                <c:pt idx="94">
                  <c:v>0.22999984000000001</c:v>
                </c:pt>
                <c:pt idx="95">
                  <c:v>0.22999965999999999</c:v>
                </c:pt>
                <c:pt idx="96">
                  <c:v>0.22999933</c:v>
                </c:pt>
                <c:pt idx="97">
                  <c:v>0.22999871999999999</c:v>
                </c:pt>
                <c:pt idx="98">
                  <c:v>0.22999759</c:v>
                </c:pt>
                <c:pt idx="99">
                  <c:v>0.22999553</c:v>
                </c:pt>
                <c:pt idx="100">
                  <c:v>0.2299919</c:v>
                </c:pt>
                <c:pt idx="101">
                  <c:v>0.22999004000000001</c:v>
                </c:pt>
                <c:pt idx="102">
                  <c:v>0.22999004000000001</c:v>
                </c:pt>
                <c:pt idx="103">
                  <c:v>0.22998562</c:v>
                </c:pt>
                <c:pt idx="104">
                  <c:v>0.22997496000000001</c:v>
                </c:pt>
                <c:pt idx="105">
                  <c:v>0.22995707000000001</c:v>
                </c:pt>
                <c:pt idx="106">
                  <c:v>0.22992746999999999</c:v>
                </c:pt>
                <c:pt idx="107">
                  <c:v>0.229879</c:v>
                </c:pt>
                <c:pt idx="108">
                  <c:v>0.22980073000000001</c:v>
                </c:pt>
                <c:pt idx="109">
                  <c:v>0.22967580000000001</c:v>
                </c:pt>
                <c:pt idx="110">
                  <c:v>0.22947909</c:v>
                </c:pt>
                <c:pt idx="111">
                  <c:v>0.22917391000000001</c:v>
                </c:pt>
                <c:pt idx="112">
                  <c:v>0.22870800999999999</c:v>
                </c:pt>
                <c:pt idx="113">
                  <c:v>0.22800920999999999</c:v>
                </c:pt>
                <c:pt idx="114">
                  <c:v>0.22698194999999999</c:v>
                </c:pt>
                <c:pt idx="115">
                  <c:v>0.22550596000000001</c:v>
                </c:pt>
                <c:pt idx="116">
                  <c:v>0.22344043999999999</c:v>
                </c:pt>
                <c:pt idx="117">
                  <c:v>0.22063680999999999</c:v>
                </c:pt>
                <c:pt idx="118">
                  <c:v>0.21696188</c:v>
                </c:pt>
                <c:pt idx="119">
                  <c:v>0.21232999999999999</c:v>
                </c:pt>
                <c:pt idx="120">
                  <c:v>0.20673575</c:v>
                </c:pt>
                <c:pt idx="121">
                  <c:v>0.20027412</c:v>
                </c:pt>
                <c:pt idx="122">
                  <c:v>0.19313641000000001</c:v>
                </c:pt>
                <c:pt idx="123">
                  <c:v>0.18557939000000001</c:v>
                </c:pt>
                <c:pt idx="124">
                  <c:v>0.17787913999999999</c:v>
                </c:pt>
                <c:pt idx="125">
                  <c:v>0.17028595999999999</c:v>
                </c:pt>
                <c:pt idx="126">
                  <c:v>0.16299470999999999</c:v>
                </c:pt>
                <c:pt idx="127">
                  <c:v>0.15613471000000001</c:v>
                </c:pt>
                <c:pt idx="128">
                  <c:v>0.14977470000000001</c:v>
                </c:pt>
                <c:pt idx="129">
                  <c:v>0.14393597999999999</c:v>
                </c:pt>
                <c:pt idx="130">
                  <c:v>0.13860731000000001</c:v>
                </c:pt>
                <c:pt idx="131">
                  <c:v>0.13375788999999999</c:v>
                </c:pt>
                <c:pt idx="132">
                  <c:v>0.12934698</c:v>
                </c:pt>
                <c:pt idx="133">
                  <c:v>0.12533042999999999</c:v>
                </c:pt>
                <c:pt idx="134">
                  <c:v>0.12166464</c:v>
                </c:pt>
                <c:pt idx="135">
                  <c:v>0.118308775</c:v>
                </c:pt>
                <c:pt idx="136">
                  <c:v>0.115225784</c:v>
                </c:pt>
                <c:pt idx="137">
                  <c:v>0.112382755</c:v>
                </c:pt>
                <c:pt idx="138">
                  <c:v>0.10975077</c:v>
                </c:pt>
                <c:pt idx="139">
                  <c:v>0.107304625</c:v>
                </c:pt>
                <c:pt idx="140">
                  <c:v>0.10502245</c:v>
                </c:pt>
                <c:pt idx="141">
                  <c:v>0.10288533</c:v>
                </c:pt>
                <c:pt idx="142">
                  <c:v>0.10087691</c:v>
                </c:pt>
                <c:pt idx="143">
                  <c:v>9.8983039999999994E-2</c:v>
                </c:pt>
                <c:pt idx="144">
                  <c:v>9.7191440000000004E-2</c:v>
                </c:pt>
                <c:pt idx="145">
                  <c:v>9.5491424000000005E-2</c:v>
                </c:pt>
                <c:pt idx="146">
                  <c:v>9.3873719999999994E-2</c:v>
                </c:pt>
                <c:pt idx="147">
                  <c:v>9.2330255E-2</c:v>
                </c:pt>
                <c:pt idx="148">
                  <c:v>9.0853970000000006E-2</c:v>
                </c:pt>
                <c:pt idx="149">
                  <c:v>8.9438660000000003E-2</c:v>
                </c:pt>
                <c:pt idx="150">
                  <c:v>8.8078939999999994E-2</c:v>
                </c:pt>
                <c:pt idx="151">
                  <c:v>8.677E-2</c:v>
                </c:pt>
                <c:pt idx="152">
                  <c:v>8.5507609999999998E-2</c:v>
                </c:pt>
                <c:pt idx="153">
                  <c:v>8.4288039999999995E-2</c:v>
                </c:pt>
                <c:pt idx="154">
                  <c:v>8.3107955999999997E-2</c:v>
                </c:pt>
                <c:pt idx="155">
                  <c:v>8.1964419999999996E-2</c:v>
                </c:pt>
                <c:pt idx="156">
                  <c:v>8.0854770000000006E-2</c:v>
                </c:pt>
                <c:pt idx="157">
                  <c:v>7.9776659999999999E-2</c:v>
                </c:pt>
                <c:pt idx="158">
                  <c:v>7.872796E-2</c:v>
                </c:pt>
                <c:pt idx="159">
                  <c:v>7.7706780000000003E-2</c:v>
                </c:pt>
                <c:pt idx="160">
                  <c:v>7.6711399999999999E-2</c:v>
                </c:pt>
                <c:pt idx="161">
                  <c:v>7.5740279999999993E-2</c:v>
                </c:pt>
                <c:pt idx="162">
                  <c:v>7.4792029999999995E-2</c:v>
                </c:pt>
                <c:pt idx="163">
                  <c:v>7.3865379999999994E-2</c:v>
                </c:pt>
                <c:pt idx="164">
                  <c:v>7.2959184999999996E-2</c:v>
                </c:pt>
                <c:pt idx="165">
                  <c:v>7.207239E-2</c:v>
                </c:pt>
                <c:pt idx="166">
                  <c:v>7.1204050000000005E-2</c:v>
                </c:pt>
                <c:pt idx="167">
                  <c:v>7.0353310000000002E-2</c:v>
                </c:pt>
                <c:pt idx="168">
                  <c:v>6.9519356000000004E-2</c:v>
                </c:pt>
                <c:pt idx="169">
                  <c:v>6.8701460000000006E-2</c:v>
                </c:pt>
                <c:pt idx="170">
                  <c:v>6.7898944000000003E-2</c:v>
                </c:pt>
                <c:pt idx="171">
                  <c:v>6.7111190000000001E-2</c:v>
                </c:pt>
                <c:pt idx="172">
                  <c:v>6.6337640000000003E-2</c:v>
                </c:pt>
                <c:pt idx="173">
                  <c:v>6.5577775000000005E-2</c:v>
                </c:pt>
                <c:pt idx="174">
                  <c:v>6.4831059999999996E-2</c:v>
                </c:pt>
                <c:pt idx="175">
                  <c:v>6.4097080000000001E-2</c:v>
                </c:pt>
                <c:pt idx="176">
                  <c:v>6.3375399999999998E-2</c:v>
                </c:pt>
                <c:pt idx="177">
                  <c:v>6.266563E-2</c:v>
                </c:pt>
                <c:pt idx="178">
                  <c:v>6.1967410000000001E-2</c:v>
                </c:pt>
                <c:pt idx="179">
                  <c:v>6.1280396000000001E-2</c:v>
                </c:pt>
                <c:pt idx="180">
                  <c:v>6.0604277999999998E-2</c:v>
                </c:pt>
                <c:pt idx="181">
                  <c:v>5.9938733000000001E-2</c:v>
                </c:pt>
                <c:pt idx="182">
                  <c:v>5.9283473000000003E-2</c:v>
                </c:pt>
                <c:pt idx="183">
                  <c:v>5.8638207999999997E-2</c:v>
                </c:pt>
                <c:pt idx="184">
                  <c:v>5.8002709999999999E-2</c:v>
                </c:pt>
                <c:pt idx="185">
                  <c:v>5.7376765000000003E-2</c:v>
                </c:pt>
                <c:pt idx="186">
                  <c:v>5.6760105999999998E-2</c:v>
                </c:pt>
                <c:pt idx="187">
                  <c:v>5.6152537000000002E-2</c:v>
                </c:pt>
                <c:pt idx="188">
                  <c:v>5.5553887000000003E-2</c:v>
                </c:pt>
                <c:pt idx="189">
                  <c:v>5.4963943000000001E-2</c:v>
                </c:pt>
                <c:pt idx="190">
                  <c:v>5.4382506999999997E-2</c:v>
                </c:pt>
                <c:pt idx="191">
                  <c:v>5.3809427E-2</c:v>
                </c:pt>
                <c:pt idx="192">
                  <c:v>5.3244535000000003E-2</c:v>
                </c:pt>
                <c:pt idx="193">
                  <c:v>5.3038112999999998E-2</c:v>
                </c:pt>
                <c:pt idx="194">
                  <c:v>5.3038112999999998E-2</c:v>
                </c:pt>
                <c:pt idx="195">
                  <c:v>5.2702843999999999E-2</c:v>
                </c:pt>
                <c:pt idx="196">
                  <c:v>5.2235695999999998E-2</c:v>
                </c:pt>
                <c:pt idx="197">
                  <c:v>5.1840160000000003E-2</c:v>
                </c:pt>
                <c:pt idx="198">
                  <c:v>5.1507804999999997E-2</c:v>
                </c:pt>
                <c:pt idx="199">
                  <c:v>5.1231403000000002E-2</c:v>
                </c:pt>
                <c:pt idx="200">
                  <c:v>5.1004609999999999E-2</c:v>
                </c:pt>
                <c:pt idx="201">
                  <c:v>5.0821602E-2</c:v>
                </c:pt>
                <c:pt idx="202">
                  <c:v>5.0677029999999998E-2</c:v>
                </c:pt>
                <c:pt idx="203">
                  <c:v>5.0565909999999999E-2</c:v>
                </c:pt>
                <c:pt idx="204">
                  <c:v>5.0483519999999997E-2</c:v>
                </c:pt>
                <c:pt idx="205">
                  <c:v>5.0425373000000002E-2</c:v>
                </c:pt>
                <c:pt idx="206">
                  <c:v>5.0387118000000002E-2</c:v>
                </c:pt>
                <c:pt idx="207">
                  <c:v>5.0364489999999998E-2</c:v>
                </c:pt>
                <c:pt idx="208">
                  <c:v>5.0353304000000002E-2</c:v>
                </c:pt>
                <c:pt idx="209">
                  <c:v>5.0349432999999999E-2</c:v>
                </c:pt>
                <c:pt idx="210">
                  <c:v>5.0348940000000002E-2</c:v>
                </c:pt>
                <c:pt idx="211">
                  <c:v>5.0348940000000002E-2</c:v>
                </c:pt>
                <c:pt idx="212">
                  <c:v>5.0348940000000002E-2</c:v>
                </c:pt>
                <c:pt idx="213">
                  <c:v>5.0929334E-2</c:v>
                </c:pt>
                <c:pt idx="214">
                  <c:v>5.1941223000000002E-2</c:v>
                </c:pt>
                <c:pt idx="215">
                  <c:v>5.3057766999999999E-2</c:v>
                </c:pt>
                <c:pt idx="216">
                  <c:v>5.4222966999999997E-2</c:v>
                </c:pt>
                <c:pt idx="217">
                  <c:v>5.5423426999999997E-2</c:v>
                </c:pt>
                <c:pt idx="218">
                  <c:v>5.6654476000000002E-2</c:v>
                </c:pt>
                <c:pt idx="219">
                  <c:v>5.7914465999999998E-2</c:v>
                </c:pt>
                <c:pt idx="220">
                  <c:v>5.9203106999999998E-2</c:v>
                </c:pt>
                <c:pt idx="221">
                  <c:v>6.0520685999999997E-2</c:v>
                </c:pt>
                <c:pt idx="222">
                  <c:v>6.1867695E-2</c:v>
                </c:pt>
                <c:pt idx="223">
                  <c:v>6.3244640000000005E-2</c:v>
                </c:pt>
                <c:pt idx="224">
                  <c:v>6.4651959999999994E-2</c:v>
                </c:pt>
                <c:pt idx="225">
                  <c:v>6.6090019999999999E-2</c:v>
                </c:pt>
                <c:pt idx="226">
                  <c:v>6.7559086000000004E-2</c:v>
                </c:pt>
                <c:pt idx="227">
                  <c:v>6.9059363999999998E-2</c:v>
                </c:pt>
                <c:pt idx="228">
                  <c:v>7.0590995000000004E-2</c:v>
                </c:pt>
                <c:pt idx="229">
                  <c:v>7.2154090000000004E-2</c:v>
                </c:pt>
                <c:pt idx="230">
                  <c:v>7.3748745000000004E-2</c:v>
                </c:pt>
                <c:pt idx="231">
                  <c:v>7.5375059999999994E-2</c:v>
                </c:pt>
                <c:pt idx="232">
                  <c:v>7.7033119999999997E-2</c:v>
                </c:pt>
                <c:pt idx="233">
                  <c:v>7.8723059999999997E-2</c:v>
                </c:pt>
                <c:pt idx="234">
                  <c:v>8.0445039999999995E-2</c:v>
                </c:pt>
                <c:pt idx="235">
                  <c:v>8.1978424999999994E-2</c:v>
                </c:pt>
                <c:pt idx="236">
                  <c:v>8.1978419999999996E-2</c:v>
                </c:pt>
                <c:pt idx="237">
                  <c:v>8.2196210000000006E-2</c:v>
                </c:pt>
                <c:pt idx="238">
                  <c:v>8.3798079999999997E-2</c:v>
                </c:pt>
                <c:pt idx="239">
                  <c:v>8.5261370000000003E-2</c:v>
                </c:pt>
                <c:pt idx="240">
                  <c:v>8.6672819999999998E-2</c:v>
                </c:pt>
                <c:pt idx="241">
                  <c:v>8.8070529999999994E-2</c:v>
                </c:pt>
                <c:pt idx="242">
                  <c:v>8.9471759999999997E-2</c:v>
                </c:pt>
                <c:pt idx="243">
                  <c:v>9.0884590000000001E-2</c:v>
                </c:pt>
                <c:pt idx="244">
                  <c:v>9.2312699999999998E-2</c:v>
                </c:pt>
                <c:pt idx="245">
                  <c:v>9.3757964999999999E-2</c:v>
                </c:pt>
                <c:pt idx="246">
                  <c:v>9.5221319999999998E-2</c:v>
                </c:pt>
                <c:pt idx="247">
                  <c:v>9.6703300000000006E-2</c:v>
                </c:pt>
                <c:pt idx="248">
                  <c:v>9.8204250000000007E-2</c:v>
                </c:pt>
                <c:pt idx="249">
                  <c:v>9.9724370000000007E-2</c:v>
                </c:pt>
                <c:pt idx="250">
                  <c:v>0.101263784</c:v>
                </c:pt>
                <c:pt idx="251">
                  <c:v>0.102822594</c:v>
                </c:pt>
                <c:pt idx="252">
                  <c:v>0.10440085</c:v>
                </c:pt>
                <c:pt idx="253">
                  <c:v>0.10599859</c:v>
                </c:pt>
                <c:pt idx="254">
                  <c:v>0.10761580599999999</c:v>
                </c:pt>
                <c:pt idx="255">
                  <c:v>0.10925245</c:v>
                </c:pt>
                <c:pt idx="256">
                  <c:v>0.11090843</c:v>
                </c:pt>
                <c:pt idx="257">
                  <c:v>0.11258361</c:v>
                </c:pt>
                <c:pt idx="258">
                  <c:v>0.114277795</c:v>
                </c:pt>
                <c:pt idx="259">
                  <c:v>0.11599077000000001</c:v>
                </c:pt>
                <c:pt idx="260">
                  <c:v>0.11772224000000001</c:v>
                </c:pt>
                <c:pt idx="261">
                  <c:v>0.11947186</c:v>
                </c:pt>
                <c:pt idx="262">
                  <c:v>0.121239245</c:v>
                </c:pt>
                <c:pt idx="263">
                  <c:v>0.12302391999999999</c:v>
                </c:pt>
                <c:pt idx="264">
                  <c:v>0.12482538</c:v>
                </c:pt>
                <c:pt idx="265">
                  <c:v>0.12664305000000001</c:v>
                </c:pt>
                <c:pt idx="266">
                  <c:v>0.12847632</c:v>
                </c:pt>
                <c:pt idx="267">
                  <c:v>0.13032450000000001</c:v>
                </c:pt>
                <c:pt idx="268">
                  <c:v>0.13218684</c:v>
                </c:pt>
                <c:pt idx="269">
                  <c:v>0.1340625</c:v>
                </c:pt>
                <c:pt idx="270">
                  <c:v>0.13595067999999999</c:v>
                </c:pt>
                <c:pt idx="271">
                  <c:v>0.1370816</c:v>
                </c:pt>
                <c:pt idx="272">
                  <c:v>0.1370816</c:v>
                </c:pt>
                <c:pt idx="273">
                  <c:v>0.13779959</c:v>
                </c:pt>
                <c:pt idx="274">
                  <c:v>0.13921844999999999</c:v>
                </c:pt>
                <c:pt idx="275">
                  <c:v>0.14025876000000001</c:v>
                </c:pt>
                <c:pt idx="276">
                  <c:v>0.14103267999999999</c:v>
                </c:pt>
                <c:pt idx="277">
                  <c:v>0.14161466</c:v>
                </c:pt>
                <c:pt idx="278">
                  <c:v>0.14205570000000001</c:v>
                </c:pt>
                <c:pt idx="279">
                  <c:v>0.14239183</c:v>
                </c:pt>
                <c:pt idx="280">
                  <c:v>0.14264913000000001</c:v>
                </c:pt>
                <c:pt idx="281">
                  <c:v>0.14284665999999999</c:v>
                </c:pt>
                <c:pt idx="282">
                  <c:v>0.14299859000000001</c:v>
                </c:pt>
                <c:pt idx="283">
                  <c:v>0.14311560000000001</c:v>
                </c:pt>
                <c:pt idx="284">
                  <c:v>0.14320579</c:v>
                </c:pt>
                <c:pt idx="285">
                  <c:v>0.14327528</c:v>
                </c:pt>
                <c:pt idx="286">
                  <c:v>0.14332874000000001</c:v>
                </c:pt>
                <c:pt idx="287">
                  <c:v>0.14336980999999999</c:v>
                </c:pt>
                <c:pt idx="288">
                  <c:v>0.14340131</c:v>
                </c:pt>
                <c:pt idx="289">
                  <c:v>0.14342539000000001</c:v>
                </c:pt>
                <c:pt idx="290">
                  <c:v>0.14344372</c:v>
                </c:pt>
                <c:pt idx="291">
                  <c:v>0.14345756000000001</c:v>
                </c:pt>
                <c:pt idx="292">
                  <c:v>0.14346792999999999</c:v>
                </c:pt>
                <c:pt idx="293">
                  <c:v>0.14347557999999999</c:v>
                </c:pt>
                <c:pt idx="294">
                  <c:v>0.1434811</c:v>
                </c:pt>
                <c:pt idx="295">
                  <c:v>0.14348498000000001</c:v>
                </c:pt>
                <c:pt idx="296">
                  <c:v>0.14348759999999999</c:v>
                </c:pt>
                <c:pt idx="297">
                  <c:v>0.14348923</c:v>
                </c:pt>
                <c:pt idx="298">
                  <c:v>0.14349010000000001</c:v>
                </c:pt>
                <c:pt idx="299">
                  <c:v>0.14349039</c:v>
                </c:pt>
                <c:pt idx="300">
                  <c:v>0.14349039</c:v>
                </c:pt>
                <c:pt idx="301">
                  <c:v>0.14349039</c:v>
                </c:pt>
                <c:pt idx="302">
                  <c:v>0.14349039</c:v>
                </c:pt>
                <c:pt idx="303">
                  <c:v>0.14349039</c:v>
                </c:pt>
                <c:pt idx="304">
                  <c:v>0.14349039</c:v>
                </c:pt>
                <c:pt idx="305">
                  <c:v>0.14349039</c:v>
                </c:pt>
                <c:pt idx="306">
                  <c:v>0.14349039</c:v>
                </c:pt>
                <c:pt idx="307">
                  <c:v>0.14349039</c:v>
                </c:pt>
                <c:pt idx="308">
                  <c:v>0.14349039</c:v>
                </c:pt>
                <c:pt idx="309">
                  <c:v>0.14349039</c:v>
                </c:pt>
                <c:pt idx="310">
                  <c:v>0.14349039</c:v>
                </c:pt>
                <c:pt idx="311">
                  <c:v>0.14349039</c:v>
                </c:pt>
                <c:pt idx="312">
                  <c:v>0.14349039</c:v>
                </c:pt>
                <c:pt idx="313">
                  <c:v>0.14349039</c:v>
                </c:pt>
                <c:pt idx="314">
                  <c:v>0.14349039</c:v>
                </c:pt>
                <c:pt idx="315">
                  <c:v>0.14349039</c:v>
                </c:pt>
                <c:pt idx="316">
                  <c:v>0.14349039</c:v>
                </c:pt>
                <c:pt idx="317">
                  <c:v>0.14349039</c:v>
                </c:pt>
                <c:pt idx="318">
                  <c:v>0.14349039</c:v>
                </c:pt>
                <c:pt idx="319">
                  <c:v>0.14349039</c:v>
                </c:pt>
                <c:pt idx="320">
                  <c:v>0.14349039</c:v>
                </c:pt>
                <c:pt idx="321">
                  <c:v>0.14349039</c:v>
                </c:pt>
                <c:pt idx="322">
                  <c:v>0.14349039</c:v>
                </c:pt>
                <c:pt idx="323">
                  <c:v>0.14349039</c:v>
                </c:pt>
                <c:pt idx="324">
                  <c:v>0.14349039</c:v>
                </c:pt>
                <c:pt idx="325">
                  <c:v>0.14349039</c:v>
                </c:pt>
                <c:pt idx="326">
                  <c:v>0.14349039</c:v>
                </c:pt>
                <c:pt idx="327">
                  <c:v>0.14349039</c:v>
                </c:pt>
                <c:pt idx="328">
                  <c:v>0.14349039</c:v>
                </c:pt>
                <c:pt idx="329">
                  <c:v>0.14349039</c:v>
                </c:pt>
                <c:pt idx="330">
                  <c:v>0.14349039</c:v>
                </c:pt>
                <c:pt idx="331">
                  <c:v>0.14349039</c:v>
                </c:pt>
                <c:pt idx="332">
                  <c:v>0.14349039</c:v>
                </c:pt>
                <c:pt idx="333">
                  <c:v>0.14349039</c:v>
                </c:pt>
                <c:pt idx="334">
                  <c:v>0.14349039</c:v>
                </c:pt>
                <c:pt idx="335">
                  <c:v>0.14349039</c:v>
                </c:pt>
                <c:pt idx="336">
                  <c:v>0.14349037000000001</c:v>
                </c:pt>
                <c:pt idx="337">
                  <c:v>0.14349037000000001</c:v>
                </c:pt>
                <c:pt idx="338">
                  <c:v>0.14349037000000001</c:v>
                </c:pt>
                <c:pt idx="339">
                  <c:v>0.14349037000000001</c:v>
                </c:pt>
                <c:pt idx="340">
                  <c:v>0.14349037000000001</c:v>
                </c:pt>
                <c:pt idx="341">
                  <c:v>0.14349037000000001</c:v>
                </c:pt>
                <c:pt idx="342">
                  <c:v>0.14349037000000001</c:v>
                </c:pt>
                <c:pt idx="343">
                  <c:v>0.14349037000000001</c:v>
                </c:pt>
                <c:pt idx="344">
                  <c:v>0.14349037000000001</c:v>
                </c:pt>
                <c:pt idx="345">
                  <c:v>0.14349037000000001</c:v>
                </c:pt>
                <c:pt idx="346">
                  <c:v>0.14349037000000001</c:v>
                </c:pt>
                <c:pt idx="347">
                  <c:v>0.14349037000000001</c:v>
                </c:pt>
                <c:pt idx="348">
                  <c:v>0.14349037000000001</c:v>
                </c:pt>
                <c:pt idx="349">
                  <c:v>0.14349036000000001</c:v>
                </c:pt>
                <c:pt idx="350">
                  <c:v>0.14349036000000001</c:v>
                </c:pt>
                <c:pt idx="351">
                  <c:v>0.14349036000000001</c:v>
                </c:pt>
                <c:pt idx="352">
                  <c:v>0.14349036000000001</c:v>
                </c:pt>
                <c:pt idx="353">
                  <c:v>0.14349036000000001</c:v>
                </c:pt>
                <c:pt idx="354">
                  <c:v>0.14349036000000001</c:v>
                </c:pt>
                <c:pt idx="355">
                  <c:v>0.14349036000000001</c:v>
                </c:pt>
                <c:pt idx="356">
                  <c:v>0.14349036000000001</c:v>
                </c:pt>
                <c:pt idx="357">
                  <c:v>0.14349033999999999</c:v>
                </c:pt>
                <c:pt idx="358">
                  <c:v>0.14349033999999999</c:v>
                </c:pt>
                <c:pt idx="359">
                  <c:v>0.14349033999999999</c:v>
                </c:pt>
                <c:pt idx="360">
                  <c:v>0.14349033999999999</c:v>
                </c:pt>
                <c:pt idx="361">
                  <c:v>0.14349033999999999</c:v>
                </c:pt>
                <c:pt idx="362">
                  <c:v>0.14349033999999999</c:v>
                </c:pt>
                <c:pt idx="363">
                  <c:v>0.14349033</c:v>
                </c:pt>
                <c:pt idx="364">
                  <c:v>0.14349033</c:v>
                </c:pt>
                <c:pt idx="365">
                  <c:v>0.14349033</c:v>
                </c:pt>
                <c:pt idx="366">
                  <c:v>0.14349033</c:v>
                </c:pt>
                <c:pt idx="367">
                  <c:v>0.14349033</c:v>
                </c:pt>
                <c:pt idx="368">
                  <c:v>0.14349031000000001</c:v>
                </c:pt>
                <c:pt idx="369">
                  <c:v>0.14349031000000001</c:v>
                </c:pt>
                <c:pt idx="370">
                  <c:v>0.14349031000000001</c:v>
                </c:pt>
                <c:pt idx="371">
                  <c:v>0.14349031000000001</c:v>
                </c:pt>
                <c:pt idx="372">
                  <c:v>0.14349029999999999</c:v>
                </c:pt>
                <c:pt idx="373">
                  <c:v>0.14349029999999999</c:v>
                </c:pt>
                <c:pt idx="374">
                  <c:v>0.14349029999999999</c:v>
                </c:pt>
                <c:pt idx="375">
                  <c:v>0.14349028</c:v>
                </c:pt>
                <c:pt idx="376">
                  <c:v>0.14349028</c:v>
                </c:pt>
                <c:pt idx="377">
                  <c:v>0.14349028</c:v>
                </c:pt>
                <c:pt idx="378">
                  <c:v>0.14349028</c:v>
                </c:pt>
                <c:pt idx="379">
                  <c:v>0.14349027</c:v>
                </c:pt>
                <c:pt idx="380">
                  <c:v>0.14349027</c:v>
                </c:pt>
                <c:pt idx="381">
                  <c:v>0.14349027</c:v>
                </c:pt>
                <c:pt idx="382">
                  <c:v>0.14349025000000001</c:v>
                </c:pt>
                <c:pt idx="383">
                  <c:v>0.14349025000000001</c:v>
                </c:pt>
                <c:pt idx="384">
                  <c:v>0.14349025000000001</c:v>
                </c:pt>
                <c:pt idx="385">
                  <c:v>0.14349023999999999</c:v>
                </c:pt>
                <c:pt idx="386">
                  <c:v>0.14349023999999999</c:v>
                </c:pt>
                <c:pt idx="387">
                  <c:v>0.14349023</c:v>
                </c:pt>
                <c:pt idx="388">
                  <c:v>0.14349023</c:v>
                </c:pt>
                <c:pt idx="389">
                  <c:v>0.14349023</c:v>
                </c:pt>
                <c:pt idx="390">
                  <c:v>0.14349021000000001</c:v>
                </c:pt>
                <c:pt idx="391">
                  <c:v>0.14349021000000001</c:v>
                </c:pt>
                <c:pt idx="392">
                  <c:v>0.14349020000000001</c:v>
                </c:pt>
                <c:pt idx="393">
                  <c:v>0.14349020000000001</c:v>
                </c:pt>
                <c:pt idx="394">
                  <c:v>0.14349017999999999</c:v>
                </c:pt>
                <c:pt idx="395">
                  <c:v>0.14349017999999999</c:v>
                </c:pt>
                <c:pt idx="396">
                  <c:v>0.14349017</c:v>
                </c:pt>
                <c:pt idx="397">
                  <c:v>0.14349017</c:v>
                </c:pt>
                <c:pt idx="398">
                  <c:v>0.14349015000000001</c:v>
                </c:pt>
                <c:pt idx="399">
                  <c:v>0.14349015000000001</c:v>
                </c:pt>
                <c:pt idx="400">
                  <c:v>0.14349013999999999</c:v>
                </c:pt>
                <c:pt idx="401">
                  <c:v>0.14349013999999999</c:v>
                </c:pt>
                <c:pt idx="402">
                  <c:v>0.14349012</c:v>
                </c:pt>
                <c:pt idx="403">
                  <c:v>0.14349012</c:v>
                </c:pt>
                <c:pt idx="404">
                  <c:v>0.14349010000000001</c:v>
                </c:pt>
                <c:pt idx="405">
                  <c:v>0.14349010000000001</c:v>
                </c:pt>
                <c:pt idx="406">
                  <c:v>0.14349008999999999</c:v>
                </c:pt>
                <c:pt idx="407">
                  <c:v>0.14349007999999999</c:v>
                </c:pt>
                <c:pt idx="408">
                  <c:v>0.14349007999999999</c:v>
                </c:pt>
                <c:pt idx="409">
                  <c:v>0.14349006</c:v>
                </c:pt>
                <c:pt idx="410">
                  <c:v>0.14349005000000001</c:v>
                </c:pt>
                <c:pt idx="411">
                  <c:v>0.14349005000000001</c:v>
                </c:pt>
                <c:pt idx="412">
                  <c:v>0.14349002999999999</c:v>
                </c:pt>
                <c:pt idx="413">
                  <c:v>0.14349002</c:v>
                </c:pt>
                <c:pt idx="414">
                  <c:v>0.14349002</c:v>
                </c:pt>
                <c:pt idx="415">
                  <c:v>0.14349000000000001</c:v>
                </c:pt>
                <c:pt idx="416">
                  <c:v>0.14348999000000001</c:v>
                </c:pt>
                <c:pt idx="417">
                  <c:v>0.14348996999999999</c:v>
                </c:pt>
                <c:pt idx="418">
                  <c:v>0.14348996999999999</c:v>
                </c:pt>
                <c:pt idx="419">
                  <c:v>0.14348996</c:v>
                </c:pt>
                <c:pt idx="420">
                  <c:v>0.14348994000000001</c:v>
                </c:pt>
                <c:pt idx="421">
                  <c:v>0.14348992999999999</c:v>
                </c:pt>
                <c:pt idx="422">
                  <c:v>0.14348991</c:v>
                </c:pt>
                <c:pt idx="423">
                  <c:v>0.1434899</c:v>
                </c:pt>
                <c:pt idx="424">
                  <c:v>0.1434899</c:v>
                </c:pt>
                <c:pt idx="425">
                  <c:v>0.14348987999999999</c:v>
                </c:pt>
                <c:pt idx="426">
                  <c:v>0.14348986999999999</c:v>
                </c:pt>
                <c:pt idx="427">
                  <c:v>0.14348985</c:v>
                </c:pt>
                <c:pt idx="428">
                  <c:v>0.14348984000000001</c:v>
                </c:pt>
                <c:pt idx="429">
                  <c:v>0.14348981999999999</c:v>
                </c:pt>
                <c:pt idx="430">
                  <c:v>0.14348981</c:v>
                </c:pt>
                <c:pt idx="431">
                  <c:v>0.1434898</c:v>
                </c:pt>
                <c:pt idx="432">
                  <c:v>0.14348978000000001</c:v>
                </c:pt>
                <c:pt idx="433">
                  <c:v>0.14348975999999999</c:v>
                </c:pt>
                <c:pt idx="434">
                  <c:v>0.14348975</c:v>
                </c:pt>
                <c:pt idx="435">
                  <c:v>0.14348973000000001</c:v>
                </c:pt>
                <c:pt idx="436">
                  <c:v>0.14348971999999999</c:v>
                </c:pt>
                <c:pt idx="437">
                  <c:v>0.1434897</c:v>
                </c:pt>
                <c:pt idx="438">
                  <c:v>0.14348969</c:v>
                </c:pt>
                <c:pt idx="439">
                  <c:v>0.14348967000000001</c:v>
                </c:pt>
                <c:pt idx="440">
                  <c:v>0.14348965999999999</c:v>
                </c:pt>
                <c:pt idx="441">
                  <c:v>0.14348963000000001</c:v>
                </c:pt>
                <c:pt idx="442">
                  <c:v>0.14348960999999999</c:v>
                </c:pt>
                <c:pt idx="443">
                  <c:v>0.14348959999999999</c:v>
                </c:pt>
                <c:pt idx="444">
                  <c:v>0.14348958000000001</c:v>
                </c:pt>
                <c:pt idx="445">
                  <c:v>0.14348957000000001</c:v>
                </c:pt>
                <c:pt idx="446">
                  <c:v>0.14348954</c:v>
                </c:pt>
                <c:pt idx="447">
                  <c:v>0.14348952000000001</c:v>
                </c:pt>
                <c:pt idx="448">
                  <c:v>0.14348950999999999</c:v>
                </c:pt>
                <c:pt idx="449">
                  <c:v>0.14348949999999999</c:v>
                </c:pt>
                <c:pt idx="450">
                  <c:v>0.14348947000000001</c:v>
                </c:pt>
                <c:pt idx="451">
                  <c:v>0.14348944999999999</c:v>
                </c:pt>
                <c:pt idx="452">
                  <c:v>0.14348944</c:v>
                </c:pt>
                <c:pt idx="453">
                  <c:v>0.14348939999999999</c:v>
                </c:pt>
                <c:pt idx="454">
                  <c:v>0.14348938999999999</c:v>
                </c:pt>
                <c:pt idx="455">
                  <c:v>0.14348936000000001</c:v>
                </c:pt>
                <c:pt idx="456">
                  <c:v>0.14348934999999999</c:v>
                </c:pt>
                <c:pt idx="457">
                  <c:v>0.14348933</c:v>
                </c:pt>
                <c:pt idx="458">
                  <c:v>0.14348929999999999</c:v>
                </c:pt>
                <c:pt idx="459">
                  <c:v>0.14348928999999999</c:v>
                </c:pt>
                <c:pt idx="460">
                  <c:v>0.14348926000000001</c:v>
                </c:pt>
                <c:pt idx="461">
                  <c:v>0.14348923999999999</c:v>
                </c:pt>
                <c:pt idx="462">
                  <c:v>0.14348921000000001</c:v>
                </c:pt>
                <c:pt idx="463">
                  <c:v>0.14348917999999999</c:v>
                </c:pt>
                <c:pt idx="464">
                  <c:v>0.14348917</c:v>
                </c:pt>
                <c:pt idx="465">
                  <c:v>0.14348913999999999</c:v>
                </c:pt>
                <c:pt idx="466">
                  <c:v>0.14348912</c:v>
                </c:pt>
                <c:pt idx="467">
                  <c:v>0.14348910000000001</c:v>
                </c:pt>
                <c:pt idx="468">
                  <c:v>0.14348906</c:v>
                </c:pt>
                <c:pt idx="469">
                  <c:v>0.14348905000000001</c:v>
                </c:pt>
                <c:pt idx="470">
                  <c:v>0.14348901999999999</c:v>
                </c:pt>
                <c:pt idx="471">
                  <c:v>0.14348899000000001</c:v>
                </c:pt>
                <c:pt idx="472">
                  <c:v>0.14348896</c:v>
                </c:pt>
                <c:pt idx="473">
                  <c:v>0.14348892999999999</c:v>
                </c:pt>
                <c:pt idx="474">
                  <c:v>0.14348891</c:v>
                </c:pt>
                <c:pt idx="475">
                  <c:v>0.14348888000000001</c:v>
                </c:pt>
                <c:pt idx="476">
                  <c:v>0.14348885</c:v>
                </c:pt>
                <c:pt idx="477">
                  <c:v>0.14348881999999999</c:v>
                </c:pt>
                <c:pt idx="478">
                  <c:v>0.1434888</c:v>
                </c:pt>
                <c:pt idx="479">
                  <c:v>0.14348875999999999</c:v>
                </c:pt>
                <c:pt idx="480">
                  <c:v>0.14348873000000001</c:v>
                </c:pt>
                <c:pt idx="481">
                  <c:v>0.1434887</c:v>
                </c:pt>
                <c:pt idx="482">
                  <c:v>0.14348868000000001</c:v>
                </c:pt>
                <c:pt idx="483">
                  <c:v>0.14348865</c:v>
                </c:pt>
                <c:pt idx="484">
                  <c:v>0.14348862000000001</c:v>
                </c:pt>
                <c:pt idx="485">
                  <c:v>0.14348859</c:v>
                </c:pt>
                <c:pt idx="486">
                  <c:v>0.14348857000000001</c:v>
                </c:pt>
                <c:pt idx="487">
                  <c:v>0.14348857000000001</c:v>
                </c:pt>
                <c:pt idx="488">
                  <c:v>0.14348849999999999</c:v>
                </c:pt>
                <c:pt idx="489">
                  <c:v>0.14348778000000001</c:v>
                </c:pt>
                <c:pt idx="490">
                  <c:v>0.14348548999999999</c:v>
                </c:pt>
                <c:pt idx="491">
                  <c:v>0.14348067</c:v>
                </c:pt>
                <c:pt idx="492">
                  <c:v>0.1434723</c:v>
                </c:pt>
                <c:pt idx="493">
                  <c:v>0.14345933</c:v>
                </c:pt>
                <c:pt idx="494">
                  <c:v>0.14344075000000001</c:v>
                </c:pt>
                <c:pt idx="495">
                  <c:v>0.14341556</c:v>
                </c:pt>
                <c:pt idx="496">
                  <c:v>0.14338276</c:v>
                </c:pt>
                <c:pt idx="497">
                  <c:v>0.14334140000000001</c:v>
                </c:pt>
                <c:pt idx="498">
                  <c:v>0.14329059999999999</c:v>
                </c:pt>
                <c:pt idx="499">
                  <c:v>0.14322947</c:v>
                </c:pt>
                <c:pt idx="500">
                  <c:v>0.14315723</c:v>
                </c:pt>
                <c:pt idx="501">
                  <c:v>0.14307313999999999</c:v>
                </c:pt>
                <c:pt idx="502">
                  <c:v>0.14297650000000001</c:v>
                </c:pt>
                <c:pt idx="503">
                  <c:v>0.14286668999999999</c:v>
                </c:pt>
                <c:pt idx="504">
                  <c:v>0.14274313999999999</c:v>
                </c:pt>
                <c:pt idx="505">
                  <c:v>0.14260539999999999</c:v>
                </c:pt>
                <c:pt idx="506">
                  <c:v>0.14245297000000001</c:v>
                </c:pt>
                <c:pt idx="507">
                  <c:v>0.14228553999999999</c:v>
                </c:pt>
                <c:pt idx="508">
                  <c:v>0.14210278000000001</c:v>
                </c:pt>
                <c:pt idx="509">
                  <c:v>0.14190446000000001</c:v>
                </c:pt>
                <c:pt idx="510">
                  <c:v>0.14169039</c:v>
                </c:pt>
                <c:pt idx="511">
                  <c:v>0.14146044999999999</c:v>
                </c:pt>
                <c:pt idx="512">
                  <c:v>0.14121454999999999</c:v>
                </c:pt>
                <c:pt idx="513">
                  <c:v>0.14095269999999999</c:v>
                </c:pt>
                <c:pt idx="514">
                  <c:v>0.14067493</c:v>
                </c:pt>
                <c:pt idx="515">
                  <c:v>0.14038132</c:v>
                </c:pt>
                <c:pt idx="516">
                  <c:v>0.14007199000000001</c:v>
                </c:pt>
                <c:pt idx="517">
                  <c:v>0.13974710000000001</c:v>
                </c:pt>
                <c:pt idx="518">
                  <c:v>0.13940685999999999</c:v>
                </c:pt>
                <c:pt idx="519">
                  <c:v>0.13905150999999999</c:v>
                </c:pt>
                <c:pt idx="520">
                  <c:v>0.13868132</c:v>
                </c:pt>
                <c:pt idx="521">
                  <c:v>0.13829657000000001</c:v>
                </c:pt>
                <c:pt idx="522">
                  <c:v>0.13789760000000001</c:v>
                </c:pt>
                <c:pt idx="523">
                  <c:v>0.13748476000000001</c:v>
                </c:pt>
                <c:pt idx="524">
                  <c:v>0.13705838000000001</c:v>
                </c:pt>
                <c:pt idx="525">
                  <c:v>0.13661884999999999</c:v>
                </c:pt>
                <c:pt idx="526">
                  <c:v>0.13616655999999999</c:v>
                </c:pt>
                <c:pt idx="527">
                  <c:v>0.13570188</c:v>
                </c:pt>
                <c:pt idx="528">
                  <c:v>0.13522524</c:v>
                </c:pt>
                <c:pt idx="529">
                  <c:v>0.134737</c:v>
                </c:pt>
                <c:pt idx="530">
                  <c:v>0.13423762</c:v>
                </c:pt>
                <c:pt idx="531">
                  <c:v>0.13372745999999999</c:v>
                </c:pt>
                <c:pt idx="532">
                  <c:v>0.13320696000000001</c:v>
                </c:pt>
                <c:pt idx="533">
                  <c:v>0.13267654000000001</c:v>
                </c:pt>
                <c:pt idx="534">
                  <c:v>0.13213657000000001</c:v>
                </c:pt>
                <c:pt idx="535">
                  <c:v>0.13158744999999999</c:v>
                </c:pt>
                <c:pt idx="536">
                  <c:v>0.13102955999999999</c:v>
                </c:pt>
                <c:pt idx="537">
                  <c:v>0.13046331999999999</c:v>
                </c:pt>
                <c:pt idx="538">
                  <c:v>0.12988907</c:v>
                </c:pt>
                <c:pt idx="539">
                  <c:v>0.12930717999999999</c:v>
                </c:pt>
                <c:pt idx="540">
                  <c:v>0.128718</c:v>
                </c:pt>
                <c:pt idx="541">
                  <c:v>0.12812187999999999</c:v>
                </c:pt>
                <c:pt idx="542">
                  <c:v>0.12751915</c:v>
                </c:pt>
                <c:pt idx="543">
                  <c:v>0.12691011999999999</c:v>
                </c:pt>
                <c:pt idx="544">
                  <c:v>0.12629509999999999</c:v>
                </c:pt>
                <c:pt idx="545">
                  <c:v>0.12567440999999999</c:v>
                </c:pt>
                <c:pt idx="546">
                  <c:v>0.12504831</c:v>
                </c:pt>
                <c:pt idx="547">
                  <c:v>0.12441708999999999</c:v>
                </c:pt>
                <c:pt idx="548">
                  <c:v>0.123781</c:v>
                </c:pt>
                <c:pt idx="549">
                  <c:v>0.12314031</c:v>
                </c:pt>
                <c:pt idx="550">
                  <c:v>0.12249526400000001</c:v>
                </c:pt>
                <c:pt idx="551">
                  <c:v>0.12184609</c:v>
                </c:pt>
                <c:pt idx="552">
                  <c:v>0.12119301</c:v>
                </c:pt>
                <c:pt idx="553">
                  <c:v>0.120536245</c:v>
                </c:pt>
                <c:pt idx="554">
                  <c:v>0.11987601000000001</c:v>
                </c:pt>
                <c:pt idx="555">
                  <c:v>0.1192125</c:v>
                </c:pt>
                <c:pt idx="556">
                  <c:v>0.11854591</c:v>
                </c:pt>
                <c:pt idx="557">
                  <c:v>0.11787642500000001</c:v>
                </c:pt>
                <c:pt idx="558">
                  <c:v>0.117204234</c:v>
                </c:pt>
                <c:pt idx="559">
                  <c:v>0.11652951</c:v>
                </c:pt>
                <c:pt idx="560">
                  <c:v>0.11585242</c:v>
                </c:pt>
                <c:pt idx="561">
                  <c:v>0.11517313999999999</c:v>
                </c:pt>
                <c:pt idx="562">
                  <c:v>0.114491835</c:v>
                </c:pt>
                <c:pt idx="563">
                  <c:v>0.11380866000000001</c:v>
                </c:pt>
                <c:pt idx="564">
                  <c:v>0.11312377999999999</c:v>
                </c:pt>
                <c:pt idx="565">
                  <c:v>0.11243735000000001</c:v>
                </c:pt>
                <c:pt idx="566">
                  <c:v>0.11174953999999999</c:v>
                </c:pt>
                <c:pt idx="567">
                  <c:v>0.11106048</c:v>
                </c:pt>
                <c:pt idx="568">
                  <c:v>0.11037034499999999</c:v>
                </c:pt>
                <c:pt idx="569">
                  <c:v>0.10967928</c:v>
                </c:pt>
                <c:pt idx="570">
                  <c:v>0.10898744</c:v>
                </c:pt>
                <c:pt idx="571">
                  <c:v>0.10829498</c:v>
                </c:pt>
                <c:pt idx="572">
                  <c:v>0.10760204499999999</c:v>
                </c:pt>
                <c:pt idx="573">
                  <c:v>0.1069088</c:v>
                </c:pt>
                <c:pt idx="574">
                  <c:v>0.10621538</c:v>
                </c:pt>
                <c:pt idx="575">
                  <c:v>0.105521955</c:v>
                </c:pt>
                <c:pt idx="576">
                  <c:v>0.10482867999999999</c:v>
                </c:pt>
                <c:pt idx="577">
                  <c:v>0.1041357</c:v>
                </c:pt>
                <c:pt idx="578">
                  <c:v>0.10344317</c:v>
                </c:pt>
                <c:pt idx="579">
                  <c:v>0.10275125</c:v>
                </c:pt>
                <c:pt idx="580">
                  <c:v>0.102060094</c:v>
                </c:pt>
                <c:pt idx="581">
                  <c:v>0.10136986000000001</c:v>
                </c:pt>
                <c:pt idx="582">
                  <c:v>0.10068069</c:v>
                </c:pt>
                <c:pt idx="583">
                  <c:v>9.9992739999999997E-2</c:v>
                </c:pt>
                <c:pt idx="584">
                  <c:v>9.9306166000000001E-2</c:v>
                </c:pt>
                <c:pt idx="585">
                  <c:v>9.8621120000000007E-2</c:v>
                </c:pt>
                <c:pt idx="586">
                  <c:v>9.7937755000000001E-2</c:v>
                </c:pt>
                <c:pt idx="587">
                  <c:v>9.7256205999999998E-2</c:v>
                </c:pt>
                <c:pt idx="588">
                  <c:v>9.6576629999999997E-2</c:v>
                </c:pt>
                <c:pt idx="589">
                  <c:v>9.5899159999999997E-2</c:v>
                </c:pt>
                <c:pt idx="590">
                  <c:v>9.5223940000000007E-2</c:v>
                </c:pt>
                <c:pt idx="591">
                  <c:v>9.4551109999999994E-2</c:v>
                </c:pt>
                <c:pt idx="592">
                  <c:v>9.3880795000000003E-2</c:v>
                </c:pt>
                <c:pt idx="593">
                  <c:v>9.3213130000000005E-2</c:v>
                </c:pt>
                <c:pt idx="594">
                  <c:v>9.2548240000000004E-2</c:v>
                </c:pt>
                <c:pt idx="595">
                  <c:v>9.1886259999999997E-2</c:v>
                </c:pt>
                <c:pt idx="596">
                  <c:v>9.1227290000000003E-2</c:v>
                </c:pt>
                <c:pt idx="597">
                  <c:v>9.0571460000000006E-2</c:v>
                </c:pt>
                <c:pt idx="598">
                  <c:v>8.9918880000000007E-2</c:v>
                </c:pt>
                <c:pt idx="599">
                  <c:v>8.9269645999999994E-2</c:v>
                </c:pt>
                <c:pt idx="600">
                  <c:v>8.8623859999999999E-2</c:v>
                </c:pt>
                <c:pt idx="601">
                  <c:v>8.7981630000000005E-2</c:v>
                </c:pt>
                <c:pt idx="602">
                  <c:v>8.7343030000000002E-2</c:v>
                </c:pt>
                <c:pt idx="603">
                  <c:v>8.6708160000000006E-2</c:v>
                </c:pt>
                <c:pt idx="604">
                  <c:v>8.6077089999999995E-2</c:v>
                </c:pt>
                <c:pt idx="605">
                  <c:v>8.5449910000000004E-2</c:v>
                </c:pt>
                <c:pt idx="606">
                  <c:v>8.4826684999999999E-2</c:v>
                </c:pt>
                <c:pt idx="607">
                  <c:v>8.4207480000000001E-2</c:v>
                </c:pt>
                <c:pt idx="608">
                  <c:v>8.3592369999999999E-2</c:v>
                </c:pt>
                <c:pt idx="609">
                  <c:v>8.2981390000000002E-2</c:v>
                </c:pt>
                <c:pt idx="610">
                  <c:v>8.2374619999999996E-2</c:v>
                </c:pt>
                <c:pt idx="611">
                  <c:v>8.1772079999999997E-2</c:v>
                </c:pt>
                <c:pt idx="612">
                  <c:v>8.1173830000000002E-2</c:v>
                </c:pt>
                <c:pt idx="613">
                  <c:v>8.0579910000000005E-2</c:v>
                </c:pt>
                <c:pt idx="614">
                  <c:v>7.9990339999999993E-2</c:v>
                </c:pt>
                <c:pt idx="615">
                  <c:v>7.9405165999999999E-2</c:v>
                </c:pt>
                <c:pt idx="616">
                  <c:v>7.8824409999999998E-2</c:v>
                </c:pt>
                <c:pt idx="617">
                  <c:v>7.8248090000000006E-2</c:v>
                </c:pt>
                <c:pt idx="618">
                  <c:v>7.7676229999999999E-2</c:v>
                </c:pt>
                <c:pt idx="619">
                  <c:v>7.7108844999999995E-2</c:v>
                </c:pt>
                <c:pt idx="620">
                  <c:v>7.6545950000000001E-2</c:v>
                </c:pt>
                <c:pt idx="621">
                  <c:v>7.5987540000000006E-2</c:v>
                </c:pt>
                <c:pt idx="622">
                  <c:v>7.5433630000000002E-2</c:v>
                </c:pt>
                <c:pt idx="623">
                  <c:v>7.4884220000000001E-2</c:v>
                </c:pt>
                <c:pt idx="624">
                  <c:v>7.4339310000000006E-2</c:v>
                </c:pt>
                <c:pt idx="625">
                  <c:v>7.3798895000000003E-2</c:v>
                </c:pt>
                <c:pt idx="626">
                  <c:v>7.3262969999999997E-2</c:v>
                </c:pt>
                <c:pt idx="627">
                  <c:v>7.2731525000000005E-2</c:v>
                </c:pt>
                <c:pt idx="628">
                  <c:v>7.2204550000000006E-2</c:v>
                </c:pt>
                <c:pt idx="629">
                  <c:v>7.1682029999999994E-2</c:v>
                </c:pt>
                <c:pt idx="630">
                  <c:v>7.1163950000000004E-2</c:v>
                </c:pt>
                <c:pt idx="631">
                  <c:v>7.0650299999999999E-2</c:v>
                </c:pt>
                <c:pt idx="632">
                  <c:v>7.0141049999999996E-2</c:v>
                </c:pt>
                <c:pt idx="633">
                  <c:v>6.9636180000000006E-2</c:v>
                </c:pt>
                <c:pt idx="634">
                  <c:v>6.9135680000000005E-2</c:v>
                </c:pt>
                <c:pt idx="635">
                  <c:v>6.8639519999999996E-2</c:v>
                </c:pt>
                <c:pt idx="636">
                  <c:v>6.8147659999999999E-2</c:v>
                </c:pt>
                <c:pt idx="637">
                  <c:v>6.7660090000000006E-2</c:v>
                </c:pt>
                <c:pt idx="638">
                  <c:v>6.7176780000000005E-2</c:v>
                </c:pt>
                <c:pt idx="639">
                  <c:v>6.6697709999999993E-2</c:v>
                </c:pt>
                <c:pt idx="640">
                  <c:v>6.6222840000000005E-2</c:v>
                </c:pt>
                <c:pt idx="641">
                  <c:v>6.5752134000000004E-2</c:v>
                </c:pt>
                <c:pt idx="642">
                  <c:v>6.5285570000000001E-2</c:v>
                </c:pt>
                <c:pt idx="643">
                  <c:v>6.4823119999999998E-2</c:v>
                </c:pt>
                <c:pt idx="644">
                  <c:v>6.4364746E-2</c:v>
                </c:pt>
                <c:pt idx="645">
                  <c:v>6.3910425000000007E-2</c:v>
                </c:pt>
                <c:pt idx="646">
                  <c:v>6.3460104000000003E-2</c:v>
                </c:pt>
                <c:pt idx="647">
                  <c:v>6.3013769999999997E-2</c:v>
                </c:pt>
                <c:pt idx="648">
                  <c:v>6.2571379999999996E-2</c:v>
                </c:pt>
                <c:pt idx="649">
                  <c:v>6.2132895E-2</c:v>
                </c:pt>
                <c:pt idx="650">
                  <c:v>6.1698295E-2</c:v>
                </c:pt>
                <c:pt idx="651">
                  <c:v>6.1267532E-2</c:v>
                </c:pt>
                <c:pt idx="652">
                  <c:v>6.0840577E-2</c:v>
                </c:pt>
                <c:pt idx="653">
                  <c:v>6.0417394999999999E-2</c:v>
                </c:pt>
                <c:pt idx="654">
                  <c:v>5.9997950000000001E-2</c:v>
                </c:pt>
                <c:pt idx="655">
                  <c:v>5.9582209999999997E-2</c:v>
                </c:pt>
                <c:pt idx="656">
                  <c:v>5.9170137999999997E-2</c:v>
                </c:pt>
                <c:pt idx="657">
                  <c:v>5.8761697000000002E-2</c:v>
                </c:pt>
                <c:pt idx="658">
                  <c:v>5.8356854999999999E-2</c:v>
                </c:pt>
                <c:pt idx="659">
                  <c:v>5.7955574000000003E-2</c:v>
                </c:pt>
                <c:pt idx="660">
                  <c:v>5.7557825E-2</c:v>
                </c:pt>
                <c:pt idx="661">
                  <c:v>5.7163569999999997E-2</c:v>
                </c:pt>
                <c:pt idx="662">
                  <c:v>5.6772771999999999E-2</c:v>
                </c:pt>
                <c:pt idx="663">
                  <c:v>5.6385405E-2</c:v>
                </c:pt>
                <c:pt idx="664">
                  <c:v>5.6001429999999998E-2</c:v>
                </c:pt>
                <c:pt idx="665">
                  <c:v>5.5620815999999997E-2</c:v>
                </c:pt>
                <c:pt idx="666">
                  <c:v>5.5243529999999999E-2</c:v>
                </c:pt>
                <c:pt idx="667">
                  <c:v>5.4869535999999997E-2</c:v>
                </c:pt>
                <c:pt idx="668">
                  <c:v>5.4498795000000003E-2</c:v>
                </c:pt>
                <c:pt idx="669">
                  <c:v>5.4131284000000002E-2</c:v>
                </c:pt>
                <c:pt idx="670">
                  <c:v>5.3766965999999999E-2</c:v>
                </c:pt>
                <c:pt idx="671">
                  <c:v>5.3405809999999998E-2</c:v>
                </c:pt>
                <c:pt idx="672">
                  <c:v>5.3047780000000003E-2</c:v>
                </c:pt>
                <c:pt idx="673">
                  <c:v>5.2692852999999998E-2</c:v>
                </c:pt>
                <c:pt idx="674">
                  <c:v>5.2340989999999997E-2</c:v>
                </c:pt>
                <c:pt idx="675">
                  <c:v>5.1992166999999999E-2</c:v>
                </c:pt>
                <c:pt idx="676">
                  <c:v>5.1646348000000002E-2</c:v>
                </c:pt>
                <c:pt idx="677">
                  <c:v>5.1303505999999999E-2</c:v>
                </c:pt>
                <c:pt idx="678">
                  <c:v>5.0963613999999997E-2</c:v>
                </c:pt>
                <c:pt idx="679">
                  <c:v>5.0626640000000001E-2</c:v>
                </c:pt>
                <c:pt idx="680">
                  <c:v>5.0292549999999998E-2</c:v>
                </c:pt>
                <c:pt idx="681">
                  <c:v>4.9961316999999998E-2</c:v>
                </c:pt>
                <c:pt idx="682">
                  <c:v>4.9632914E-2</c:v>
                </c:pt>
                <c:pt idx="683">
                  <c:v>4.930731E-2</c:v>
                </c:pt>
                <c:pt idx="684">
                  <c:v>4.8984479999999997E-2</c:v>
                </c:pt>
                <c:pt idx="685">
                  <c:v>4.8664390000000002E-2</c:v>
                </c:pt>
                <c:pt idx="686">
                  <c:v>4.8347019999999997E-2</c:v>
                </c:pt>
                <c:pt idx="687">
                  <c:v>4.8032336000000002E-2</c:v>
                </c:pt>
                <c:pt idx="688">
                  <c:v>4.7720316999999998E-2</c:v>
                </c:pt>
                <c:pt idx="689">
                  <c:v>4.7410929999999997E-2</c:v>
                </c:pt>
                <c:pt idx="690">
                  <c:v>4.7104158E-2</c:v>
                </c:pt>
                <c:pt idx="691">
                  <c:v>4.6799964999999999E-2</c:v>
                </c:pt>
                <c:pt idx="692">
                  <c:v>4.6498332000000003E-2</c:v>
                </c:pt>
                <c:pt idx="693">
                  <c:v>4.6199230000000001E-2</c:v>
                </c:pt>
                <c:pt idx="694">
                  <c:v>4.5902631999999999E-2</c:v>
                </c:pt>
                <c:pt idx="695">
                  <c:v>4.5608517000000001E-2</c:v>
                </c:pt>
                <c:pt idx="696">
                  <c:v>4.5316856000000003E-2</c:v>
                </c:pt>
                <c:pt idx="697">
                  <c:v>4.5027631999999998E-2</c:v>
                </c:pt>
                <c:pt idx="698">
                  <c:v>4.4740809999999999E-2</c:v>
                </c:pt>
                <c:pt idx="699">
                  <c:v>4.4456377999999998E-2</c:v>
                </c:pt>
                <c:pt idx="700">
                  <c:v>4.4174301999999999E-2</c:v>
                </c:pt>
                <c:pt idx="701">
                  <c:v>4.3894567000000002E-2</c:v>
                </c:pt>
                <c:pt idx="702">
                  <c:v>4.3617143999999997E-2</c:v>
                </c:pt>
                <c:pt idx="703">
                  <c:v>4.334201E-2</c:v>
                </c:pt>
                <c:pt idx="704">
                  <c:v>4.3069147000000002E-2</c:v>
                </c:pt>
                <c:pt idx="705">
                  <c:v>4.2798530000000001E-2</c:v>
                </c:pt>
                <c:pt idx="706">
                  <c:v>4.2530138000000002E-2</c:v>
                </c:pt>
                <c:pt idx="707">
                  <c:v>4.2263947000000003E-2</c:v>
                </c:pt>
                <c:pt idx="708">
                  <c:v>4.1999936000000002E-2</c:v>
                </c:pt>
                <c:pt idx="709">
                  <c:v>4.1738085000000001E-2</c:v>
                </c:pt>
                <c:pt idx="710">
                  <c:v>4.1478372999999999E-2</c:v>
                </c:pt>
                <c:pt idx="711">
                  <c:v>4.1220777E-2</c:v>
                </c:pt>
                <c:pt idx="712">
                  <c:v>4.0965278000000001E-2</c:v>
                </c:pt>
                <c:pt idx="713">
                  <c:v>4.0711853999999999E-2</c:v>
                </c:pt>
                <c:pt idx="714">
                  <c:v>4.0460490000000002E-2</c:v>
                </c:pt>
                <c:pt idx="715">
                  <c:v>4.0211155999999998E-2</c:v>
                </c:pt>
                <c:pt idx="716">
                  <c:v>3.996384E-2</c:v>
                </c:pt>
                <c:pt idx="717">
                  <c:v>3.9718523999999998E-2</c:v>
                </c:pt>
                <c:pt idx="718">
                  <c:v>3.9475179999999999E-2</c:v>
                </c:pt>
                <c:pt idx="719">
                  <c:v>3.9233796000000001E-2</c:v>
                </c:pt>
                <c:pt idx="720">
                  <c:v>3.8994349999999997E-2</c:v>
                </c:pt>
                <c:pt idx="721">
                  <c:v>3.8756819999999997E-2</c:v>
                </c:pt>
                <c:pt idx="722">
                  <c:v>3.8521197E-2</c:v>
                </c:pt>
                <c:pt idx="723">
                  <c:v>3.8287452999999999E-2</c:v>
                </c:pt>
                <c:pt idx="724">
                  <c:v>3.8055576000000001E-2</c:v>
                </c:pt>
                <c:pt idx="725">
                  <c:v>3.7825543000000003E-2</c:v>
                </c:pt>
                <c:pt idx="726">
                  <c:v>3.759734E-2</c:v>
                </c:pt>
                <c:pt idx="727">
                  <c:v>3.7370946000000002E-2</c:v>
                </c:pt>
                <c:pt idx="728">
                  <c:v>3.7146350000000002E-2</c:v>
                </c:pt>
                <c:pt idx="729">
                  <c:v>3.6923523999999999E-2</c:v>
                </c:pt>
                <c:pt idx="730">
                  <c:v>3.6702458E-2</c:v>
                </c:pt>
                <c:pt idx="731">
                  <c:v>3.6483130000000003E-2</c:v>
                </c:pt>
                <c:pt idx="732">
                  <c:v>3.6265529999999997E-2</c:v>
                </c:pt>
                <c:pt idx="733">
                  <c:v>3.6049638000000002E-2</c:v>
                </c:pt>
                <c:pt idx="734">
                  <c:v>3.5835433999999999E-2</c:v>
                </c:pt>
                <c:pt idx="735">
                  <c:v>3.5622910000000001E-2</c:v>
                </c:pt>
                <c:pt idx="736">
                  <c:v>3.5412039999999999E-2</c:v>
                </c:pt>
                <c:pt idx="737">
                  <c:v>3.5202815999999998E-2</c:v>
                </c:pt>
                <c:pt idx="738">
                  <c:v>3.4995212999999997E-2</c:v>
                </c:pt>
                <c:pt idx="739">
                  <c:v>3.4789226999999999E-2</c:v>
                </c:pt>
                <c:pt idx="740">
                  <c:v>3.4584829999999997E-2</c:v>
                </c:pt>
                <c:pt idx="741">
                  <c:v>3.4382015000000002E-2</c:v>
                </c:pt>
                <c:pt idx="742">
                  <c:v>3.4180764000000002E-2</c:v>
                </c:pt>
                <c:pt idx="743">
                  <c:v>3.3981061999999999E-2</c:v>
                </c:pt>
                <c:pt idx="744">
                  <c:v>3.3782896E-2</c:v>
                </c:pt>
                <c:pt idx="745">
                  <c:v>3.3586245000000001E-2</c:v>
                </c:pt>
                <c:pt idx="746">
                  <c:v>3.33911E-2</c:v>
                </c:pt>
                <c:pt idx="747">
                  <c:v>3.3197444E-2</c:v>
                </c:pt>
                <c:pt idx="748">
                  <c:v>3.3005263999999999E-2</c:v>
                </c:pt>
                <c:pt idx="749">
                  <c:v>3.2814544000000001E-2</c:v>
                </c:pt>
                <c:pt idx="750">
                  <c:v>3.2625269999999998E-2</c:v>
                </c:pt>
                <c:pt idx="751">
                  <c:v>3.2437424999999999E-2</c:v>
                </c:pt>
                <c:pt idx="752">
                  <c:v>3.2251000000000002E-2</c:v>
                </c:pt>
                <c:pt idx="753">
                  <c:v>3.2065980000000001E-2</c:v>
                </c:pt>
                <c:pt idx="754">
                  <c:v>3.1882353000000002E-2</c:v>
                </c:pt>
                <c:pt idx="755">
                  <c:v>3.1700100000000002E-2</c:v>
                </c:pt>
                <c:pt idx="756">
                  <c:v>3.1519209999999999E-2</c:v>
                </c:pt>
                <c:pt idx="757">
                  <c:v>3.133967E-2</c:v>
                </c:pt>
                <c:pt idx="758">
                  <c:v>3.1161468000000001E-2</c:v>
                </c:pt>
                <c:pt idx="759">
                  <c:v>3.0984589999999999E-2</c:v>
                </c:pt>
                <c:pt idx="760">
                  <c:v>3.0809019999999999E-2</c:v>
                </c:pt>
                <c:pt idx="761">
                  <c:v>3.0634749999999999E-2</c:v>
                </c:pt>
                <c:pt idx="762">
                  <c:v>3.0461762E-2</c:v>
                </c:pt>
                <c:pt idx="763">
                  <c:v>3.0290048999999999E-2</c:v>
                </c:pt>
                <c:pt idx="764">
                  <c:v>3.0119594E-2</c:v>
                </c:pt>
                <c:pt idx="765">
                  <c:v>2.9950388000000001E-2</c:v>
                </c:pt>
                <c:pt idx="766">
                  <c:v>2.9782415999999999E-2</c:v>
                </c:pt>
                <c:pt idx="767">
                  <c:v>2.9615664999999999E-2</c:v>
                </c:pt>
                <c:pt idx="768">
                  <c:v>2.9450126E-2</c:v>
                </c:pt>
                <c:pt idx="769">
                  <c:v>2.9285785000000002E-2</c:v>
                </c:pt>
                <c:pt idx="770">
                  <c:v>2.9122628000000001E-2</c:v>
                </c:pt>
                <c:pt idx="771">
                  <c:v>2.8960649000000002E-2</c:v>
                </c:pt>
                <c:pt idx="772">
                  <c:v>2.8799829999999998E-2</c:v>
                </c:pt>
                <c:pt idx="773">
                  <c:v>2.8640162E-2</c:v>
                </c:pt>
                <c:pt idx="774">
                  <c:v>2.8481633999999999E-2</c:v>
                </c:pt>
                <c:pt idx="775">
                  <c:v>2.8324233000000001E-2</c:v>
                </c:pt>
                <c:pt idx="776">
                  <c:v>2.8167952E-2</c:v>
                </c:pt>
                <c:pt idx="777">
                  <c:v>2.8012775E-2</c:v>
                </c:pt>
                <c:pt idx="778">
                  <c:v>2.7858693E-2</c:v>
                </c:pt>
                <c:pt idx="779">
                  <c:v>2.7705693999999999E-2</c:v>
                </c:pt>
                <c:pt idx="780">
                  <c:v>2.7553767E-2</c:v>
                </c:pt>
                <c:pt idx="781">
                  <c:v>2.7402902E-2</c:v>
                </c:pt>
                <c:pt idx="782">
                  <c:v>2.7253085999999999E-2</c:v>
                </c:pt>
                <c:pt idx="783">
                  <c:v>2.710431E-2</c:v>
                </c:pt>
                <c:pt idx="784">
                  <c:v>2.6956566000000001E-2</c:v>
                </c:pt>
                <c:pt idx="785">
                  <c:v>2.6809837999999999E-2</c:v>
                </c:pt>
                <c:pt idx="786">
                  <c:v>2.6664119999999999E-2</c:v>
                </c:pt>
                <c:pt idx="787">
                  <c:v>2.6519397E-2</c:v>
                </c:pt>
                <c:pt idx="788">
                  <c:v>2.6375664E-2</c:v>
                </c:pt>
                <c:pt idx="789">
                  <c:v>2.6232910000000002E-2</c:v>
                </c:pt>
                <c:pt idx="790">
                  <c:v>2.6091125E-2</c:v>
                </c:pt>
                <c:pt idx="791">
                  <c:v>2.5950296000000001E-2</c:v>
                </c:pt>
                <c:pt idx="792">
                  <c:v>2.5810415E-2</c:v>
                </c:pt>
                <c:pt idx="793">
                  <c:v>2.5671473E-2</c:v>
                </c:pt>
                <c:pt idx="794">
                  <c:v>2.5533460000000001E-2</c:v>
                </c:pt>
                <c:pt idx="795">
                  <c:v>2.5396366E-2</c:v>
                </c:pt>
                <c:pt idx="796">
                  <c:v>2.5260178000000001E-2</c:v>
                </c:pt>
                <c:pt idx="797">
                  <c:v>2.5124892999999999E-2</c:v>
                </c:pt>
                <c:pt idx="798">
                  <c:v>2.4990497E-2</c:v>
                </c:pt>
                <c:pt idx="799">
                  <c:v>2.4856980000000001E-2</c:v>
                </c:pt>
                <c:pt idx="800">
                  <c:v>2.4724337999999998E-2</c:v>
                </c:pt>
                <c:pt idx="801">
                  <c:v>2.4592558E-2</c:v>
                </c:pt>
                <c:pt idx="802">
                  <c:v>2.4461630000000002E-2</c:v>
                </c:pt>
                <c:pt idx="803">
                  <c:v>2.4331551E-2</c:v>
                </c:pt>
                <c:pt idx="804">
                  <c:v>2.4202306E-2</c:v>
                </c:pt>
                <c:pt idx="805">
                  <c:v>2.4073888000000002E-2</c:v>
                </c:pt>
                <c:pt idx="806">
                  <c:v>2.3946288999999999E-2</c:v>
                </c:pt>
                <c:pt idx="807">
                  <c:v>2.38195E-2</c:v>
                </c:pt>
                <c:pt idx="808">
                  <c:v>2.3693512999999999E-2</c:v>
                </c:pt>
                <c:pt idx="809">
                  <c:v>2.3568316999999998E-2</c:v>
                </c:pt>
                <c:pt idx="810">
                  <c:v>2.3443906E-2</c:v>
                </c:pt>
                <c:pt idx="811">
                  <c:v>2.3320270000000001E-2</c:v>
                </c:pt>
                <c:pt idx="812">
                  <c:v>2.3197405000000001E-2</c:v>
                </c:pt>
                <c:pt idx="813">
                  <c:v>2.3075295999999999E-2</c:v>
                </c:pt>
                <c:pt idx="814">
                  <c:v>2.2953939999999999E-2</c:v>
                </c:pt>
                <c:pt idx="815">
                  <c:v>2.2929591999999999E-2</c:v>
                </c:pt>
                <c:pt idx="816">
                  <c:v>2.2929591999999999E-2</c:v>
                </c:pt>
                <c:pt idx="817">
                  <c:v>2.2835726000000001E-2</c:v>
                </c:pt>
                <c:pt idx="818">
                  <c:v>2.2725380999999999E-2</c:v>
                </c:pt>
                <c:pt idx="819">
                  <c:v>2.2622745E-2</c:v>
                </c:pt>
                <c:pt idx="820">
                  <c:v>2.2527518E-2</c:v>
                </c:pt>
                <c:pt idx="821">
                  <c:v>2.2439364E-2</c:v>
                </c:pt>
                <c:pt idx="822">
                  <c:v>2.2357918000000001E-2</c:v>
                </c:pt>
                <c:pt idx="823">
                  <c:v>2.2282856E-2</c:v>
                </c:pt>
                <c:pt idx="824">
                  <c:v>2.221387E-2</c:v>
                </c:pt>
                <c:pt idx="825">
                  <c:v>2.2150677000000001E-2</c:v>
                </c:pt>
                <c:pt idx="826">
                  <c:v>2.2092996E-2</c:v>
                </c:pt>
                <c:pt idx="827">
                  <c:v>2.2040560000000001E-2</c:v>
                </c:pt>
                <c:pt idx="828">
                  <c:v>2.1993098999999999E-2</c:v>
                </c:pt>
                <c:pt idx="829">
                  <c:v>2.1950358999999999E-2</c:v>
                </c:pt>
                <c:pt idx="830">
                  <c:v>2.1912085000000001E-2</c:v>
                </c:pt>
                <c:pt idx="831">
                  <c:v>2.1878023E-2</c:v>
                </c:pt>
                <c:pt idx="832">
                  <c:v>2.1847932E-2</c:v>
                </c:pt>
                <c:pt idx="833">
                  <c:v>2.1821568E-2</c:v>
                </c:pt>
                <c:pt idx="834">
                  <c:v>2.1798689999999999E-2</c:v>
                </c:pt>
                <c:pt idx="835">
                  <c:v>2.1779059E-2</c:v>
                </c:pt>
                <c:pt idx="836">
                  <c:v>2.1762429999999999E-2</c:v>
                </c:pt>
                <c:pt idx="837">
                  <c:v>2.1748567E-2</c:v>
                </c:pt>
                <c:pt idx="838">
                  <c:v>2.1737222E-2</c:v>
                </c:pt>
                <c:pt idx="839">
                  <c:v>2.1728148999999999E-2</c:v>
                </c:pt>
                <c:pt idx="840">
                  <c:v>2.1721101999999999E-2</c:v>
                </c:pt>
                <c:pt idx="841">
                  <c:v>2.1715831000000001E-2</c:v>
                </c:pt>
                <c:pt idx="842">
                  <c:v>2.1712077999999999E-2</c:v>
                </c:pt>
                <c:pt idx="843">
                  <c:v>2.1709585999999999E-2</c:v>
                </c:pt>
                <c:pt idx="844">
                  <c:v>2.1708094000000001E-2</c:v>
                </c:pt>
                <c:pt idx="845">
                  <c:v>2.1707339999999999E-2</c:v>
                </c:pt>
                <c:pt idx="846">
                  <c:v>2.1707065000000001E-2</c:v>
                </c:pt>
                <c:pt idx="847">
                  <c:v>2.1707036999999998E-2</c:v>
                </c:pt>
                <c:pt idx="848">
                  <c:v>2.1707036999999998E-2</c:v>
                </c:pt>
                <c:pt idx="849">
                  <c:v>2.1707000000000001E-2</c:v>
                </c:pt>
                <c:pt idx="850">
                  <c:v>2.1706943999999999E-2</c:v>
                </c:pt>
                <c:pt idx="851">
                  <c:v>2.170689E-2</c:v>
                </c:pt>
                <c:pt idx="852">
                  <c:v>2.1706834000000001E-2</c:v>
                </c:pt>
                <c:pt idx="853">
                  <c:v>2.1706779999999998E-2</c:v>
                </c:pt>
                <c:pt idx="854">
                  <c:v>2.1706725E-2</c:v>
                </c:pt>
                <c:pt idx="855">
                  <c:v>2.1706669000000001E-2</c:v>
                </c:pt>
                <c:pt idx="856">
                  <c:v>2.1706614999999999E-2</c:v>
                </c:pt>
                <c:pt idx="857">
                  <c:v>2.1706559E-2</c:v>
                </c:pt>
                <c:pt idx="858">
                  <c:v>2.1706502999999999E-2</c:v>
                </c:pt>
                <c:pt idx="859">
                  <c:v>2.1706448999999999E-2</c:v>
                </c:pt>
                <c:pt idx="860">
                  <c:v>2.1706393000000001E-2</c:v>
                </c:pt>
                <c:pt idx="861">
                  <c:v>2.1706339000000002E-2</c:v>
                </c:pt>
                <c:pt idx="862">
                  <c:v>2.1706283E-2</c:v>
                </c:pt>
                <c:pt idx="863">
                  <c:v>2.170623E-2</c:v>
                </c:pt>
                <c:pt idx="864">
                  <c:v>2.1706172999999999E-2</c:v>
                </c:pt>
                <c:pt idx="865">
                  <c:v>2.1706119999999999E-2</c:v>
                </c:pt>
                <c:pt idx="866">
                  <c:v>2.1706063000000001E-2</c:v>
                </c:pt>
                <c:pt idx="867">
                  <c:v>2.1706010000000001E-2</c:v>
                </c:pt>
                <c:pt idx="868">
                  <c:v>2.1705954999999999E-2</c:v>
                </c:pt>
                <c:pt idx="869">
                  <c:v>2.17059E-2</c:v>
                </c:pt>
                <c:pt idx="870">
                  <c:v>2.1705845000000001E-2</c:v>
                </c:pt>
                <c:pt idx="871">
                  <c:v>2.1705789999999999E-2</c:v>
                </c:pt>
                <c:pt idx="872">
                  <c:v>2.1705735E-2</c:v>
                </c:pt>
                <c:pt idx="873">
                  <c:v>2.1705683E-2</c:v>
                </c:pt>
                <c:pt idx="874">
                  <c:v>2.170563E-2</c:v>
                </c:pt>
                <c:pt idx="875">
                  <c:v>2.1705575000000001E-2</c:v>
                </c:pt>
                <c:pt idx="876">
                  <c:v>2.1705520999999998E-2</c:v>
                </c:pt>
                <c:pt idx="877">
                  <c:v>2.1705466999999999E-2</c:v>
                </c:pt>
                <c:pt idx="878">
                  <c:v>2.1705413E-2</c:v>
                </c:pt>
                <c:pt idx="879">
                  <c:v>2.1705360999999999E-2</c:v>
                </c:pt>
                <c:pt idx="880">
                  <c:v>2.1705307E-2</c:v>
                </c:pt>
                <c:pt idx="881">
                  <c:v>2.1705253000000001E-2</c:v>
                </c:pt>
                <c:pt idx="882">
                  <c:v>2.1705199000000001E-2</c:v>
                </c:pt>
                <c:pt idx="883">
                  <c:v>2.1705144999999999E-2</c:v>
                </c:pt>
                <c:pt idx="884">
                  <c:v>2.1705090999999999E-2</c:v>
                </c:pt>
                <c:pt idx="885">
                  <c:v>2.1705038999999999E-2</c:v>
                </c:pt>
                <c:pt idx="886">
                  <c:v>2.1704985E-2</c:v>
                </c:pt>
                <c:pt idx="887">
                  <c:v>2.1704930000000001E-2</c:v>
                </c:pt>
                <c:pt idx="888">
                  <c:v>2.1704877000000001E-2</c:v>
                </c:pt>
                <c:pt idx="889">
                  <c:v>2.1704823000000002E-2</c:v>
                </c:pt>
                <c:pt idx="890">
                  <c:v>2.1704768999999999E-2</c:v>
                </c:pt>
                <c:pt idx="891">
                  <c:v>2.1704716999999998E-2</c:v>
                </c:pt>
                <c:pt idx="892">
                  <c:v>2.1704662999999999E-2</c:v>
                </c:pt>
                <c:pt idx="893">
                  <c:v>2.1704609E-2</c:v>
                </c:pt>
                <c:pt idx="894">
                  <c:v>2.1704555E-2</c:v>
                </c:pt>
                <c:pt idx="895">
                  <c:v>2.1704500000000002E-2</c:v>
                </c:pt>
                <c:pt idx="896">
                  <c:v>2.1704448000000001E-2</c:v>
                </c:pt>
                <c:pt idx="897">
                  <c:v>2.1704393999999998E-2</c:v>
                </c:pt>
                <c:pt idx="898">
                  <c:v>2.1704339999999999E-2</c:v>
                </c:pt>
                <c:pt idx="899">
                  <c:v>2.1704286E-2</c:v>
                </c:pt>
                <c:pt idx="900">
                  <c:v>2.1704232E-2</c:v>
                </c:pt>
                <c:pt idx="901">
                  <c:v>2.1704178000000001E-2</c:v>
                </c:pt>
                <c:pt idx="902">
                  <c:v>2.1704126000000001E-2</c:v>
                </c:pt>
                <c:pt idx="903">
                  <c:v>2.1704072000000001E-2</c:v>
                </c:pt>
                <c:pt idx="904">
                  <c:v>2.1704017999999999E-2</c:v>
                </c:pt>
                <c:pt idx="905">
                  <c:v>2.1703963999999999E-2</c:v>
                </c:pt>
                <c:pt idx="906">
                  <c:v>2.170391E-2</c:v>
                </c:pt>
                <c:pt idx="907">
                  <c:v>2.1703856000000001E-2</c:v>
                </c:pt>
                <c:pt idx="908">
                  <c:v>2.1703804E-2</c:v>
                </c:pt>
                <c:pt idx="909">
                  <c:v>2.1703750000000001E-2</c:v>
                </c:pt>
                <c:pt idx="910">
                  <c:v>2.1703696000000001E-2</c:v>
                </c:pt>
                <c:pt idx="911">
                  <c:v>2.1703692E-2</c:v>
                </c:pt>
                <c:pt idx="912">
                  <c:v>2.1703692E-2</c:v>
                </c:pt>
                <c:pt idx="913">
                  <c:v>2.1703577000000002E-2</c:v>
                </c:pt>
                <c:pt idx="914">
                  <c:v>2.1703231999999999E-2</c:v>
                </c:pt>
                <c:pt idx="915">
                  <c:v>2.1702537000000001E-2</c:v>
                </c:pt>
                <c:pt idx="916">
                  <c:v>2.1701359999999999E-2</c:v>
                </c:pt>
                <c:pt idx="917">
                  <c:v>2.1699572E-2</c:v>
                </c:pt>
                <c:pt idx="918">
                  <c:v>2.1697048E-2</c:v>
                </c:pt>
                <c:pt idx="919">
                  <c:v>2.1693666E-2</c:v>
                </c:pt>
                <c:pt idx="920">
                  <c:v>2.1689303E-2</c:v>
                </c:pt>
                <c:pt idx="921">
                  <c:v>2.1683852999999999E-2</c:v>
                </c:pt>
                <c:pt idx="922">
                  <c:v>2.1677202999999999E-2</c:v>
                </c:pt>
                <c:pt idx="923">
                  <c:v>2.1669257000000001E-2</c:v>
                </c:pt>
                <c:pt idx="924">
                  <c:v>2.1659918E-2</c:v>
                </c:pt>
                <c:pt idx="925">
                  <c:v>2.1649100000000001E-2</c:v>
                </c:pt>
                <c:pt idx="926">
                  <c:v>2.1636720000000002E-2</c:v>
                </c:pt>
                <c:pt idx="927">
                  <c:v>2.1622708000000001E-2</c:v>
                </c:pt>
                <c:pt idx="928">
                  <c:v>2.1606995E-2</c:v>
                </c:pt>
                <c:pt idx="929">
                  <c:v>2.1589521E-2</c:v>
                </c:pt>
                <c:pt idx="930">
                  <c:v>2.1570235E-2</c:v>
                </c:pt>
                <c:pt idx="931">
                  <c:v>2.154909E-2</c:v>
                </c:pt>
                <c:pt idx="932">
                  <c:v>2.1526046E-2</c:v>
                </c:pt>
                <c:pt idx="933">
                  <c:v>2.1501072E-2</c:v>
                </c:pt>
                <c:pt idx="934">
                  <c:v>2.1474136000000001E-2</c:v>
                </c:pt>
                <c:pt idx="935">
                  <c:v>2.1445222E-2</c:v>
                </c:pt>
                <c:pt idx="936">
                  <c:v>2.1414312000000001E-2</c:v>
                </c:pt>
                <c:pt idx="937">
                  <c:v>2.1381397E-2</c:v>
                </c:pt>
                <c:pt idx="938">
                  <c:v>2.1346469999999999E-2</c:v>
                </c:pt>
                <c:pt idx="939">
                  <c:v>2.1309534000000002E-2</c:v>
                </c:pt>
                <c:pt idx="940">
                  <c:v>2.1270594E-2</c:v>
                </c:pt>
                <c:pt idx="941">
                  <c:v>2.1229655E-2</c:v>
                </c:pt>
                <c:pt idx="942">
                  <c:v>2.1186732E-2</c:v>
                </c:pt>
                <c:pt idx="943">
                  <c:v>2.1141842000000001E-2</c:v>
                </c:pt>
                <c:pt idx="944">
                  <c:v>2.1095004000000001E-2</c:v>
                </c:pt>
                <c:pt idx="945">
                  <c:v>2.1046242E-2</c:v>
                </c:pt>
                <c:pt idx="946">
                  <c:v>2.099558E-2</c:v>
                </c:pt>
                <c:pt idx="947">
                  <c:v>2.0943051000000001E-2</c:v>
                </c:pt>
                <c:pt idx="948">
                  <c:v>2.0888681999999999E-2</c:v>
                </c:pt>
                <c:pt idx="949">
                  <c:v>2.0832509999999999E-2</c:v>
                </c:pt>
                <c:pt idx="950">
                  <c:v>2.0774567000000001E-2</c:v>
                </c:pt>
                <c:pt idx="951">
                  <c:v>2.0714891999999999E-2</c:v>
                </c:pt>
                <c:pt idx="952">
                  <c:v>2.0653523999999999E-2</c:v>
                </c:pt>
                <c:pt idx="953">
                  <c:v>2.0590499000000002E-2</c:v>
                </c:pt>
                <c:pt idx="954">
                  <c:v>2.052586E-2</c:v>
                </c:pt>
                <c:pt idx="955">
                  <c:v>2.0459646000000001E-2</c:v>
                </c:pt>
                <c:pt idx="956">
                  <c:v>2.0391902E-2</c:v>
                </c:pt>
                <c:pt idx="957">
                  <c:v>2.0322670000000001E-2</c:v>
                </c:pt>
                <c:pt idx="958">
                  <c:v>2.0251992999999999E-2</c:v>
                </c:pt>
                <c:pt idx="959">
                  <c:v>2.0179914E-2</c:v>
                </c:pt>
                <c:pt idx="960">
                  <c:v>2.0106476000000002E-2</c:v>
                </c:pt>
                <c:pt idx="961">
                  <c:v>2.0031724000000001E-2</c:v>
                </c:pt>
                <c:pt idx="962">
                  <c:v>1.9955701999999999E-2</c:v>
                </c:pt>
                <c:pt idx="963">
                  <c:v>1.9878449999999999E-2</c:v>
                </c:pt>
                <c:pt idx="964">
                  <c:v>1.9800015000000001E-2</c:v>
                </c:pt>
                <c:pt idx="965">
                  <c:v>1.9720438999999999E-2</c:v>
                </c:pt>
                <c:pt idx="966">
                  <c:v>1.9639759999999999E-2</c:v>
                </c:pt>
                <c:pt idx="967">
                  <c:v>1.9558022000000001E-2</c:v>
                </c:pt>
                <c:pt idx="968">
                  <c:v>1.9475268E-2</c:v>
                </c:pt>
                <c:pt idx="969">
                  <c:v>1.9391537E-2</c:v>
                </c:pt>
                <c:pt idx="970">
                  <c:v>1.9306865999999999E-2</c:v>
                </c:pt>
                <c:pt idx="971">
                  <c:v>1.9221296999999998E-2</c:v>
                </c:pt>
                <c:pt idx="972">
                  <c:v>1.9134866E-2</c:v>
                </c:pt>
                <c:pt idx="973">
                  <c:v>1.9047609E-2</c:v>
                </c:pt>
                <c:pt idx="974">
                  <c:v>1.8959565000000001E-2</c:v>
                </c:pt>
                <c:pt idx="975">
                  <c:v>1.8870769999999999E-2</c:v>
                </c:pt>
                <c:pt idx="976">
                  <c:v>1.8781260000000001E-2</c:v>
                </c:pt>
                <c:pt idx="977">
                  <c:v>1.8691063000000001E-2</c:v>
                </c:pt>
                <c:pt idx="978">
                  <c:v>1.8600215999999999E-2</c:v>
                </c:pt>
                <c:pt idx="979">
                  <c:v>1.8508752999999999E-2</c:v>
                </c:pt>
                <c:pt idx="980">
                  <c:v>1.8416703E-2</c:v>
                </c:pt>
                <c:pt idx="981">
                  <c:v>1.8324093999999999E-2</c:v>
                </c:pt>
                <c:pt idx="982">
                  <c:v>1.8230957999999998E-2</c:v>
                </c:pt>
                <c:pt idx="983">
                  <c:v>1.8137323E-2</c:v>
                </c:pt>
                <c:pt idx="984">
                  <c:v>1.8043218E-2</c:v>
                </c:pt>
                <c:pt idx="985">
                  <c:v>1.7948668000000001E-2</c:v>
                </c:pt>
                <c:pt idx="986">
                  <c:v>1.7921738E-2</c:v>
                </c:pt>
              </c:numCache>
            </c:numRef>
          </c:yVal>
          <c:smooth val="0"/>
          <c:extLst>
            <c:ext xmlns:c16="http://schemas.microsoft.com/office/drawing/2014/chart" uri="{C3380CC4-5D6E-409C-BE32-E72D297353CC}">
              <c16:uniqueId val="{00000000-5168-4B67-B555-6AD8B0052F25}"/>
            </c:ext>
          </c:extLst>
        </c:ser>
        <c:ser>
          <c:idx val="1"/>
          <c:order val="1"/>
          <c:tx>
            <c:strRef>
              <c:f>'Figure 9'!$AJ$4</c:f>
              <c:strCache>
                <c:ptCount val="1"/>
                <c:pt idx="0">
                  <c:v>74mod</c:v>
                </c:pt>
              </c:strCache>
            </c:strRef>
          </c:tx>
          <c:spPr>
            <a:ln w="19050" cap="rnd">
              <a:solidFill>
                <a:schemeClr val="accent2"/>
              </a:solidFill>
              <a:round/>
            </a:ln>
            <a:effectLst/>
          </c:spPr>
          <c:marker>
            <c:symbol val="none"/>
          </c:marker>
          <c:xVal>
            <c:numRef>
              <c:f>'Figure 9'!$AK$6:$AK$1196</c:f>
              <c:numCache>
                <c:formatCode>General</c:formatCode>
                <c:ptCount val="119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2.9486734999999999</c:v>
                </c:pt>
                <c:pt idx="20">
                  <c:v>2.9486734999999999</c:v>
                </c:pt>
                <c:pt idx="21">
                  <c:v>2.9792073333333335</c:v>
                </c:pt>
                <c:pt idx="22">
                  <c:v>2.9792073333333335</c:v>
                </c:pt>
                <c:pt idx="23">
                  <c:v>2.9793573333333332</c:v>
                </c:pt>
                <c:pt idx="24">
                  <c:v>2.9793573333333332</c:v>
                </c:pt>
                <c:pt idx="25">
                  <c:v>2.9793581666666666</c:v>
                </c:pt>
                <c:pt idx="26">
                  <c:v>2.9793581666666666</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8.0906549999999999</c:v>
                </c:pt>
                <c:pt idx="59">
                  <c:v>8.0906549999999999</c:v>
                </c:pt>
                <c:pt idx="60">
                  <c:v>8.0906555000000004</c:v>
                </c:pt>
                <c:pt idx="61">
                  <c:v>8.0906555000000004</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10</c:v>
                </c:pt>
                <c:pt idx="74">
                  <c:v>10.166666666666666</c:v>
                </c:pt>
                <c:pt idx="75">
                  <c:v>10.333333333333334</c:v>
                </c:pt>
                <c:pt idx="76">
                  <c:v>10.5</c:v>
                </c:pt>
                <c:pt idx="77">
                  <c:v>10.608881666666667</c:v>
                </c:pt>
                <c:pt idx="78">
                  <c:v>10.608881666666667</c:v>
                </c:pt>
                <c:pt idx="79">
                  <c:v>10.666666666666666</c:v>
                </c:pt>
                <c:pt idx="80">
                  <c:v>10.816555833333332</c:v>
                </c:pt>
                <c:pt idx="81">
                  <c:v>10.816555833333332</c:v>
                </c:pt>
                <c:pt idx="82">
                  <c:v>10.833333333333334</c:v>
                </c:pt>
                <c:pt idx="83">
                  <c:v>11</c:v>
                </c:pt>
                <c:pt idx="84">
                  <c:v>11.166666666666666</c:v>
                </c:pt>
                <c:pt idx="85">
                  <c:v>11.333333333333334</c:v>
                </c:pt>
                <c:pt idx="86">
                  <c:v>11.5</c:v>
                </c:pt>
                <c:pt idx="87">
                  <c:v>11.666666666666666</c:v>
                </c:pt>
                <c:pt idx="88">
                  <c:v>11.833333333333334</c:v>
                </c:pt>
                <c:pt idx="89">
                  <c:v>11.902428333333335</c:v>
                </c:pt>
                <c:pt idx="90">
                  <c:v>11.902428333333335</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13.666666666666666</c:v>
                </c:pt>
                <c:pt idx="102">
                  <c:v>13.833333333333334</c:v>
                </c:pt>
                <c:pt idx="103">
                  <c:v>14</c:v>
                </c:pt>
                <c:pt idx="104">
                  <c:v>14.166666666666666</c:v>
                </c:pt>
                <c:pt idx="105">
                  <c:v>14.333333333333334</c:v>
                </c:pt>
                <c:pt idx="106">
                  <c:v>14.4416005</c:v>
                </c:pt>
                <c:pt idx="107">
                  <c:v>14.4416005</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24.873226666666667</c:v>
                </c:pt>
                <c:pt idx="172">
                  <c:v>25</c:v>
                </c:pt>
                <c:pt idx="173">
                  <c:v>25.166666666666668</c:v>
                </c:pt>
                <c:pt idx="174">
                  <c:v>25.333333333333332</c:v>
                </c:pt>
                <c:pt idx="175">
                  <c:v>25.5</c:v>
                </c:pt>
                <c:pt idx="176">
                  <c:v>25.666666666666668</c:v>
                </c:pt>
                <c:pt idx="177">
                  <c:v>25.833333333333332</c:v>
                </c:pt>
                <c:pt idx="178">
                  <c:v>26</c:v>
                </c:pt>
                <c:pt idx="179">
                  <c:v>26.166666666666668</c:v>
                </c:pt>
                <c:pt idx="180">
                  <c:v>26.333333333333332</c:v>
                </c:pt>
                <c:pt idx="181">
                  <c:v>26.5</c:v>
                </c:pt>
                <c:pt idx="182">
                  <c:v>26.666666666666668</c:v>
                </c:pt>
                <c:pt idx="183">
                  <c:v>26.833333333333332</c:v>
                </c:pt>
                <c:pt idx="184">
                  <c:v>27</c:v>
                </c:pt>
                <c:pt idx="185">
                  <c:v>27.166666666666668</c:v>
                </c:pt>
                <c:pt idx="186">
                  <c:v>27.333333333333332</c:v>
                </c:pt>
                <c:pt idx="187">
                  <c:v>27.5</c:v>
                </c:pt>
                <c:pt idx="188">
                  <c:v>27.666666666666668</c:v>
                </c:pt>
                <c:pt idx="189">
                  <c:v>27.833333333333332</c:v>
                </c:pt>
                <c:pt idx="190">
                  <c:v>28</c:v>
                </c:pt>
                <c:pt idx="191">
                  <c:v>28.166666666666668</c:v>
                </c:pt>
                <c:pt idx="192">
                  <c:v>28.333333333333332</c:v>
                </c:pt>
                <c:pt idx="193">
                  <c:v>28.5</c:v>
                </c:pt>
                <c:pt idx="194">
                  <c:v>28.666666666666668</c:v>
                </c:pt>
                <c:pt idx="195">
                  <c:v>28.833333333333332</c:v>
                </c:pt>
                <c:pt idx="196">
                  <c:v>29</c:v>
                </c:pt>
                <c:pt idx="197">
                  <c:v>29.166666666666668</c:v>
                </c:pt>
                <c:pt idx="198">
                  <c:v>29.333333333333332</c:v>
                </c:pt>
                <c:pt idx="199">
                  <c:v>29.5</c:v>
                </c:pt>
                <c:pt idx="200">
                  <c:v>29.666666666666668</c:v>
                </c:pt>
                <c:pt idx="201">
                  <c:v>29.833333333333332</c:v>
                </c:pt>
                <c:pt idx="202">
                  <c:v>30</c:v>
                </c:pt>
                <c:pt idx="203">
                  <c:v>30.166666666666668</c:v>
                </c:pt>
                <c:pt idx="204">
                  <c:v>30.333333333333332</c:v>
                </c:pt>
                <c:pt idx="205">
                  <c:v>30.5</c:v>
                </c:pt>
                <c:pt idx="206">
                  <c:v>30.666666666666668</c:v>
                </c:pt>
                <c:pt idx="207">
                  <c:v>30.833333333333332</c:v>
                </c:pt>
                <c:pt idx="208">
                  <c:v>31</c:v>
                </c:pt>
                <c:pt idx="209">
                  <c:v>31.166666666666668</c:v>
                </c:pt>
                <c:pt idx="210">
                  <c:v>31.333333333333332</c:v>
                </c:pt>
                <c:pt idx="211">
                  <c:v>31.5</c:v>
                </c:pt>
                <c:pt idx="212">
                  <c:v>31.666666666666668</c:v>
                </c:pt>
                <c:pt idx="213">
                  <c:v>31.833333333333332</c:v>
                </c:pt>
                <c:pt idx="214">
                  <c:v>32</c:v>
                </c:pt>
                <c:pt idx="215">
                  <c:v>32.166666666666664</c:v>
                </c:pt>
                <c:pt idx="216">
                  <c:v>32.333333333333336</c:v>
                </c:pt>
                <c:pt idx="217">
                  <c:v>32.5</c:v>
                </c:pt>
                <c:pt idx="218">
                  <c:v>32.666666666666664</c:v>
                </c:pt>
                <c:pt idx="219">
                  <c:v>32.833333333333336</c:v>
                </c:pt>
                <c:pt idx="220">
                  <c:v>33</c:v>
                </c:pt>
                <c:pt idx="221">
                  <c:v>33.166666666666664</c:v>
                </c:pt>
                <c:pt idx="222">
                  <c:v>33.333333333333336</c:v>
                </c:pt>
                <c:pt idx="223">
                  <c:v>33.5</c:v>
                </c:pt>
                <c:pt idx="224">
                  <c:v>33.666666666666664</c:v>
                </c:pt>
                <c:pt idx="225">
                  <c:v>33.833333333333336</c:v>
                </c:pt>
                <c:pt idx="226">
                  <c:v>34</c:v>
                </c:pt>
                <c:pt idx="227">
                  <c:v>34.166666666666664</c:v>
                </c:pt>
                <c:pt idx="228">
                  <c:v>34.333333333333336</c:v>
                </c:pt>
                <c:pt idx="229">
                  <c:v>34.5</c:v>
                </c:pt>
                <c:pt idx="230">
                  <c:v>34.666666666666664</c:v>
                </c:pt>
                <c:pt idx="231">
                  <c:v>34.833333333333336</c:v>
                </c:pt>
                <c:pt idx="232">
                  <c:v>35</c:v>
                </c:pt>
                <c:pt idx="233">
                  <c:v>35.166666666666664</c:v>
                </c:pt>
                <c:pt idx="234">
                  <c:v>35.333333333333336</c:v>
                </c:pt>
                <c:pt idx="235">
                  <c:v>35.5</c:v>
                </c:pt>
                <c:pt idx="236">
                  <c:v>35.666666666666664</c:v>
                </c:pt>
                <c:pt idx="237">
                  <c:v>35.833333333333336</c:v>
                </c:pt>
                <c:pt idx="238">
                  <c:v>36</c:v>
                </c:pt>
                <c:pt idx="239">
                  <c:v>36.166666666666664</c:v>
                </c:pt>
                <c:pt idx="240">
                  <c:v>36.333333333333336</c:v>
                </c:pt>
                <c:pt idx="241">
                  <c:v>36.5</c:v>
                </c:pt>
                <c:pt idx="242">
                  <c:v>36.666666666666664</c:v>
                </c:pt>
                <c:pt idx="243">
                  <c:v>36.833333333333336</c:v>
                </c:pt>
                <c:pt idx="244">
                  <c:v>37</c:v>
                </c:pt>
                <c:pt idx="245">
                  <c:v>37.166666666666664</c:v>
                </c:pt>
                <c:pt idx="246">
                  <c:v>37.333333333333336</c:v>
                </c:pt>
                <c:pt idx="247">
                  <c:v>37.5</c:v>
                </c:pt>
                <c:pt idx="248">
                  <c:v>37.666666666666664</c:v>
                </c:pt>
                <c:pt idx="249">
                  <c:v>37.833333333333336</c:v>
                </c:pt>
                <c:pt idx="250">
                  <c:v>38</c:v>
                </c:pt>
                <c:pt idx="251">
                  <c:v>38.166666666666664</c:v>
                </c:pt>
                <c:pt idx="252">
                  <c:v>38.333333333333336</c:v>
                </c:pt>
                <c:pt idx="253">
                  <c:v>38.5</c:v>
                </c:pt>
                <c:pt idx="254">
                  <c:v>38.666666666666664</c:v>
                </c:pt>
                <c:pt idx="255">
                  <c:v>38.833333333333336</c:v>
                </c:pt>
                <c:pt idx="256">
                  <c:v>39</c:v>
                </c:pt>
                <c:pt idx="257">
                  <c:v>39.166666666666664</c:v>
                </c:pt>
                <c:pt idx="258">
                  <c:v>39.333333333333336</c:v>
                </c:pt>
                <c:pt idx="259">
                  <c:v>39.5</c:v>
                </c:pt>
                <c:pt idx="260">
                  <c:v>39.666666666666664</c:v>
                </c:pt>
                <c:pt idx="261">
                  <c:v>39.833333333333336</c:v>
                </c:pt>
                <c:pt idx="262">
                  <c:v>40</c:v>
                </c:pt>
                <c:pt idx="263">
                  <c:v>40.166666666666664</c:v>
                </c:pt>
                <c:pt idx="264">
                  <c:v>40.333333333333336</c:v>
                </c:pt>
                <c:pt idx="265">
                  <c:v>40.5</c:v>
                </c:pt>
                <c:pt idx="266">
                  <c:v>40.666666666666664</c:v>
                </c:pt>
                <c:pt idx="267">
                  <c:v>40.833333333333336</c:v>
                </c:pt>
                <c:pt idx="268">
                  <c:v>41</c:v>
                </c:pt>
                <c:pt idx="269">
                  <c:v>41.166666666666664</c:v>
                </c:pt>
                <c:pt idx="270">
                  <c:v>41.333333333333336</c:v>
                </c:pt>
                <c:pt idx="271">
                  <c:v>41.5</c:v>
                </c:pt>
                <c:pt idx="272">
                  <c:v>41.666666666666664</c:v>
                </c:pt>
                <c:pt idx="273">
                  <c:v>41.833333333333336</c:v>
                </c:pt>
                <c:pt idx="274">
                  <c:v>42</c:v>
                </c:pt>
                <c:pt idx="275">
                  <c:v>42.166666666666664</c:v>
                </c:pt>
                <c:pt idx="276">
                  <c:v>42.333333333333336</c:v>
                </c:pt>
                <c:pt idx="277">
                  <c:v>42.3613</c:v>
                </c:pt>
                <c:pt idx="278">
                  <c:v>42.3613</c:v>
                </c:pt>
                <c:pt idx="279">
                  <c:v>42.5</c:v>
                </c:pt>
                <c:pt idx="280">
                  <c:v>42.666666666666664</c:v>
                </c:pt>
                <c:pt idx="281">
                  <c:v>42.833333333333336</c:v>
                </c:pt>
                <c:pt idx="282">
                  <c:v>43</c:v>
                </c:pt>
                <c:pt idx="283">
                  <c:v>43.166666666666664</c:v>
                </c:pt>
                <c:pt idx="284">
                  <c:v>43.333333333333336</c:v>
                </c:pt>
                <c:pt idx="285">
                  <c:v>43.5</c:v>
                </c:pt>
                <c:pt idx="286">
                  <c:v>43.666666666666664</c:v>
                </c:pt>
                <c:pt idx="287">
                  <c:v>43.833333333333336</c:v>
                </c:pt>
                <c:pt idx="288">
                  <c:v>44</c:v>
                </c:pt>
                <c:pt idx="289">
                  <c:v>44.166666666666664</c:v>
                </c:pt>
                <c:pt idx="290">
                  <c:v>44.333333333333336</c:v>
                </c:pt>
                <c:pt idx="291">
                  <c:v>44.5</c:v>
                </c:pt>
                <c:pt idx="292">
                  <c:v>44.666666666666664</c:v>
                </c:pt>
                <c:pt idx="293">
                  <c:v>44.833333333333336</c:v>
                </c:pt>
                <c:pt idx="294">
                  <c:v>45</c:v>
                </c:pt>
                <c:pt idx="295">
                  <c:v>45.166666666666664</c:v>
                </c:pt>
                <c:pt idx="296">
                  <c:v>45.333333333333336</c:v>
                </c:pt>
                <c:pt idx="297">
                  <c:v>45.5</c:v>
                </c:pt>
                <c:pt idx="298">
                  <c:v>45.666666666666664</c:v>
                </c:pt>
                <c:pt idx="299">
                  <c:v>45.833333333333336</c:v>
                </c:pt>
                <c:pt idx="300">
                  <c:v>46</c:v>
                </c:pt>
                <c:pt idx="301">
                  <c:v>46.166666666666664</c:v>
                </c:pt>
                <c:pt idx="302">
                  <c:v>46.19847</c:v>
                </c:pt>
                <c:pt idx="303">
                  <c:v>46.19847</c:v>
                </c:pt>
                <c:pt idx="304">
                  <c:v>46.333333333333336</c:v>
                </c:pt>
                <c:pt idx="305">
                  <c:v>46.5</c:v>
                </c:pt>
                <c:pt idx="306">
                  <c:v>46.666666666666664</c:v>
                </c:pt>
                <c:pt idx="307">
                  <c:v>46.833333333333336</c:v>
                </c:pt>
                <c:pt idx="308">
                  <c:v>47</c:v>
                </c:pt>
                <c:pt idx="309">
                  <c:v>47.166666666666664</c:v>
                </c:pt>
                <c:pt idx="310">
                  <c:v>47.333333333333336</c:v>
                </c:pt>
                <c:pt idx="311">
                  <c:v>47.5</c:v>
                </c:pt>
                <c:pt idx="312">
                  <c:v>47.666666666666664</c:v>
                </c:pt>
                <c:pt idx="313">
                  <c:v>47.833333333333336</c:v>
                </c:pt>
                <c:pt idx="314">
                  <c:v>48</c:v>
                </c:pt>
                <c:pt idx="315">
                  <c:v>48.166666666666664</c:v>
                </c:pt>
                <c:pt idx="316">
                  <c:v>48.333333333333336</c:v>
                </c:pt>
                <c:pt idx="317">
                  <c:v>48.5</c:v>
                </c:pt>
                <c:pt idx="318">
                  <c:v>48.666666666666664</c:v>
                </c:pt>
                <c:pt idx="319">
                  <c:v>48.833333333333336</c:v>
                </c:pt>
                <c:pt idx="320">
                  <c:v>49</c:v>
                </c:pt>
                <c:pt idx="321">
                  <c:v>49.166666666666664</c:v>
                </c:pt>
                <c:pt idx="322">
                  <c:v>49.333333333333336</c:v>
                </c:pt>
                <c:pt idx="323">
                  <c:v>49.5</c:v>
                </c:pt>
                <c:pt idx="324">
                  <c:v>49.666666666666664</c:v>
                </c:pt>
                <c:pt idx="325">
                  <c:v>49.833333333333336</c:v>
                </c:pt>
                <c:pt idx="326">
                  <c:v>50</c:v>
                </c:pt>
                <c:pt idx="327">
                  <c:v>50.166666666666664</c:v>
                </c:pt>
                <c:pt idx="328">
                  <c:v>50.333333333333336</c:v>
                </c:pt>
                <c:pt idx="329">
                  <c:v>50.5</c:v>
                </c:pt>
                <c:pt idx="330">
                  <c:v>50.666666666666664</c:v>
                </c:pt>
                <c:pt idx="331">
                  <c:v>50.833333333333336</c:v>
                </c:pt>
                <c:pt idx="332">
                  <c:v>51</c:v>
                </c:pt>
                <c:pt idx="333">
                  <c:v>51.166666666666664</c:v>
                </c:pt>
                <c:pt idx="334">
                  <c:v>51.333333333333336</c:v>
                </c:pt>
                <c:pt idx="335">
                  <c:v>51.5</c:v>
                </c:pt>
                <c:pt idx="336">
                  <c:v>51.666666666666664</c:v>
                </c:pt>
                <c:pt idx="337">
                  <c:v>51.833333333333336</c:v>
                </c:pt>
                <c:pt idx="338">
                  <c:v>52</c:v>
                </c:pt>
                <c:pt idx="339">
                  <c:v>52.166666666666664</c:v>
                </c:pt>
                <c:pt idx="340">
                  <c:v>52.333333333333336</c:v>
                </c:pt>
                <c:pt idx="341">
                  <c:v>52.5</c:v>
                </c:pt>
                <c:pt idx="342">
                  <c:v>52.666666666666664</c:v>
                </c:pt>
                <c:pt idx="343">
                  <c:v>52.833333333333336</c:v>
                </c:pt>
                <c:pt idx="344">
                  <c:v>53</c:v>
                </c:pt>
                <c:pt idx="345">
                  <c:v>53.041406666666667</c:v>
                </c:pt>
                <c:pt idx="346">
                  <c:v>53.166666666666664</c:v>
                </c:pt>
                <c:pt idx="347">
                  <c:v>53.333333333333336</c:v>
                </c:pt>
                <c:pt idx="348">
                  <c:v>53.5</c:v>
                </c:pt>
                <c:pt idx="349">
                  <c:v>53.666666666666664</c:v>
                </c:pt>
                <c:pt idx="350">
                  <c:v>53.833333333333336</c:v>
                </c:pt>
                <c:pt idx="351">
                  <c:v>54</c:v>
                </c:pt>
                <c:pt idx="352">
                  <c:v>54.166666666666664</c:v>
                </c:pt>
                <c:pt idx="353">
                  <c:v>54.333333333333336</c:v>
                </c:pt>
                <c:pt idx="354">
                  <c:v>54.5</c:v>
                </c:pt>
                <c:pt idx="355">
                  <c:v>54.666666666666664</c:v>
                </c:pt>
                <c:pt idx="356">
                  <c:v>54.785600000000002</c:v>
                </c:pt>
                <c:pt idx="357">
                  <c:v>54.785600000000002</c:v>
                </c:pt>
                <c:pt idx="358">
                  <c:v>54.833333333333336</c:v>
                </c:pt>
                <c:pt idx="359">
                  <c:v>55</c:v>
                </c:pt>
                <c:pt idx="360">
                  <c:v>55.166666666666664</c:v>
                </c:pt>
                <c:pt idx="361">
                  <c:v>55.333333333333336</c:v>
                </c:pt>
                <c:pt idx="362">
                  <c:v>55.5</c:v>
                </c:pt>
                <c:pt idx="363">
                  <c:v>55.666666666666664</c:v>
                </c:pt>
                <c:pt idx="364">
                  <c:v>55.833333333333336</c:v>
                </c:pt>
                <c:pt idx="365">
                  <c:v>56</c:v>
                </c:pt>
                <c:pt idx="366">
                  <c:v>56.166666666666664</c:v>
                </c:pt>
                <c:pt idx="367">
                  <c:v>56.333333333333336</c:v>
                </c:pt>
                <c:pt idx="368">
                  <c:v>56.5</c:v>
                </c:pt>
                <c:pt idx="369">
                  <c:v>56.666666666666664</c:v>
                </c:pt>
                <c:pt idx="370">
                  <c:v>56.833333333333336</c:v>
                </c:pt>
                <c:pt idx="371">
                  <c:v>57</c:v>
                </c:pt>
                <c:pt idx="372">
                  <c:v>57.166666666666664</c:v>
                </c:pt>
                <c:pt idx="373">
                  <c:v>57.333333333333336</c:v>
                </c:pt>
                <c:pt idx="374">
                  <c:v>57.5</c:v>
                </c:pt>
                <c:pt idx="375">
                  <c:v>57.666666666666664</c:v>
                </c:pt>
                <c:pt idx="376">
                  <c:v>57.833333333333336</c:v>
                </c:pt>
                <c:pt idx="377">
                  <c:v>58</c:v>
                </c:pt>
                <c:pt idx="378">
                  <c:v>58.166666666666664</c:v>
                </c:pt>
                <c:pt idx="379">
                  <c:v>58.333333333333336</c:v>
                </c:pt>
                <c:pt idx="380">
                  <c:v>58.5</c:v>
                </c:pt>
                <c:pt idx="381">
                  <c:v>58.666666666666664</c:v>
                </c:pt>
                <c:pt idx="382">
                  <c:v>58.833333333333336</c:v>
                </c:pt>
                <c:pt idx="383">
                  <c:v>59</c:v>
                </c:pt>
                <c:pt idx="384">
                  <c:v>59.166666666666664</c:v>
                </c:pt>
                <c:pt idx="385">
                  <c:v>59.333333333333336</c:v>
                </c:pt>
                <c:pt idx="386">
                  <c:v>59.5</c:v>
                </c:pt>
                <c:pt idx="387">
                  <c:v>59.666666666666664</c:v>
                </c:pt>
                <c:pt idx="388">
                  <c:v>59.833333333333336</c:v>
                </c:pt>
                <c:pt idx="389">
                  <c:v>60</c:v>
                </c:pt>
                <c:pt idx="390">
                  <c:v>60.166666666666664</c:v>
                </c:pt>
                <c:pt idx="391">
                  <c:v>60.333333333333336</c:v>
                </c:pt>
                <c:pt idx="392">
                  <c:v>60.5</c:v>
                </c:pt>
                <c:pt idx="393">
                  <c:v>60.666666666666664</c:v>
                </c:pt>
                <c:pt idx="394">
                  <c:v>60.833333333333336</c:v>
                </c:pt>
                <c:pt idx="395">
                  <c:v>61</c:v>
                </c:pt>
                <c:pt idx="396">
                  <c:v>61.166666666666664</c:v>
                </c:pt>
                <c:pt idx="397">
                  <c:v>61.333333333333336</c:v>
                </c:pt>
                <c:pt idx="398">
                  <c:v>61.5</c:v>
                </c:pt>
                <c:pt idx="399">
                  <c:v>61.666666666666664</c:v>
                </c:pt>
                <c:pt idx="400">
                  <c:v>61.833333333333336</c:v>
                </c:pt>
                <c:pt idx="401">
                  <c:v>62</c:v>
                </c:pt>
                <c:pt idx="402">
                  <c:v>62.166666666666664</c:v>
                </c:pt>
                <c:pt idx="403">
                  <c:v>62.333333333333336</c:v>
                </c:pt>
                <c:pt idx="404">
                  <c:v>62.5</c:v>
                </c:pt>
                <c:pt idx="405">
                  <c:v>62.643639999999998</c:v>
                </c:pt>
                <c:pt idx="406">
                  <c:v>62.643639999999998</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68.130253333333329</c:v>
                </c:pt>
                <c:pt idx="441">
                  <c:v>68.130253333333329</c:v>
                </c:pt>
                <c:pt idx="442">
                  <c:v>68.166666666666671</c:v>
                </c:pt>
                <c:pt idx="443">
                  <c:v>68.333333333333329</c:v>
                </c:pt>
                <c:pt idx="444">
                  <c:v>68.5</c:v>
                </c:pt>
                <c:pt idx="445">
                  <c:v>68.666666666666671</c:v>
                </c:pt>
                <c:pt idx="446">
                  <c:v>68.833333333333329</c:v>
                </c:pt>
                <c:pt idx="447">
                  <c:v>69</c:v>
                </c:pt>
                <c:pt idx="448">
                  <c:v>69.166666666666671</c:v>
                </c:pt>
                <c:pt idx="449">
                  <c:v>69.333333333333329</c:v>
                </c:pt>
                <c:pt idx="450">
                  <c:v>69.5</c:v>
                </c:pt>
                <c:pt idx="451">
                  <c:v>69.666666666666671</c:v>
                </c:pt>
                <c:pt idx="452">
                  <c:v>69.833333333333329</c:v>
                </c:pt>
                <c:pt idx="453">
                  <c:v>70</c:v>
                </c:pt>
                <c:pt idx="454">
                  <c:v>70.166666666666671</c:v>
                </c:pt>
                <c:pt idx="455">
                  <c:v>70.333333333333329</c:v>
                </c:pt>
                <c:pt idx="456">
                  <c:v>70.5</c:v>
                </c:pt>
                <c:pt idx="457">
                  <c:v>70.666666666666671</c:v>
                </c:pt>
                <c:pt idx="458">
                  <c:v>70.833333333333329</c:v>
                </c:pt>
                <c:pt idx="459">
                  <c:v>71</c:v>
                </c:pt>
                <c:pt idx="460">
                  <c:v>71.166666666666671</c:v>
                </c:pt>
                <c:pt idx="461">
                  <c:v>71.333333333333329</c:v>
                </c:pt>
                <c:pt idx="462">
                  <c:v>71.5</c:v>
                </c:pt>
                <c:pt idx="463">
                  <c:v>71.666666666666671</c:v>
                </c:pt>
                <c:pt idx="464">
                  <c:v>71.833333333333329</c:v>
                </c:pt>
                <c:pt idx="465">
                  <c:v>72</c:v>
                </c:pt>
                <c:pt idx="466">
                  <c:v>72.166666666666671</c:v>
                </c:pt>
                <c:pt idx="467">
                  <c:v>72.333333333333329</c:v>
                </c:pt>
                <c:pt idx="468">
                  <c:v>72.5</c:v>
                </c:pt>
                <c:pt idx="469">
                  <c:v>72.666666666666671</c:v>
                </c:pt>
                <c:pt idx="470">
                  <c:v>72.833333333333329</c:v>
                </c:pt>
                <c:pt idx="471">
                  <c:v>73</c:v>
                </c:pt>
                <c:pt idx="472">
                  <c:v>73.166666666666671</c:v>
                </c:pt>
                <c:pt idx="473">
                  <c:v>73.333333333333329</c:v>
                </c:pt>
                <c:pt idx="474">
                  <c:v>73.5</c:v>
                </c:pt>
                <c:pt idx="475">
                  <c:v>73.666666666666671</c:v>
                </c:pt>
                <c:pt idx="476">
                  <c:v>73.833333333333329</c:v>
                </c:pt>
                <c:pt idx="477">
                  <c:v>74</c:v>
                </c:pt>
                <c:pt idx="478">
                  <c:v>74.166666666666671</c:v>
                </c:pt>
                <c:pt idx="479">
                  <c:v>74.333333333333329</c:v>
                </c:pt>
                <c:pt idx="480">
                  <c:v>74.5</c:v>
                </c:pt>
                <c:pt idx="481">
                  <c:v>74.666666666666671</c:v>
                </c:pt>
                <c:pt idx="482">
                  <c:v>74.833333333333329</c:v>
                </c:pt>
                <c:pt idx="483">
                  <c:v>75</c:v>
                </c:pt>
                <c:pt idx="484">
                  <c:v>75.166666666666671</c:v>
                </c:pt>
                <c:pt idx="485">
                  <c:v>75.333333333333329</c:v>
                </c:pt>
                <c:pt idx="486">
                  <c:v>75.5</c:v>
                </c:pt>
                <c:pt idx="487">
                  <c:v>75.666666666666671</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115.10713333333334</c:v>
                </c:pt>
                <c:pt idx="725">
                  <c:v>115.10713333333334</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144</c:v>
                </c:pt>
                <c:pt idx="900">
                  <c:v>144.16666666666666</c:v>
                </c:pt>
                <c:pt idx="901">
                  <c:v>144.33333333333334</c:v>
                </c:pt>
                <c:pt idx="902">
                  <c:v>144.5</c:v>
                </c:pt>
                <c:pt idx="903">
                  <c:v>144.66666666666666</c:v>
                </c:pt>
                <c:pt idx="904">
                  <c:v>144.83333333333334</c:v>
                </c:pt>
                <c:pt idx="905">
                  <c:v>145</c:v>
                </c:pt>
                <c:pt idx="906">
                  <c:v>145.16666666666666</c:v>
                </c:pt>
                <c:pt idx="907">
                  <c:v>145.33333333333334</c:v>
                </c:pt>
                <c:pt idx="908">
                  <c:v>145.5</c:v>
                </c:pt>
                <c:pt idx="909">
                  <c:v>145.66666666666666</c:v>
                </c:pt>
                <c:pt idx="910">
                  <c:v>145.83333333333334</c:v>
                </c:pt>
                <c:pt idx="911">
                  <c:v>146</c:v>
                </c:pt>
                <c:pt idx="912">
                  <c:v>146.16666666666666</c:v>
                </c:pt>
                <c:pt idx="913">
                  <c:v>146.33333333333334</c:v>
                </c:pt>
                <c:pt idx="914">
                  <c:v>146.5</c:v>
                </c:pt>
                <c:pt idx="915">
                  <c:v>146.66666666666666</c:v>
                </c:pt>
                <c:pt idx="916">
                  <c:v>146.83333333333334</c:v>
                </c:pt>
                <c:pt idx="917">
                  <c:v>147</c:v>
                </c:pt>
                <c:pt idx="918">
                  <c:v>147.16666666666666</c:v>
                </c:pt>
                <c:pt idx="919">
                  <c:v>147.33333333333334</c:v>
                </c:pt>
                <c:pt idx="920">
                  <c:v>147.5</c:v>
                </c:pt>
                <c:pt idx="921">
                  <c:v>147.66666666666666</c:v>
                </c:pt>
                <c:pt idx="922">
                  <c:v>147.83333333333334</c:v>
                </c:pt>
                <c:pt idx="923">
                  <c:v>148</c:v>
                </c:pt>
                <c:pt idx="924">
                  <c:v>148.16666666666666</c:v>
                </c:pt>
                <c:pt idx="925">
                  <c:v>148.33333333333334</c:v>
                </c:pt>
                <c:pt idx="926">
                  <c:v>148.5</c:v>
                </c:pt>
                <c:pt idx="927">
                  <c:v>148.66666666666666</c:v>
                </c:pt>
                <c:pt idx="928">
                  <c:v>148.83333333333334</c:v>
                </c:pt>
                <c:pt idx="929">
                  <c:v>149</c:v>
                </c:pt>
                <c:pt idx="930">
                  <c:v>149.16666666666666</c:v>
                </c:pt>
                <c:pt idx="931">
                  <c:v>149.33333333333334</c:v>
                </c:pt>
                <c:pt idx="932">
                  <c:v>149.5</c:v>
                </c:pt>
                <c:pt idx="933">
                  <c:v>149.66666666666666</c:v>
                </c:pt>
                <c:pt idx="934">
                  <c:v>149.83333333333334</c:v>
                </c:pt>
                <c:pt idx="935">
                  <c:v>150</c:v>
                </c:pt>
                <c:pt idx="936">
                  <c:v>150.16666666666666</c:v>
                </c:pt>
                <c:pt idx="937">
                  <c:v>150.33333333333334</c:v>
                </c:pt>
                <c:pt idx="938">
                  <c:v>150.5</c:v>
                </c:pt>
                <c:pt idx="939">
                  <c:v>150.66666666666666</c:v>
                </c:pt>
                <c:pt idx="940">
                  <c:v>150.83333333333334</c:v>
                </c:pt>
                <c:pt idx="941">
                  <c:v>151</c:v>
                </c:pt>
                <c:pt idx="942">
                  <c:v>151.16666666666666</c:v>
                </c:pt>
                <c:pt idx="943">
                  <c:v>151.33333333333334</c:v>
                </c:pt>
                <c:pt idx="944">
                  <c:v>151.5</c:v>
                </c:pt>
                <c:pt idx="945">
                  <c:v>151.66666666666666</c:v>
                </c:pt>
                <c:pt idx="946">
                  <c:v>151.83333333333334</c:v>
                </c:pt>
                <c:pt idx="947">
                  <c:v>152</c:v>
                </c:pt>
                <c:pt idx="948">
                  <c:v>152.16666666666666</c:v>
                </c:pt>
                <c:pt idx="949">
                  <c:v>152.33333333333334</c:v>
                </c:pt>
                <c:pt idx="950">
                  <c:v>152.5</c:v>
                </c:pt>
                <c:pt idx="951">
                  <c:v>152.66666666666666</c:v>
                </c:pt>
                <c:pt idx="952">
                  <c:v>152.83333333333334</c:v>
                </c:pt>
                <c:pt idx="953">
                  <c:v>153</c:v>
                </c:pt>
                <c:pt idx="954">
                  <c:v>153.16666666666666</c:v>
                </c:pt>
                <c:pt idx="955">
                  <c:v>153.33333333333334</c:v>
                </c:pt>
                <c:pt idx="956">
                  <c:v>153.40025</c:v>
                </c:pt>
                <c:pt idx="957">
                  <c:v>153.40025</c:v>
                </c:pt>
                <c:pt idx="958">
                  <c:v>153.5</c:v>
                </c:pt>
                <c:pt idx="959">
                  <c:v>153.66666666666666</c:v>
                </c:pt>
                <c:pt idx="960">
                  <c:v>153.83333333333334</c:v>
                </c:pt>
                <c:pt idx="961">
                  <c:v>154</c:v>
                </c:pt>
                <c:pt idx="962">
                  <c:v>154.16666666666666</c:v>
                </c:pt>
                <c:pt idx="963">
                  <c:v>154.33333333333334</c:v>
                </c:pt>
                <c:pt idx="964">
                  <c:v>154.5</c:v>
                </c:pt>
                <c:pt idx="965">
                  <c:v>154.66666666666666</c:v>
                </c:pt>
                <c:pt idx="966">
                  <c:v>154.83333333333334</c:v>
                </c:pt>
                <c:pt idx="967">
                  <c:v>155</c:v>
                </c:pt>
                <c:pt idx="968">
                  <c:v>155.16666666666666</c:v>
                </c:pt>
                <c:pt idx="969">
                  <c:v>155.33333333333334</c:v>
                </c:pt>
                <c:pt idx="970">
                  <c:v>155.5</c:v>
                </c:pt>
                <c:pt idx="971">
                  <c:v>155.66666666666666</c:v>
                </c:pt>
                <c:pt idx="972">
                  <c:v>155.83333333333334</c:v>
                </c:pt>
                <c:pt idx="973">
                  <c:v>156</c:v>
                </c:pt>
                <c:pt idx="974">
                  <c:v>156.16666666666666</c:v>
                </c:pt>
                <c:pt idx="975">
                  <c:v>156.33333333333334</c:v>
                </c:pt>
                <c:pt idx="976">
                  <c:v>156.5</c:v>
                </c:pt>
                <c:pt idx="977">
                  <c:v>156.66666666666666</c:v>
                </c:pt>
                <c:pt idx="978">
                  <c:v>156.83333333333334</c:v>
                </c:pt>
                <c:pt idx="979">
                  <c:v>157</c:v>
                </c:pt>
                <c:pt idx="980">
                  <c:v>157.16666666666666</c:v>
                </c:pt>
                <c:pt idx="981">
                  <c:v>157.33333333333334</c:v>
                </c:pt>
                <c:pt idx="982">
                  <c:v>157.5</c:v>
                </c:pt>
                <c:pt idx="983">
                  <c:v>157.66666666666666</c:v>
                </c:pt>
                <c:pt idx="984">
                  <c:v>157.83333333333334</c:v>
                </c:pt>
                <c:pt idx="985">
                  <c:v>158</c:v>
                </c:pt>
                <c:pt idx="986">
                  <c:v>158.16666666666666</c:v>
                </c:pt>
                <c:pt idx="987">
                  <c:v>158.33333333333334</c:v>
                </c:pt>
                <c:pt idx="988">
                  <c:v>158.5</c:v>
                </c:pt>
                <c:pt idx="989">
                  <c:v>158.66666666666666</c:v>
                </c:pt>
                <c:pt idx="990">
                  <c:v>158.83333333333334</c:v>
                </c:pt>
                <c:pt idx="991">
                  <c:v>159</c:v>
                </c:pt>
                <c:pt idx="992">
                  <c:v>159.16666666666666</c:v>
                </c:pt>
                <c:pt idx="993">
                  <c:v>159.33333333333334</c:v>
                </c:pt>
                <c:pt idx="994">
                  <c:v>159.5</c:v>
                </c:pt>
                <c:pt idx="995">
                  <c:v>159.52500000000001</c:v>
                </c:pt>
                <c:pt idx="996">
                  <c:v>159.52500000000001</c:v>
                </c:pt>
                <c:pt idx="997">
                  <c:v>159.66666666666666</c:v>
                </c:pt>
                <c:pt idx="998">
                  <c:v>159.83333333333334</c:v>
                </c:pt>
                <c:pt idx="999">
                  <c:v>160</c:v>
                </c:pt>
                <c:pt idx="1000">
                  <c:v>160.16666666666666</c:v>
                </c:pt>
                <c:pt idx="1001">
                  <c:v>160.33333333333334</c:v>
                </c:pt>
                <c:pt idx="1002">
                  <c:v>160.5</c:v>
                </c:pt>
                <c:pt idx="1003">
                  <c:v>160.66666666666666</c:v>
                </c:pt>
                <c:pt idx="1004">
                  <c:v>160.83333333333334</c:v>
                </c:pt>
                <c:pt idx="1005">
                  <c:v>161</c:v>
                </c:pt>
                <c:pt idx="1006">
                  <c:v>161.16666666666666</c:v>
                </c:pt>
                <c:pt idx="1007">
                  <c:v>161.33333333333334</c:v>
                </c:pt>
                <c:pt idx="1008">
                  <c:v>161.5</c:v>
                </c:pt>
                <c:pt idx="1009">
                  <c:v>161.66666666666666</c:v>
                </c:pt>
                <c:pt idx="1010">
                  <c:v>161.83333333333334</c:v>
                </c:pt>
                <c:pt idx="1011">
                  <c:v>162</c:v>
                </c:pt>
                <c:pt idx="1012">
                  <c:v>162.16666666666666</c:v>
                </c:pt>
                <c:pt idx="1013">
                  <c:v>162.33333333333334</c:v>
                </c:pt>
                <c:pt idx="1014">
                  <c:v>162.5</c:v>
                </c:pt>
                <c:pt idx="1015">
                  <c:v>162.66666666666666</c:v>
                </c:pt>
                <c:pt idx="1016">
                  <c:v>162.83333333333334</c:v>
                </c:pt>
                <c:pt idx="1017">
                  <c:v>163</c:v>
                </c:pt>
                <c:pt idx="1018">
                  <c:v>163.16666666666666</c:v>
                </c:pt>
                <c:pt idx="1019">
                  <c:v>163.33333333333334</c:v>
                </c:pt>
                <c:pt idx="1020">
                  <c:v>163.5</c:v>
                </c:pt>
                <c:pt idx="1021">
                  <c:v>163.66666666666666</c:v>
                </c:pt>
                <c:pt idx="1022">
                  <c:v>163.83333333333334</c:v>
                </c:pt>
                <c:pt idx="1023">
                  <c:v>164</c:v>
                </c:pt>
                <c:pt idx="1024">
                  <c:v>164.16666666666666</c:v>
                </c:pt>
                <c:pt idx="1025">
                  <c:v>164.33333333333334</c:v>
                </c:pt>
                <c:pt idx="1026">
                  <c:v>164.5</c:v>
                </c:pt>
                <c:pt idx="1027">
                  <c:v>164.66666666666666</c:v>
                </c:pt>
                <c:pt idx="1028">
                  <c:v>164.83333333333334</c:v>
                </c:pt>
                <c:pt idx="1029">
                  <c:v>165</c:v>
                </c:pt>
                <c:pt idx="1030">
                  <c:v>165.16666666666666</c:v>
                </c:pt>
                <c:pt idx="1031">
                  <c:v>165.33333333333334</c:v>
                </c:pt>
                <c:pt idx="1032">
                  <c:v>165.5</c:v>
                </c:pt>
                <c:pt idx="1033">
                  <c:v>165.66666666666666</c:v>
                </c:pt>
                <c:pt idx="1034">
                  <c:v>165.83333333333334</c:v>
                </c:pt>
                <c:pt idx="1035">
                  <c:v>166</c:v>
                </c:pt>
                <c:pt idx="1036">
                  <c:v>166.16666666666666</c:v>
                </c:pt>
                <c:pt idx="1037">
                  <c:v>166.33333333333334</c:v>
                </c:pt>
                <c:pt idx="1038">
                  <c:v>166.5</c:v>
                </c:pt>
                <c:pt idx="1039">
                  <c:v>166.66666666666666</c:v>
                </c:pt>
                <c:pt idx="1040">
                  <c:v>166.83333333333334</c:v>
                </c:pt>
                <c:pt idx="1041">
                  <c:v>167</c:v>
                </c:pt>
                <c:pt idx="1042">
                  <c:v>167.16666666666666</c:v>
                </c:pt>
                <c:pt idx="1043">
                  <c:v>167.33333333333334</c:v>
                </c:pt>
                <c:pt idx="1044">
                  <c:v>167.5</c:v>
                </c:pt>
                <c:pt idx="1045">
                  <c:v>167.66666666666666</c:v>
                </c:pt>
                <c:pt idx="1046">
                  <c:v>167.83333333333334</c:v>
                </c:pt>
                <c:pt idx="1047">
                  <c:v>168</c:v>
                </c:pt>
                <c:pt idx="1048">
                  <c:v>168.16666666666666</c:v>
                </c:pt>
                <c:pt idx="1049">
                  <c:v>168.33333333333334</c:v>
                </c:pt>
                <c:pt idx="1050">
                  <c:v>168.5</c:v>
                </c:pt>
                <c:pt idx="1051">
                  <c:v>168.66666666666666</c:v>
                </c:pt>
                <c:pt idx="1052">
                  <c:v>168.83333333333334</c:v>
                </c:pt>
                <c:pt idx="1053">
                  <c:v>169</c:v>
                </c:pt>
                <c:pt idx="1054">
                  <c:v>169.16666666666666</c:v>
                </c:pt>
                <c:pt idx="1055">
                  <c:v>169.33333333333334</c:v>
                </c:pt>
                <c:pt idx="1056">
                  <c:v>169.5</c:v>
                </c:pt>
                <c:pt idx="1057">
                  <c:v>169.66666666666666</c:v>
                </c:pt>
                <c:pt idx="1058">
                  <c:v>169.83333333333334</c:v>
                </c:pt>
                <c:pt idx="1059">
                  <c:v>170</c:v>
                </c:pt>
                <c:pt idx="1060">
                  <c:v>170.16666666666666</c:v>
                </c:pt>
                <c:pt idx="1061">
                  <c:v>170.33333333333334</c:v>
                </c:pt>
                <c:pt idx="1062">
                  <c:v>170.5</c:v>
                </c:pt>
                <c:pt idx="1063">
                  <c:v>170.66666666666666</c:v>
                </c:pt>
                <c:pt idx="1064">
                  <c:v>170.83333333333334</c:v>
                </c:pt>
                <c:pt idx="1065">
                  <c:v>171</c:v>
                </c:pt>
                <c:pt idx="1066">
                  <c:v>171.16666666666666</c:v>
                </c:pt>
                <c:pt idx="1067">
                  <c:v>171.33333333333334</c:v>
                </c:pt>
                <c:pt idx="1068">
                  <c:v>171.5</c:v>
                </c:pt>
                <c:pt idx="1069">
                  <c:v>171.66666666666666</c:v>
                </c:pt>
                <c:pt idx="1070">
                  <c:v>171.83333333333334</c:v>
                </c:pt>
                <c:pt idx="1071">
                  <c:v>172</c:v>
                </c:pt>
                <c:pt idx="1072">
                  <c:v>172.16666666666666</c:v>
                </c:pt>
                <c:pt idx="1073">
                  <c:v>172.33333333333334</c:v>
                </c:pt>
                <c:pt idx="1074">
                  <c:v>172.5</c:v>
                </c:pt>
                <c:pt idx="1075">
                  <c:v>172.66666666666666</c:v>
                </c:pt>
                <c:pt idx="1076">
                  <c:v>172.83333333333334</c:v>
                </c:pt>
                <c:pt idx="1077">
                  <c:v>173</c:v>
                </c:pt>
                <c:pt idx="1078">
                  <c:v>173.16666666666666</c:v>
                </c:pt>
                <c:pt idx="1079">
                  <c:v>173.33333333333334</c:v>
                </c:pt>
                <c:pt idx="1080">
                  <c:v>173.5</c:v>
                </c:pt>
                <c:pt idx="1081">
                  <c:v>173.66666666666666</c:v>
                </c:pt>
                <c:pt idx="1082">
                  <c:v>173.83333333333334</c:v>
                </c:pt>
                <c:pt idx="1083">
                  <c:v>173.9084</c:v>
                </c:pt>
                <c:pt idx="1084">
                  <c:v>173.9084</c:v>
                </c:pt>
                <c:pt idx="1085">
                  <c:v>174</c:v>
                </c:pt>
                <c:pt idx="1086">
                  <c:v>174.12358333333336</c:v>
                </c:pt>
                <c:pt idx="1087">
                  <c:v>174.12358333333336</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177.66666666666666</c:v>
                </c:pt>
                <c:pt idx="1110">
                  <c:v>177.83333333333334</c:v>
                </c:pt>
                <c:pt idx="1111">
                  <c:v>178</c:v>
                </c:pt>
                <c:pt idx="1112">
                  <c:v>178.16666666666666</c:v>
                </c:pt>
                <c:pt idx="1113">
                  <c:v>178.33333333333334</c:v>
                </c:pt>
                <c:pt idx="1114">
                  <c:v>178.5</c:v>
                </c:pt>
                <c:pt idx="1115">
                  <c:v>178.66666666666666</c:v>
                </c:pt>
                <c:pt idx="1116">
                  <c:v>178.83333333333334</c:v>
                </c:pt>
                <c:pt idx="1117">
                  <c:v>179</c:v>
                </c:pt>
                <c:pt idx="1118">
                  <c:v>179.16666666666666</c:v>
                </c:pt>
                <c:pt idx="1119">
                  <c:v>179.33333333333334</c:v>
                </c:pt>
                <c:pt idx="1120">
                  <c:v>179.5</c:v>
                </c:pt>
                <c:pt idx="1121">
                  <c:v>179.66666666666666</c:v>
                </c:pt>
                <c:pt idx="1122">
                  <c:v>179.83333333333334</c:v>
                </c:pt>
                <c:pt idx="1123">
                  <c:v>180</c:v>
                </c:pt>
                <c:pt idx="1124">
                  <c:v>180.16666666666666</c:v>
                </c:pt>
                <c:pt idx="1125">
                  <c:v>180.33333333333334</c:v>
                </c:pt>
                <c:pt idx="1126">
                  <c:v>180.5</c:v>
                </c:pt>
                <c:pt idx="1127">
                  <c:v>180.66666666666666</c:v>
                </c:pt>
                <c:pt idx="1128">
                  <c:v>180.83333333333334</c:v>
                </c:pt>
                <c:pt idx="1129">
                  <c:v>181</c:v>
                </c:pt>
                <c:pt idx="1130">
                  <c:v>181.16666666666666</c:v>
                </c:pt>
                <c:pt idx="1131">
                  <c:v>181.33333333333334</c:v>
                </c:pt>
                <c:pt idx="1132">
                  <c:v>181.5</c:v>
                </c:pt>
                <c:pt idx="1133">
                  <c:v>181.66666666666666</c:v>
                </c:pt>
                <c:pt idx="1134">
                  <c:v>181.83333333333334</c:v>
                </c:pt>
                <c:pt idx="1135">
                  <c:v>182</c:v>
                </c:pt>
                <c:pt idx="1136">
                  <c:v>182.16666666666666</c:v>
                </c:pt>
                <c:pt idx="1137">
                  <c:v>182.33333333333334</c:v>
                </c:pt>
                <c:pt idx="1138">
                  <c:v>182.5</c:v>
                </c:pt>
                <c:pt idx="1139">
                  <c:v>182.66666666666666</c:v>
                </c:pt>
                <c:pt idx="1140">
                  <c:v>182.83333333333334</c:v>
                </c:pt>
                <c:pt idx="1141">
                  <c:v>183</c:v>
                </c:pt>
                <c:pt idx="1142">
                  <c:v>183.16666666666666</c:v>
                </c:pt>
                <c:pt idx="1143">
                  <c:v>183.33333333333334</c:v>
                </c:pt>
                <c:pt idx="1144">
                  <c:v>183.5</c:v>
                </c:pt>
                <c:pt idx="1145">
                  <c:v>183.66666666666666</c:v>
                </c:pt>
                <c:pt idx="1146">
                  <c:v>183.83333333333334</c:v>
                </c:pt>
                <c:pt idx="1147">
                  <c:v>184</c:v>
                </c:pt>
                <c:pt idx="1148">
                  <c:v>184.16666666666666</c:v>
                </c:pt>
                <c:pt idx="1149">
                  <c:v>184.33333333333334</c:v>
                </c:pt>
                <c:pt idx="1150">
                  <c:v>184.5</c:v>
                </c:pt>
                <c:pt idx="1151">
                  <c:v>184.66666666666666</c:v>
                </c:pt>
                <c:pt idx="1152">
                  <c:v>184.83333333333334</c:v>
                </c:pt>
                <c:pt idx="1153">
                  <c:v>185</c:v>
                </c:pt>
                <c:pt idx="1154">
                  <c:v>185.16666666666666</c:v>
                </c:pt>
                <c:pt idx="1155">
                  <c:v>185.33333333333334</c:v>
                </c:pt>
                <c:pt idx="1156">
                  <c:v>185.5</c:v>
                </c:pt>
                <c:pt idx="1157">
                  <c:v>185.66666666666666</c:v>
                </c:pt>
                <c:pt idx="1158">
                  <c:v>185.83333333333334</c:v>
                </c:pt>
                <c:pt idx="1159">
                  <c:v>186</c:v>
                </c:pt>
                <c:pt idx="1160">
                  <c:v>186.16666666666666</c:v>
                </c:pt>
                <c:pt idx="1161">
                  <c:v>186.33333333333334</c:v>
                </c:pt>
                <c:pt idx="1162">
                  <c:v>186.5</c:v>
                </c:pt>
                <c:pt idx="1163">
                  <c:v>186.66666666666666</c:v>
                </c:pt>
                <c:pt idx="1164">
                  <c:v>186.83333333333334</c:v>
                </c:pt>
                <c:pt idx="1165">
                  <c:v>187</c:v>
                </c:pt>
                <c:pt idx="1166">
                  <c:v>187.16666666666666</c:v>
                </c:pt>
                <c:pt idx="1167">
                  <c:v>187.33333333333334</c:v>
                </c:pt>
                <c:pt idx="1168">
                  <c:v>187.5</c:v>
                </c:pt>
                <c:pt idx="1169">
                  <c:v>187.66666666666666</c:v>
                </c:pt>
                <c:pt idx="1170">
                  <c:v>187.83333333333334</c:v>
                </c:pt>
                <c:pt idx="1171">
                  <c:v>188</c:v>
                </c:pt>
                <c:pt idx="1172">
                  <c:v>188.16666666666666</c:v>
                </c:pt>
                <c:pt idx="1173">
                  <c:v>188.33333333333334</c:v>
                </c:pt>
                <c:pt idx="1174">
                  <c:v>188.5</c:v>
                </c:pt>
                <c:pt idx="1175">
                  <c:v>188.66666666666666</c:v>
                </c:pt>
                <c:pt idx="1176">
                  <c:v>188.83333333333334</c:v>
                </c:pt>
                <c:pt idx="1177">
                  <c:v>189</c:v>
                </c:pt>
                <c:pt idx="1178">
                  <c:v>189.16666666666666</c:v>
                </c:pt>
                <c:pt idx="1179">
                  <c:v>189.33333333333334</c:v>
                </c:pt>
                <c:pt idx="1180">
                  <c:v>189.5</c:v>
                </c:pt>
                <c:pt idx="1181">
                  <c:v>189.66666666666666</c:v>
                </c:pt>
                <c:pt idx="1182">
                  <c:v>189.83333333333334</c:v>
                </c:pt>
                <c:pt idx="1183">
                  <c:v>190</c:v>
                </c:pt>
                <c:pt idx="1184">
                  <c:v>190.16666666666666</c:v>
                </c:pt>
                <c:pt idx="1185">
                  <c:v>190.33333333333334</c:v>
                </c:pt>
                <c:pt idx="1186">
                  <c:v>190.5</c:v>
                </c:pt>
                <c:pt idx="1187">
                  <c:v>190.66666666666666</c:v>
                </c:pt>
                <c:pt idx="1188">
                  <c:v>190.69788333333332</c:v>
                </c:pt>
                <c:pt idx="1189">
                  <c:v>190.69788333333332</c:v>
                </c:pt>
                <c:pt idx="1190">
                  <c:v>190.69799999999998</c:v>
                </c:pt>
              </c:numCache>
            </c:numRef>
          </c:xVal>
          <c:yVal>
            <c:numRef>
              <c:f>'Figure 9'!$AN$6:$AN$1196</c:f>
              <c:numCache>
                <c:formatCode>General</c:formatCode>
                <c:ptCount val="1191"/>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0.23</c:v>
                </c:pt>
                <c:pt idx="90">
                  <c:v>0.23</c:v>
                </c:pt>
                <c:pt idx="91">
                  <c:v>0.23</c:v>
                </c:pt>
                <c:pt idx="92">
                  <c:v>0.23</c:v>
                </c:pt>
                <c:pt idx="93">
                  <c:v>0.23</c:v>
                </c:pt>
                <c:pt idx="94">
                  <c:v>0.22999998999999999</c:v>
                </c:pt>
                <c:pt idx="95">
                  <c:v>0.22999997</c:v>
                </c:pt>
                <c:pt idx="96">
                  <c:v>0.22999996</c:v>
                </c:pt>
                <c:pt idx="97">
                  <c:v>0.22999990000000001</c:v>
                </c:pt>
                <c:pt idx="98">
                  <c:v>0.2299998</c:v>
                </c:pt>
                <c:pt idx="99">
                  <c:v>0.22999959</c:v>
                </c:pt>
                <c:pt idx="100">
                  <c:v>0.22999917</c:v>
                </c:pt>
                <c:pt idx="101">
                  <c:v>0.22999838</c:v>
                </c:pt>
                <c:pt idx="102">
                  <c:v>0.2299969</c:v>
                </c:pt>
                <c:pt idx="103">
                  <c:v>0.22999423999999999</c:v>
                </c:pt>
                <c:pt idx="104">
                  <c:v>0.22998948</c:v>
                </c:pt>
                <c:pt idx="105">
                  <c:v>0.22998124</c:v>
                </c:pt>
                <c:pt idx="106">
                  <c:v>0.22997293999999999</c:v>
                </c:pt>
                <c:pt idx="107">
                  <c:v>0.22997293999999999</c:v>
                </c:pt>
                <c:pt idx="108">
                  <c:v>0.22996712999999999</c:v>
                </c:pt>
                <c:pt idx="109">
                  <c:v>0.22994344</c:v>
                </c:pt>
                <c:pt idx="110">
                  <c:v>0.22990437999999999</c:v>
                </c:pt>
                <c:pt idx="111">
                  <c:v>0.22984094999999999</c:v>
                </c:pt>
                <c:pt idx="112">
                  <c:v>0.22973948999999999</c:v>
                </c:pt>
                <c:pt idx="113">
                  <c:v>0.22957969</c:v>
                </c:pt>
                <c:pt idx="114">
                  <c:v>0.2293317</c:v>
                </c:pt>
                <c:pt idx="115">
                  <c:v>0.22895299999999999</c:v>
                </c:pt>
                <c:pt idx="116">
                  <c:v>0.22838444999999999</c:v>
                </c:pt>
                <c:pt idx="117">
                  <c:v>0.22754664999999999</c:v>
                </c:pt>
                <c:pt idx="118">
                  <c:v>0.22633737000000001</c:v>
                </c:pt>
                <c:pt idx="119">
                  <c:v>0.22463263999999999</c:v>
                </c:pt>
                <c:pt idx="120">
                  <c:v>0.22229366</c:v>
                </c:pt>
                <c:pt idx="121">
                  <c:v>0.21918276</c:v>
                </c:pt>
                <c:pt idx="122">
                  <c:v>0.21518852999999999</c:v>
                </c:pt>
                <c:pt idx="123">
                  <c:v>0.21025664999999999</c:v>
                </c:pt>
                <c:pt idx="124">
                  <c:v>0.20441714999999999</c:v>
                </c:pt>
                <c:pt idx="125">
                  <c:v>0.19779566000000001</c:v>
                </c:pt>
                <c:pt idx="126">
                  <c:v>0.19060067999999999</c:v>
                </c:pt>
                <c:pt idx="127">
                  <c:v>0.18308878000000001</c:v>
                </c:pt>
                <c:pt idx="128">
                  <c:v>0.17552032000000001</c:v>
                </c:pt>
                <c:pt idx="129">
                  <c:v>0.16812098</c:v>
                </c:pt>
                <c:pt idx="130">
                  <c:v>0.16105948</c:v>
                </c:pt>
                <c:pt idx="131">
                  <c:v>0.15444255000000001</c:v>
                </c:pt>
                <c:pt idx="132">
                  <c:v>0.14832237000000001</c:v>
                </c:pt>
                <c:pt idx="133">
                  <c:v>0.14270984</c:v>
                </c:pt>
                <c:pt idx="134">
                  <c:v>0.13758828000000001</c:v>
                </c:pt>
                <c:pt idx="135">
                  <c:v>0.13292485000000001</c:v>
                </c:pt>
                <c:pt idx="136">
                  <c:v>0.12867904999999999</c:v>
                </c:pt>
                <c:pt idx="137">
                  <c:v>0.12480818</c:v>
                </c:pt>
                <c:pt idx="138">
                  <c:v>0.121270604</c:v>
                </c:pt>
                <c:pt idx="139">
                  <c:v>0.118027575</c:v>
                </c:pt>
                <c:pt idx="140">
                  <c:v>0.115044095</c:v>
                </c:pt>
                <c:pt idx="141">
                  <c:v>0.11228914</c:v>
                </c:pt>
                <c:pt idx="142">
                  <c:v>0.10973544</c:v>
                </c:pt>
                <c:pt idx="143">
                  <c:v>0.107359186</c:v>
                </c:pt>
                <c:pt idx="144">
                  <c:v>0.10513972000000001</c:v>
                </c:pt>
                <c:pt idx="145">
                  <c:v>0.10305915</c:v>
                </c:pt>
                <c:pt idx="146">
                  <c:v>0.101102</c:v>
                </c:pt>
                <c:pt idx="147">
                  <c:v>9.9254839999999997E-2</c:v>
                </c:pt>
                <c:pt idx="148">
                  <c:v>9.7506010000000004E-2</c:v>
                </c:pt>
                <c:pt idx="149">
                  <c:v>9.5845334000000004E-2</c:v>
                </c:pt>
                <c:pt idx="150">
                  <c:v>9.4263979999999997E-2</c:v>
                </c:pt>
                <c:pt idx="151">
                  <c:v>9.2754240000000002E-2</c:v>
                </c:pt>
                <c:pt idx="152">
                  <c:v>9.1309340000000003E-2</c:v>
                </c:pt>
                <c:pt idx="153">
                  <c:v>8.9923379999999997E-2</c:v>
                </c:pt>
                <c:pt idx="154">
                  <c:v>8.8591165999999999E-2</c:v>
                </c:pt>
                <c:pt idx="155">
                  <c:v>8.7308090000000005E-2</c:v>
                </c:pt>
                <c:pt idx="156">
                  <c:v>8.6070079999999993E-2</c:v>
                </c:pt>
                <c:pt idx="157">
                  <c:v>8.4873564999999998E-2</c:v>
                </c:pt>
                <c:pt idx="158">
                  <c:v>8.3715310000000001E-2</c:v>
                </c:pt>
                <c:pt idx="159">
                  <c:v>8.2592479999999996E-2</c:v>
                </c:pt>
                <c:pt idx="160">
                  <c:v>8.1502519999999995E-2</c:v>
                </c:pt>
                <c:pt idx="161">
                  <c:v>8.0443150000000005E-2</c:v>
                </c:pt>
                <c:pt idx="162">
                  <c:v>7.941231E-2</c:v>
                </c:pt>
                <c:pt idx="163">
                  <c:v>7.8408169999999999E-2</c:v>
                </c:pt>
                <c:pt idx="164">
                  <c:v>7.7429070000000003E-2</c:v>
                </c:pt>
                <c:pt idx="165">
                  <c:v>7.6473503999999998E-2</c:v>
                </c:pt>
                <c:pt idx="166">
                  <c:v>7.5540129999999997E-2</c:v>
                </c:pt>
                <c:pt idx="167">
                  <c:v>7.4627719999999995E-2</c:v>
                </c:pt>
                <c:pt idx="168">
                  <c:v>7.3735149999999999E-2</c:v>
                </c:pt>
                <c:pt idx="169">
                  <c:v>7.2861400000000007E-2</c:v>
                </c:pt>
                <c:pt idx="170">
                  <c:v>7.2005554999999999E-2</c:v>
                </c:pt>
                <c:pt idx="171">
                  <c:v>7.1803264000000006E-2</c:v>
                </c:pt>
                <c:pt idx="172">
                  <c:v>7.1166740000000006E-2</c:v>
                </c:pt>
                <c:pt idx="173">
                  <c:v>7.0344076000000005E-2</c:v>
                </c:pt>
                <c:pt idx="174">
                  <c:v>6.9536970000000004E-2</c:v>
                </c:pt>
                <c:pt idx="175">
                  <c:v>6.8744816E-2</c:v>
                </c:pt>
                <c:pt idx="176">
                  <c:v>6.7967130000000001E-2</c:v>
                </c:pt>
                <c:pt idx="177">
                  <c:v>6.7203289999999999E-2</c:v>
                </c:pt>
                <c:pt idx="178">
                  <c:v>6.6452675000000003E-2</c:v>
                </c:pt>
                <c:pt idx="179">
                  <c:v>6.5714813999999996E-2</c:v>
                </c:pt>
                <c:pt idx="180">
                  <c:v>6.4989249999999998E-2</c:v>
                </c:pt>
                <c:pt idx="181">
                  <c:v>6.4275570000000004E-2</c:v>
                </c:pt>
                <c:pt idx="182">
                  <c:v>6.3573420000000005E-2</c:v>
                </c:pt>
                <c:pt idx="183">
                  <c:v>6.2882439999999998E-2</c:v>
                </c:pt>
                <c:pt idx="184">
                  <c:v>6.2202292999999999E-2</c:v>
                </c:pt>
                <c:pt idx="185">
                  <c:v>6.1532679999999999E-2</c:v>
                </c:pt>
                <c:pt idx="186">
                  <c:v>6.0873292000000002E-2</c:v>
                </c:pt>
                <c:pt idx="187">
                  <c:v>6.0223877000000002E-2</c:v>
                </c:pt>
                <c:pt idx="188">
                  <c:v>5.9584159999999997E-2</c:v>
                </c:pt>
                <c:pt idx="189">
                  <c:v>5.895392E-2</c:v>
                </c:pt>
                <c:pt idx="190">
                  <c:v>5.8332889999999998E-2</c:v>
                </c:pt>
                <c:pt idx="191">
                  <c:v>5.7720876999999997E-2</c:v>
                </c:pt>
                <c:pt idx="192">
                  <c:v>5.7117656000000003E-2</c:v>
                </c:pt>
                <c:pt idx="193">
                  <c:v>5.6523039999999997E-2</c:v>
                </c:pt>
                <c:pt idx="194">
                  <c:v>5.5936840000000002E-2</c:v>
                </c:pt>
                <c:pt idx="195">
                  <c:v>5.5358887000000002E-2</c:v>
                </c:pt>
                <c:pt idx="196">
                  <c:v>5.4789003000000003E-2</c:v>
                </c:pt>
                <c:pt idx="197">
                  <c:v>5.4227035E-2</c:v>
                </c:pt>
                <c:pt idx="198">
                  <c:v>5.3672835000000002E-2</c:v>
                </c:pt>
                <c:pt idx="199">
                  <c:v>5.3126235000000001E-2</c:v>
                </c:pt>
                <c:pt idx="200">
                  <c:v>5.2587096E-2</c:v>
                </c:pt>
                <c:pt idx="201">
                  <c:v>5.2055289999999997E-2</c:v>
                </c:pt>
                <c:pt idx="202">
                  <c:v>5.1530655000000002E-2</c:v>
                </c:pt>
                <c:pt idx="203">
                  <c:v>5.1013097E-2</c:v>
                </c:pt>
                <c:pt idx="204">
                  <c:v>5.0502463999999997E-2</c:v>
                </c:pt>
                <c:pt idx="205">
                  <c:v>4.9998639999999997E-2</c:v>
                </c:pt>
                <c:pt idx="206">
                  <c:v>4.9501516000000002E-2</c:v>
                </c:pt>
                <c:pt idx="207">
                  <c:v>4.9010970000000001E-2</c:v>
                </c:pt>
                <c:pt idx="208">
                  <c:v>4.8526894000000001E-2</c:v>
                </c:pt>
                <c:pt idx="209">
                  <c:v>4.8049192999999997E-2</c:v>
                </c:pt>
                <c:pt idx="210">
                  <c:v>4.7577741999999999E-2</c:v>
                </c:pt>
                <c:pt idx="211">
                  <c:v>4.711245E-2</c:v>
                </c:pt>
                <c:pt idx="212">
                  <c:v>4.6653210000000001E-2</c:v>
                </c:pt>
                <c:pt idx="213">
                  <c:v>4.619993E-2</c:v>
                </c:pt>
                <c:pt idx="214">
                  <c:v>4.5752517999999999E-2</c:v>
                </c:pt>
                <c:pt idx="215">
                  <c:v>4.5310903E-2</c:v>
                </c:pt>
                <c:pt idx="216">
                  <c:v>4.4874973999999998E-2</c:v>
                </c:pt>
                <c:pt idx="217">
                  <c:v>4.4444646999999997E-2</c:v>
                </c:pt>
                <c:pt idx="218">
                  <c:v>4.4019848E-2</c:v>
                </c:pt>
                <c:pt idx="219">
                  <c:v>4.3600502999999999E-2</c:v>
                </c:pt>
                <c:pt idx="220">
                  <c:v>4.3186509999999997E-2</c:v>
                </c:pt>
                <c:pt idx="221">
                  <c:v>4.2777795E-2</c:v>
                </c:pt>
                <c:pt idx="222">
                  <c:v>4.237428E-2</c:v>
                </c:pt>
                <c:pt idx="223">
                  <c:v>4.1975885999999997E-2</c:v>
                </c:pt>
                <c:pt idx="224">
                  <c:v>4.1582536000000003E-2</c:v>
                </c:pt>
                <c:pt idx="225">
                  <c:v>4.1194151999999998E-2</c:v>
                </c:pt>
                <c:pt idx="226">
                  <c:v>4.0810662999999997E-2</c:v>
                </c:pt>
                <c:pt idx="227">
                  <c:v>4.0431990000000001E-2</c:v>
                </c:pt>
                <c:pt idx="228">
                  <c:v>4.0058070000000001E-2</c:v>
                </c:pt>
                <c:pt idx="229">
                  <c:v>3.9688821999999999E-2</c:v>
                </c:pt>
                <c:pt idx="230">
                  <c:v>3.9324182999999999E-2</c:v>
                </c:pt>
                <c:pt idx="231">
                  <c:v>3.8964077999999999E-2</c:v>
                </c:pt>
                <c:pt idx="232">
                  <c:v>3.8608442999999999E-2</c:v>
                </c:pt>
                <c:pt idx="233">
                  <c:v>3.8257214999999997E-2</c:v>
                </c:pt>
                <c:pt idx="234">
                  <c:v>3.7910324000000002E-2</c:v>
                </c:pt>
                <c:pt idx="235">
                  <c:v>3.7567709999999997E-2</c:v>
                </c:pt>
                <c:pt idx="236">
                  <c:v>3.7229302999999998E-2</c:v>
                </c:pt>
                <c:pt idx="237">
                  <c:v>3.6895049999999999E-2</c:v>
                </c:pt>
                <c:pt idx="238">
                  <c:v>3.6564880000000001E-2</c:v>
                </c:pt>
                <c:pt idx="239">
                  <c:v>3.6238737E-2</c:v>
                </c:pt>
                <c:pt idx="240">
                  <c:v>3.591656E-2</c:v>
                </c:pt>
                <c:pt idx="241">
                  <c:v>3.5598293000000003E-2</c:v>
                </c:pt>
                <c:pt idx="242">
                  <c:v>3.5283874999999999E-2</c:v>
                </c:pt>
                <c:pt idx="243">
                  <c:v>3.4973245E-2</c:v>
                </c:pt>
                <c:pt idx="244">
                  <c:v>3.4666351999999998E-2</c:v>
                </c:pt>
                <c:pt idx="245">
                  <c:v>3.4363136000000002E-2</c:v>
                </c:pt>
                <c:pt idx="246">
                  <c:v>3.4063544000000001E-2</c:v>
                </c:pt>
                <c:pt idx="247">
                  <c:v>3.3767520000000002E-2</c:v>
                </c:pt>
                <c:pt idx="248">
                  <c:v>3.3475014999999997E-2</c:v>
                </c:pt>
                <c:pt idx="249">
                  <c:v>3.3185965999999997E-2</c:v>
                </c:pt>
                <c:pt idx="250">
                  <c:v>3.2900326000000001E-2</c:v>
                </c:pt>
                <c:pt idx="251">
                  <c:v>3.2618042E-2</c:v>
                </c:pt>
                <c:pt idx="252">
                  <c:v>3.2339066E-2</c:v>
                </c:pt>
                <c:pt idx="253">
                  <c:v>3.2063343000000001E-2</c:v>
                </c:pt>
                <c:pt idx="254">
                  <c:v>3.1790826000000001E-2</c:v>
                </c:pt>
                <c:pt idx="255">
                  <c:v>3.1521462E-2</c:v>
                </c:pt>
                <c:pt idx="256">
                  <c:v>3.1255204000000002E-2</c:v>
                </c:pt>
                <c:pt idx="257">
                  <c:v>3.0992005E-2</c:v>
                </c:pt>
                <c:pt idx="258">
                  <c:v>3.0731818000000001E-2</c:v>
                </c:pt>
                <c:pt idx="259">
                  <c:v>3.0474592000000002E-2</c:v>
                </c:pt>
                <c:pt idx="260">
                  <c:v>3.0220286999999998E-2</c:v>
                </c:pt>
                <c:pt idx="261">
                  <c:v>2.9968854E-2</c:v>
                </c:pt>
                <c:pt idx="262">
                  <c:v>2.9720244999999999E-2</c:v>
                </c:pt>
                <c:pt idx="263">
                  <c:v>2.9474420000000001E-2</c:v>
                </c:pt>
                <c:pt idx="264">
                  <c:v>2.9231331999999999E-2</c:v>
                </c:pt>
                <c:pt idx="265">
                  <c:v>2.899094E-2</c:v>
                </c:pt>
                <c:pt idx="266">
                  <c:v>2.8753199E-2</c:v>
                </c:pt>
                <c:pt idx="267">
                  <c:v>2.8518066000000002E-2</c:v>
                </c:pt>
                <c:pt idx="268">
                  <c:v>2.8285502000000001E-2</c:v>
                </c:pt>
                <c:pt idx="269">
                  <c:v>2.8055467000000001E-2</c:v>
                </c:pt>
                <c:pt idx="270">
                  <c:v>2.7827919E-2</c:v>
                </c:pt>
                <c:pt idx="271">
                  <c:v>2.7602812000000001E-2</c:v>
                </c:pt>
                <c:pt idx="272">
                  <c:v>2.7380115999999999E-2</c:v>
                </c:pt>
                <c:pt idx="273">
                  <c:v>2.7159788000000001E-2</c:v>
                </c:pt>
                <c:pt idx="274">
                  <c:v>2.6941786999999998E-2</c:v>
                </c:pt>
                <c:pt idx="275">
                  <c:v>2.6726074999999998E-2</c:v>
                </c:pt>
                <c:pt idx="276">
                  <c:v>2.6512621E-2</c:v>
                </c:pt>
                <c:pt idx="277">
                  <c:v>2.647702E-2</c:v>
                </c:pt>
                <c:pt idx="278">
                  <c:v>2.647702E-2</c:v>
                </c:pt>
                <c:pt idx="279">
                  <c:v>2.6306985000000001E-2</c:v>
                </c:pt>
                <c:pt idx="280">
                  <c:v>2.6118979000000001E-2</c:v>
                </c:pt>
                <c:pt idx="281">
                  <c:v>2.5947897000000001E-2</c:v>
                </c:pt>
                <c:pt idx="282">
                  <c:v>2.579292E-2</c:v>
                </c:pt>
                <c:pt idx="283">
                  <c:v>2.565303E-2</c:v>
                </c:pt>
                <c:pt idx="284">
                  <c:v>2.5527350000000001E-2</c:v>
                </c:pt>
                <c:pt idx="285">
                  <c:v>2.5415078000000001E-2</c:v>
                </c:pt>
                <c:pt idx="286">
                  <c:v>2.531543E-2</c:v>
                </c:pt>
                <c:pt idx="287">
                  <c:v>2.5227657000000001E-2</c:v>
                </c:pt>
                <c:pt idx="288">
                  <c:v>2.515102E-2</c:v>
                </c:pt>
                <c:pt idx="289">
                  <c:v>2.5084789999999999E-2</c:v>
                </c:pt>
                <c:pt idx="290">
                  <c:v>2.5028257000000002E-2</c:v>
                </c:pt>
                <c:pt idx="291">
                  <c:v>2.4980704999999999E-2</c:v>
                </c:pt>
                <c:pt idx="292">
                  <c:v>2.4941416000000001E-2</c:v>
                </c:pt>
                <c:pt idx="293">
                  <c:v>2.4909664000000001E-2</c:v>
                </c:pt>
                <c:pt idx="294">
                  <c:v>2.4884707999999998E-2</c:v>
                </c:pt>
                <c:pt idx="295">
                  <c:v>2.4865786000000001E-2</c:v>
                </c:pt>
                <c:pt idx="296">
                  <c:v>2.485211E-2</c:v>
                </c:pt>
                <c:pt idx="297">
                  <c:v>2.4842868000000001E-2</c:v>
                </c:pt>
                <c:pt idx="298">
                  <c:v>2.4837213E-2</c:v>
                </c:pt>
                <c:pt idx="299">
                  <c:v>2.4834273E-2</c:v>
                </c:pt>
                <c:pt idx="300">
                  <c:v>2.4833154E-2</c:v>
                </c:pt>
                <c:pt idx="301">
                  <c:v>2.4832962E-2</c:v>
                </c:pt>
                <c:pt idx="302">
                  <c:v>2.4832962E-2</c:v>
                </c:pt>
                <c:pt idx="303">
                  <c:v>2.4832962E-2</c:v>
                </c:pt>
                <c:pt idx="304">
                  <c:v>2.5053695000000001E-2</c:v>
                </c:pt>
                <c:pt idx="305">
                  <c:v>2.5557322E-2</c:v>
                </c:pt>
                <c:pt idx="306">
                  <c:v>2.6140210000000001E-2</c:v>
                </c:pt>
                <c:pt idx="307">
                  <c:v>2.6760740000000002E-2</c:v>
                </c:pt>
                <c:pt idx="308">
                  <c:v>2.7406178E-2</c:v>
                </c:pt>
                <c:pt idx="309">
                  <c:v>2.8073161999999999E-2</c:v>
                </c:pt>
                <c:pt idx="310">
                  <c:v>2.8761003E-2</c:v>
                </c:pt>
                <c:pt idx="311">
                  <c:v>2.9469591999999999E-2</c:v>
                </c:pt>
                <c:pt idx="312">
                  <c:v>3.0198948E-2</c:v>
                </c:pt>
                <c:pt idx="313">
                  <c:v>3.0949174999999999E-2</c:v>
                </c:pt>
                <c:pt idx="314">
                  <c:v>3.1720456000000001E-2</c:v>
                </c:pt>
                <c:pt idx="315">
                  <c:v>3.251308E-2</c:v>
                </c:pt>
                <c:pt idx="316">
                  <c:v>3.3327423000000002E-2</c:v>
                </c:pt>
                <c:pt idx="317">
                  <c:v>3.4163949999999998E-2</c:v>
                </c:pt>
                <c:pt idx="318">
                  <c:v>3.5023168E-2</c:v>
                </c:pt>
                <c:pt idx="319">
                  <c:v>3.5905644E-2</c:v>
                </c:pt>
                <c:pt idx="320">
                  <c:v>3.6811984999999998E-2</c:v>
                </c:pt>
                <c:pt idx="321">
                  <c:v>3.7742794000000003E-2</c:v>
                </c:pt>
                <c:pt idx="322">
                  <c:v>3.8698692E-2</c:v>
                </c:pt>
                <c:pt idx="323">
                  <c:v>3.9680310000000003E-2</c:v>
                </c:pt>
                <c:pt idx="324">
                  <c:v>4.0688272999999997E-2</c:v>
                </c:pt>
                <c:pt idx="325">
                  <c:v>4.1723200000000002E-2</c:v>
                </c:pt>
                <c:pt idx="326">
                  <c:v>4.2785707999999999E-2</c:v>
                </c:pt>
                <c:pt idx="327">
                  <c:v>4.3876390000000001E-2</c:v>
                </c:pt>
                <c:pt idx="328">
                  <c:v>4.4995840000000002E-2</c:v>
                </c:pt>
                <c:pt idx="329">
                  <c:v>4.6144629999999999E-2</c:v>
                </c:pt>
                <c:pt idx="330">
                  <c:v>4.7323324E-2</c:v>
                </c:pt>
                <c:pt idx="331">
                  <c:v>4.8532474999999999E-2</c:v>
                </c:pt>
                <c:pt idx="332">
                  <c:v>4.9772615999999999E-2</c:v>
                </c:pt>
                <c:pt idx="333">
                  <c:v>5.1044277999999998E-2</c:v>
                </c:pt>
                <c:pt idx="334">
                  <c:v>5.2347972999999999E-2</c:v>
                </c:pt>
                <c:pt idx="335">
                  <c:v>5.3684219999999998E-2</c:v>
                </c:pt>
                <c:pt idx="336">
                  <c:v>5.5053520000000002E-2</c:v>
                </c:pt>
                <c:pt idx="337">
                  <c:v>5.6456390000000002E-2</c:v>
                </c:pt>
                <c:pt idx="338">
                  <c:v>5.789333E-2</c:v>
                </c:pt>
                <c:pt idx="339">
                  <c:v>5.936483E-2</c:v>
                </c:pt>
                <c:pt idx="340">
                  <c:v>6.0871399999999999E-2</c:v>
                </c:pt>
                <c:pt idx="341">
                  <c:v>6.2413549999999998E-2</c:v>
                </c:pt>
                <c:pt idx="342">
                  <c:v>6.3991784999999995E-2</c:v>
                </c:pt>
                <c:pt idx="343">
                  <c:v>6.5606559999999994E-2</c:v>
                </c:pt>
                <c:pt idx="344">
                  <c:v>6.7258454999999995E-2</c:v>
                </c:pt>
                <c:pt idx="345">
                  <c:v>6.7674659999999998E-2</c:v>
                </c:pt>
                <c:pt idx="346">
                  <c:v>6.8948016000000001E-2</c:v>
                </c:pt>
                <c:pt idx="347">
                  <c:v>7.0675719999999997E-2</c:v>
                </c:pt>
                <c:pt idx="348">
                  <c:v>7.2442110000000004E-2</c:v>
                </c:pt>
                <c:pt idx="349">
                  <c:v>7.4247720000000003E-2</c:v>
                </c:pt>
                <c:pt idx="350">
                  <c:v>7.6093069999999999E-2</c:v>
                </c:pt>
                <c:pt idx="351">
                  <c:v>7.7978690000000003E-2</c:v>
                </c:pt>
                <c:pt idx="352">
                  <c:v>7.9905089999999998E-2</c:v>
                </c:pt>
                <c:pt idx="353">
                  <c:v>8.1872754000000006E-2</c:v>
                </c:pt>
                <c:pt idx="354">
                  <c:v>8.3882079999999998E-2</c:v>
                </c:pt>
                <c:pt idx="355">
                  <c:v>8.5933460000000003E-2</c:v>
                </c:pt>
                <c:pt idx="356">
                  <c:v>8.7423294999999998E-2</c:v>
                </c:pt>
                <c:pt idx="357">
                  <c:v>8.7423294999999998E-2</c:v>
                </c:pt>
                <c:pt idx="358">
                  <c:v>8.7993299999999997E-2</c:v>
                </c:pt>
                <c:pt idx="359">
                  <c:v>8.9593716000000004E-2</c:v>
                </c:pt>
                <c:pt idx="360">
                  <c:v>9.0809669999999995E-2</c:v>
                </c:pt>
                <c:pt idx="361">
                  <c:v>9.1814140000000002E-2</c:v>
                </c:pt>
                <c:pt idx="362">
                  <c:v>9.27008E-2</c:v>
                </c:pt>
                <c:pt idx="363">
                  <c:v>9.3521885999999999E-2</c:v>
                </c:pt>
                <c:pt idx="364">
                  <c:v>9.4306803999999994E-2</c:v>
                </c:pt>
                <c:pt idx="365">
                  <c:v>9.5072660000000003E-2</c:v>
                </c:pt>
                <c:pt idx="366">
                  <c:v>9.5829399999999995E-2</c:v>
                </c:pt>
                <c:pt idx="367">
                  <c:v>9.6582785000000004E-2</c:v>
                </c:pt>
                <c:pt idx="368">
                  <c:v>9.7336060000000002E-2</c:v>
                </c:pt>
                <c:pt idx="369">
                  <c:v>9.8091274000000006E-2</c:v>
                </c:pt>
                <c:pt idx="370">
                  <c:v>9.8849670000000001E-2</c:v>
                </c:pt>
                <c:pt idx="371">
                  <c:v>9.9611944999999993E-2</c:v>
                </c:pt>
                <c:pt idx="372">
                  <c:v>0.10037852</c:v>
                </c:pt>
                <c:pt idx="373">
                  <c:v>0.10114963</c:v>
                </c:pt>
                <c:pt idx="374">
                  <c:v>0.101925485</c:v>
                </c:pt>
                <c:pt idx="375">
                  <c:v>0.102706164</c:v>
                </c:pt>
                <c:pt idx="376">
                  <c:v>0.10349174999999999</c:v>
                </c:pt>
                <c:pt idx="377">
                  <c:v>0.10428226</c:v>
                </c:pt>
                <c:pt idx="378">
                  <c:v>0.10507768000000001</c:v>
                </c:pt>
                <c:pt idx="379">
                  <c:v>0.10587806</c:v>
                </c:pt>
                <c:pt idx="380">
                  <c:v>0.10668343</c:v>
                </c:pt>
                <c:pt idx="381">
                  <c:v>0.10749378</c:v>
                </c:pt>
                <c:pt idx="382">
                  <c:v>0.10830909</c:v>
                </c:pt>
                <c:pt idx="383">
                  <c:v>0.10912937</c:v>
                </c:pt>
                <c:pt idx="384">
                  <c:v>0.10995462</c:v>
                </c:pt>
                <c:pt idx="385">
                  <c:v>0.11078482000000001</c:v>
                </c:pt>
                <c:pt idx="386">
                  <c:v>0.111619964</c:v>
                </c:pt>
                <c:pt idx="387">
                  <c:v>0.11246005000000001</c:v>
                </c:pt>
                <c:pt idx="388">
                  <c:v>0.11330505</c:v>
                </c:pt>
                <c:pt idx="389">
                  <c:v>0.11415496</c:v>
                </c:pt>
                <c:pt idx="390">
                  <c:v>0.11500977</c:v>
                </c:pt>
                <c:pt idx="391">
                  <c:v>0.11586945999999999</c:v>
                </c:pt>
                <c:pt idx="392">
                  <c:v>0.116734035</c:v>
                </c:pt>
                <c:pt idx="393">
                  <c:v>0.117603466</c:v>
                </c:pt>
                <c:pt idx="394">
                  <c:v>0.11847774</c:v>
                </c:pt>
                <c:pt idx="395">
                  <c:v>0.119356744</c:v>
                </c:pt>
                <c:pt idx="396">
                  <c:v>0.1202405</c:v>
                </c:pt>
                <c:pt idx="397">
                  <c:v>0.12112901</c:v>
                </c:pt>
                <c:pt idx="398">
                  <c:v>0.12202224</c:v>
                </c:pt>
                <c:pt idx="399">
                  <c:v>0.122920156</c:v>
                </c:pt>
                <c:pt idx="400">
                  <c:v>0.12382271</c:v>
                </c:pt>
                <c:pt idx="401">
                  <c:v>0.12472989</c:v>
                </c:pt>
                <c:pt idx="402">
                  <c:v>0.12564163</c:v>
                </c:pt>
                <c:pt idx="403">
                  <c:v>0.12655791999999999</c:v>
                </c:pt>
                <c:pt idx="404">
                  <c:v>0.1274787</c:v>
                </c:pt>
                <c:pt idx="405">
                  <c:v>0.12827583000000001</c:v>
                </c:pt>
                <c:pt idx="406">
                  <c:v>0.12827584</c:v>
                </c:pt>
                <c:pt idx="407">
                  <c:v>0.12840107000000001</c:v>
                </c:pt>
                <c:pt idx="408">
                  <c:v>0.12916254999999999</c:v>
                </c:pt>
                <c:pt idx="409">
                  <c:v>0.12972252000000001</c:v>
                </c:pt>
                <c:pt idx="410">
                  <c:v>0.13013754999999999</c:v>
                </c:pt>
                <c:pt idx="411">
                  <c:v>0.13044675999999999</c:v>
                </c:pt>
                <c:pt idx="412">
                  <c:v>0.13067798</c:v>
                </c:pt>
                <c:pt idx="413">
                  <c:v>0.13085146</c:v>
                </c:pt>
                <c:pt idx="414">
                  <c:v>0.13098187999999999</c:v>
                </c:pt>
                <c:pt idx="415">
                  <c:v>0.1310801</c:v>
                </c:pt>
                <c:pt idx="416">
                  <c:v>0.13115415</c:v>
                </c:pt>
                <c:pt idx="417">
                  <c:v>0.13121000999999999</c:v>
                </c:pt>
                <c:pt idx="418">
                  <c:v>0.13125218</c:v>
                </c:pt>
                <c:pt idx="419">
                  <c:v>0.13128403</c:v>
                </c:pt>
                <c:pt idx="420">
                  <c:v>0.13130806</c:v>
                </c:pt>
                <c:pt idx="421">
                  <c:v>0.13132621</c:v>
                </c:pt>
                <c:pt idx="422">
                  <c:v>0.13133992</c:v>
                </c:pt>
                <c:pt idx="423">
                  <c:v>0.13135026</c:v>
                </c:pt>
                <c:pt idx="424">
                  <c:v>0.13135810000000001</c:v>
                </c:pt>
                <c:pt idx="425">
                  <c:v>0.13136402</c:v>
                </c:pt>
                <c:pt idx="426">
                  <c:v>0.13136851999999999</c:v>
                </c:pt>
                <c:pt idx="427">
                  <c:v>0.13137192</c:v>
                </c:pt>
                <c:pt idx="428">
                  <c:v>0.13137446</c:v>
                </c:pt>
                <c:pt idx="429">
                  <c:v>0.13137636999999999</c:v>
                </c:pt>
                <c:pt idx="430">
                  <c:v>0.13137777</c:v>
                </c:pt>
                <c:pt idx="431">
                  <c:v>0.13137881000000001</c:v>
                </c:pt>
                <c:pt idx="432">
                  <c:v>0.13137958999999999</c:v>
                </c:pt>
                <c:pt idx="433">
                  <c:v>0.13138016</c:v>
                </c:pt>
                <c:pt idx="434">
                  <c:v>0.13138057</c:v>
                </c:pt>
                <c:pt idx="435">
                  <c:v>0.13138087000000001</c:v>
                </c:pt>
                <c:pt idx="436">
                  <c:v>0.13138108000000001</c:v>
                </c:pt>
                <c:pt idx="437">
                  <c:v>0.1313812</c:v>
                </c:pt>
                <c:pt idx="438">
                  <c:v>0.13138129000000001</c:v>
                </c:pt>
                <c:pt idx="439">
                  <c:v>0.13138132</c:v>
                </c:pt>
                <c:pt idx="440">
                  <c:v>0.13138132999999999</c:v>
                </c:pt>
                <c:pt idx="441">
                  <c:v>0.13138132999999999</c:v>
                </c:pt>
                <c:pt idx="442">
                  <c:v>0.13138132999999999</c:v>
                </c:pt>
                <c:pt idx="443">
                  <c:v>0.13138132999999999</c:v>
                </c:pt>
                <c:pt idx="444">
                  <c:v>0.13138132999999999</c:v>
                </c:pt>
                <c:pt idx="445">
                  <c:v>0.13138132999999999</c:v>
                </c:pt>
                <c:pt idx="446">
                  <c:v>0.13138132999999999</c:v>
                </c:pt>
                <c:pt idx="447">
                  <c:v>0.13138132999999999</c:v>
                </c:pt>
                <c:pt idx="448">
                  <c:v>0.13138132999999999</c:v>
                </c:pt>
                <c:pt idx="449">
                  <c:v>0.13138132999999999</c:v>
                </c:pt>
                <c:pt idx="450">
                  <c:v>0.13138132999999999</c:v>
                </c:pt>
                <c:pt idx="451">
                  <c:v>0.13138132999999999</c:v>
                </c:pt>
                <c:pt idx="452">
                  <c:v>0.13138132999999999</c:v>
                </c:pt>
                <c:pt idx="453">
                  <c:v>0.13138132999999999</c:v>
                </c:pt>
                <c:pt idx="454">
                  <c:v>0.13138132999999999</c:v>
                </c:pt>
                <c:pt idx="455">
                  <c:v>0.13138132999999999</c:v>
                </c:pt>
                <c:pt idx="456">
                  <c:v>0.13138132999999999</c:v>
                </c:pt>
                <c:pt idx="457">
                  <c:v>0.13138132999999999</c:v>
                </c:pt>
                <c:pt idx="458">
                  <c:v>0.13138132999999999</c:v>
                </c:pt>
                <c:pt idx="459">
                  <c:v>0.13138132999999999</c:v>
                </c:pt>
                <c:pt idx="460">
                  <c:v>0.13138132999999999</c:v>
                </c:pt>
                <c:pt idx="461">
                  <c:v>0.13138132999999999</c:v>
                </c:pt>
                <c:pt idx="462">
                  <c:v>0.13138132999999999</c:v>
                </c:pt>
                <c:pt idx="463">
                  <c:v>0.13138132999999999</c:v>
                </c:pt>
                <c:pt idx="464">
                  <c:v>0.13138132999999999</c:v>
                </c:pt>
                <c:pt idx="465">
                  <c:v>0.13138132999999999</c:v>
                </c:pt>
                <c:pt idx="466">
                  <c:v>0.13138132999999999</c:v>
                </c:pt>
                <c:pt idx="467">
                  <c:v>0.13138132999999999</c:v>
                </c:pt>
                <c:pt idx="468">
                  <c:v>0.13138132999999999</c:v>
                </c:pt>
                <c:pt idx="469">
                  <c:v>0.13138132999999999</c:v>
                </c:pt>
                <c:pt idx="470">
                  <c:v>0.13138132999999999</c:v>
                </c:pt>
                <c:pt idx="471">
                  <c:v>0.13138132999999999</c:v>
                </c:pt>
                <c:pt idx="472">
                  <c:v>0.13138132999999999</c:v>
                </c:pt>
                <c:pt idx="473">
                  <c:v>0.13138132999999999</c:v>
                </c:pt>
                <c:pt idx="474">
                  <c:v>0.13138132999999999</c:v>
                </c:pt>
                <c:pt idx="475">
                  <c:v>0.13138132999999999</c:v>
                </c:pt>
                <c:pt idx="476">
                  <c:v>0.13138132999999999</c:v>
                </c:pt>
                <c:pt idx="477">
                  <c:v>0.13138132999999999</c:v>
                </c:pt>
                <c:pt idx="478">
                  <c:v>0.13138132999999999</c:v>
                </c:pt>
                <c:pt idx="479">
                  <c:v>0.13138132999999999</c:v>
                </c:pt>
                <c:pt idx="480">
                  <c:v>0.13138132999999999</c:v>
                </c:pt>
                <c:pt idx="481">
                  <c:v>0.13138132999999999</c:v>
                </c:pt>
                <c:pt idx="482">
                  <c:v>0.13138132999999999</c:v>
                </c:pt>
                <c:pt idx="483">
                  <c:v>0.13138132999999999</c:v>
                </c:pt>
                <c:pt idx="484">
                  <c:v>0.13138132999999999</c:v>
                </c:pt>
                <c:pt idx="485">
                  <c:v>0.13138132999999999</c:v>
                </c:pt>
                <c:pt idx="486">
                  <c:v>0.13138132999999999</c:v>
                </c:pt>
                <c:pt idx="487">
                  <c:v>0.13138132999999999</c:v>
                </c:pt>
                <c:pt idx="488">
                  <c:v>0.13138132999999999</c:v>
                </c:pt>
                <c:pt idx="489">
                  <c:v>0.13138132999999999</c:v>
                </c:pt>
                <c:pt idx="490">
                  <c:v>0.13138132999999999</c:v>
                </c:pt>
                <c:pt idx="491">
                  <c:v>0.13138132999999999</c:v>
                </c:pt>
                <c:pt idx="492">
                  <c:v>0.13138132999999999</c:v>
                </c:pt>
                <c:pt idx="493">
                  <c:v>0.13138132999999999</c:v>
                </c:pt>
                <c:pt idx="494">
                  <c:v>0.13138132999999999</c:v>
                </c:pt>
                <c:pt idx="495">
                  <c:v>0.13138132999999999</c:v>
                </c:pt>
                <c:pt idx="496">
                  <c:v>0.13138132999999999</c:v>
                </c:pt>
                <c:pt idx="497">
                  <c:v>0.13138132999999999</c:v>
                </c:pt>
                <c:pt idx="498">
                  <c:v>0.13138132999999999</c:v>
                </c:pt>
                <c:pt idx="499">
                  <c:v>0.13138132999999999</c:v>
                </c:pt>
                <c:pt idx="500">
                  <c:v>0.13138132999999999</c:v>
                </c:pt>
                <c:pt idx="501">
                  <c:v>0.13138132999999999</c:v>
                </c:pt>
                <c:pt idx="502">
                  <c:v>0.13138132999999999</c:v>
                </c:pt>
                <c:pt idx="503">
                  <c:v>0.13138132999999999</c:v>
                </c:pt>
                <c:pt idx="504">
                  <c:v>0.13138132999999999</c:v>
                </c:pt>
                <c:pt idx="505">
                  <c:v>0.13138132999999999</c:v>
                </c:pt>
                <c:pt idx="506">
                  <c:v>0.13138132999999999</c:v>
                </c:pt>
                <c:pt idx="507">
                  <c:v>0.13138132999999999</c:v>
                </c:pt>
                <c:pt idx="508">
                  <c:v>0.13138132999999999</c:v>
                </c:pt>
                <c:pt idx="509">
                  <c:v>0.13138132999999999</c:v>
                </c:pt>
                <c:pt idx="510">
                  <c:v>0.13138132999999999</c:v>
                </c:pt>
                <c:pt idx="511">
                  <c:v>0.13138132999999999</c:v>
                </c:pt>
                <c:pt idx="512">
                  <c:v>0.13138132999999999</c:v>
                </c:pt>
                <c:pt idx="513">
                  <c:v>0.13138132999999999</c:v>
                </c:pt>
                <c:pt idx="514">
                  <c:v>0.13138132999999999</c:v>
                </c:pt>
                <c:pt idx="515">
                  <c:v>0.13138132999999999</c:v>
                </c:pt>
                <c:pt idx="516">
                  <c:v>0.13138132999999999</c:v>
                </c:pt>
                <c:pt idx="517">
                  <c:v>0.13138132999999999</c:v>
                </c:pt>
                <c:pt idx="518">
                  <c:v>0.13138132999999999</c:v>
                </c:pt>
                <c:pt idx="519">
                  <c:v>0.13138132999999999</c:v>
                </c:pt>
                <c:pt idx="520">
                  <c:v>0.13138132999999999</c:v>
                </c:pt>
                <c:pt idx="521">
                  <c:v>0.13138132999999999</c:v>
                </c:pt>
                <c:pt idx="522">
                  <c:v>0.13138132999999999</c:v>
                </c:pt>
                <c:pt idx="523">
                  <c:v>0.13138132999999999</c:v>
                </c:pt>
                <c:pt idx="524">
                  <c:v>0.13138132999999999</c:v>
                </c:pt>
                <c:pt idx="525">
                  <c:v>0.13138132999999999</c:v>
                </c:pt>
                <c:pt idx="526">
                  <c:v>0.13138132999999999</c:v>
                </c:pt>
                <c:pt idx="527">
                  <c:v>0.13138132999999999</c:v>
                </c:pt>
                <c:pt idx="528">
                  <c:v>0.13138132999999999</c:v>
                </c:pt>
                <c:pt idx="529">
                  <c:v>0.13138132999999999</c:v>
                </c:pt>
                <c:pt idx="530">
                  <c:v>0.13138132999999999</c:v>
                </c:pt>
                <c:pt idx="531">
                  <c:v>0.13138132999999999</c:v>
                </c:pt>
                <c:pt idx="532">
                  <c:v>0.13138132999999999</c:v>
                </c:pt>
                <c:pt idx="533">
                  <c:v>0.13138132999999999</c:v>
                </c:pt>
                <c:pt idx="534">
                  <c:v>0.13138132999999999</c:v>
                </c:pt>
                <c:pt idx="535">
                  <c:v>0.13138132999999999</c:v>
                </c:pt>
                <c:pt idx="536">
                  <c:v>0.13138132999999999</c:v>
                </c:pt>
                <c:pt idx="537">
                  <c:v>0.13138132999999999</c:v>
                </c:pt>
                <c:pt idx="538">
                  <c:v>0.13138132999999999</c:v>
                </c:pt>
                <c:pt idx="539">
                  <c:v>0.13138132999999999</c:v>
                </c:pt>
                <c:pt idx="540">
                  <c:v>0.13138132999999999</c:v>
                </c:pt>
                <c:pt idx="541">
                  <c:v>0.13138132999999999</c:v>
                </c:pt>
                <c:pt idx="542">
                  <c:v>0.13138132999999999</c:v>
                </c:pt>
                <c:pt idx="543">
                  <c:v>0.13138132999999999</c:v>
                </c:pt>
                <c:pt idx="544">
                  <c:v>0.13138132999999999</c:v>
                </c:pt>
                <c:pt idx="545">
                  <c:v>0.13138132999999999</c:v>
                </c:pt>
                <c:pt idx="546">
                  <c:v>0.13138132999999999</c:v>
                </c:pt>
                <c:pt idx="547">
                  <c:v>0.13138132999999999</c:v>
                </c:pt>
                <c:pt idx="548">
                  <c:v>0.13138132999999999</c:v>
                </c:pt>
                <c:pt idx="549">
                  <c:v>0.13138132999999999</c:v>
                </c:pt>
                <c:pt idx="550">
                  <c:v>0.13138132999999999</c:v>
                </c:pt>
                <c:pt idx="551">
                  <c:v>0.13138132999999999</c:v>
                </c:pt>
                <c:pt idx="552">
                  <c:v>0.13138132999999999</c:v>
                </c:pt>
                <c:pt idx="553">
                  <c:v>0.13138132999999999</c:v>
                </c:pt>
                <c:pt idx="554">
                  <c:v>0.13138132999999999</c:v>
                </c:pt>
                <c:pt idx="555">
                  <c:v>0.13138132999999999</c:v>
                </c:pt>
                <c:pt idx="556">
                  <c:v>0.13138132999999999</c:v>
                </c:pt>
                <c:pt idx="557">
                  <c:v>0.13138132999999999</c:v>
                </c:pt>
                <c:pt idx="558">
                  <c:v>0.13138132999999999</c:v>
                </c:pt>
                <c:pt idx="559">
                  <c:v>0.13138132999999999</c:v>
                </c:pt>
                <c:pt idx="560">
                  <c:v>0.13138132999999999</c:v>
                </c:pt>
                <c:pt idx="561">
                  <c:v>0.13138132999999999</c:v>
                </c:pt>
                <c:pt idx="562">
                  <c:v>0.13138132999999999</c:v>
                </c:pt>
                <c:pt idx="563">
                  <c:v>0.13138132999999999</c:v>
                </c:pt>
                <c:pt idx="564">
                  <c:v>0.13138132999999999</c:v>
                </c:pt>
                <c:pt idx="565">
                  <c:v>0.13138132999999999</c:v>
                </c:pt>
                <c:pt idx="566">
                  <c:v>0.13138132999999999</c:v>
                </c:pt>
                <c:pt idx="567">
                  <c:v>0.13138132999999999</c:v>
                </c:pt>
                <c:pt idx="568">
                  <c:v>0.13138132999999999</c:v>
                </c:pt>
                <c:pt idx="569">
                  <c:v>0.13138132999999999</c:v>
                </c:pt>
                <c:pt idx="570">
                  <c:v>0.13138132999999999</c:v>
                </c:pt>
                <c:pt idx="571">
                  <c:v>0.13138132999999999</c:v>
                </c:pt>
                <c:pt idx="572">
                  <c:v>0.13138132999999999</c:v>
                </c:pt>
                <c:pt idx="573">
                  <c:v>0.13138132999999999</c:v>
                </c:pt>
                <c:pt idx="574">
                  <c:v>0.13138132999999999</c:v>
                </c:pt>
                <c:pt idx="575">
                  <c:v>0.13138132999999999</c:v>
                </c:pt>
                <c:pt idx="576">
                  <c:v>0.13138132999999999</c:v>
                </c:pt>
                <c:pt idx="577">
                  <c:v>0.13138132999999999</c:v>
                </c:pt>
                <c:pt idx="578">
                  <c:v>0.13138132999999999</c:v>
                </c:pt>
                <c:pt idx="579">
                  <c:v>0.13138132999999999</c:v>
                </c:pt>
                <c:pt idx="580">
                  <c:v>0.13138132999999999</c:v>
                </c:pt>
                <c:pt idx="581">
                  <c:v>0.13138132999999999</c:v>
                </c:pt>
                <c:pt idx="582">
                  <c:v>0.13138132999999999</c:v>
                </c:pt>
                <c:pt idx="583">
                  <c:v>0.13138132999999999</c:v>
                </c:pt>
                <c:pt idx="584">
                  <c:v>0.13138132999999999</c:v>
                </c:pt>
                <c:pt idx="585">
                  <c:v>0.13138132999999999</c:v>
                </c:pt>
                <c:pt idx="586">
                  <c:v>0.13138132999999999</c:v>
                </c:pt>
                <c:pt idx="587">
                  <c:v>0.13138132999999999</c:v>
                </c:pt>
                <c:pt idx="588">
                  <c:v>0.13138132999999999</c:v>
                </c:pt>
                <c:pt idx="589">
                  <c:v>0.13138132999999999</c:v>
                </c:pt>
                <c:pt idx="590">
                  <c:v>0.13138132999999999</c:v>
                </c:pt>
                <c:pt idx="591">
                  <c:v>0.13138132999999999</c:v>
                </c:pt>
                <c:pt idx="592">
                  <c:v>0.13138132999999999</c:v>
                </c:pt>
                <c:pt idx="593">
                  <c:v>0.13138132999999999</c:v>
                </c:pt>
                <c:pt idx="594">
                  <c:v>0.13138132999999999</c:v>
                </c:pt>
                <c:pt idx="595">
                  <c:v>0.13138132999999999</c:v>
                </c:pt>
                <c:pt idx="596">
                  <c:v>0.13138132999999999</c:v>
                </c:pt>
                <c:pt idx="597">
                  <c:v>0.13138132999999999</c:v>
                </c:pt>
                <c:pt idx="598">
                  <c:v>0.13138132999999999</c:v>
                </c:pt>
                <c:pt idx="599">
                  <c:v>0.13138132999999999</c:v>
                </c:pt>
                <c:pt idx="600">
                  <c:v>0.13138132999999999</c:v>
                </c:pt>
                <c:pt idx="601">
                  <c:v>0.13138132999999999</c:v>
                </c:pt>
                <c:pt idx="602">
                  <c:v>0.13138132999999999</c:v>
                </c:pt>
                <c:pt idx="603">
                  <c:v>0.13138132999999999</c:v>
                </c:pt>
                <c:pt idx="604">
                  <c:v>0.13138132999999999</c:v>
                </c:pt>
                <c:pt idx="605">
                  <c:v>0.13138132999999999</c:v>
                </c:pt>
                <c:pt idx="606">
                  <c:v>0.13138132999999999</c:v>
                </c:pt>
                <c:pt idx="607">
                  <c:v>0.13138132999999999</c:v>
                </c:pt>
                <c:pt idx="608">
                  <c:v>0.13138132999999999</c:v>
                </c:pt>
                <c:pt idx="609">
                  <c:v>0.13138132999999999</c:v>
                </c:pt>
                <c:pt idx="610">
                  <c:v>0.13138132999999999</c:v>
                </c:pt>
                <c:pt idx="611">
                  <c:v>0.13138132999999999</c:v>
                </c:pt>
                <c:pt idx="612">
                  <c:v>0.13138132999999999</c:v>
                </c:pt>
                <c:pt idx="613">
                  <c:v>0.13138132999999999</c:v>
                </c:pt>
                <c:pt idx="614">
                  <c:v>0.13138132999999999</c:v>
                </c:pt>
                <c:pt idx="615">
                  <c:v>0.13138132999999999</c:v>
                </c:pt>
                <c:pt idx="616">
                  <c:v>0.13138132999999999</c:v>
                </c:pt>
                <c:pt idx="617">
                  <c:v>0.13138132999999999</c:v>
                </c:pt>
                <c:pt idx="618">
                  <c:v>0.13138132999999999</c:v>
                </c:pt>
                <c:pt idx="619">
                  <c:v>0.13138132999999999</c:v>
                </c:pt>
                <c:pt idx="620">
                  <c:v>0.13138132999999999</c:v>
                </c:pt>
                <c:pt idx="621">
                  <c:v>0.13138132999999999</c:v>
                </c:pt>
                <c:pt idx="622">
                  <c:v>0.13138132999999999</c:v>
                </c:pt>
                <c:pt idx="623">
                  <c:v>0.13138132999999999</c:v>
                </c:pt>
                <c:pt idx="624">
                  <c:v>0.13138132999999999</c:v>
                </c:pt>
                <c:pt idx="625">
                  <c:v>0.13138132999999999</c:v>
                </c:pt>
                <c:pt idx="626">
                  <c:v>0.13138132999999999</c:v>
                </c:pt>
                <c:pt idx="627">
                  <c:v>0.13138132999999999</c:v>
                </c:pt>
                <c:pt idx="628">
                  <c:v>0.13138132999999999</c:v>
                </c:pt>
                <c:pt idx="629">
                  <c:v>0.13138132999999999</c:v>
                </c:pt>
                <c:pt idx="630">
                  <c:v>0.13138132999999999</c:v>
                </c:pt>
                <c:pt idx="631">
                  <c:v>0.13138132999999999</c:v>
                </c:pt>
                <c:pt idx="632">
                  <c:v>0.13138132999999999</c:v>
                </c:pt>
                <c:pt idx="633">
                  <c:v>0.13138132999999999</c:v>
                </c:pt>
                <c:pt idx="634">
                  <c:v>0.13138132999999999</c:v>
                </c:pt>
                <c:pt idx="635">
                  <c:v>0.13138132999999999</c:v>
                </c:pt>
                <c:pt idx="636">
                  <c:v>0.13138132999999999</c:v>
                </c:pt>
                <c:pt idx="637">
                  <c:v>0.13138132999999999</c:v>
                </c:pt>
                <c:pt idx="638">
                  <c:v>0.13138132999999999</c:v>
                </c:pt>
                <c:pt idx="639">
                  <c:v>0.13138132999999999</c:v>
                </c:pt>
                <c:pt idx="640">
                  <c:v>0.13138132999999999</c:v>
                </c:pt>
                <c:pt idx="641">
                  <c:v>0.13138132999999999</c:v>
                </c:pt>
                <c:pt idx="642">
                  <c:v>0.13138132999999999</c:v>
                </c:pt>
                <c:pt idx="643">
                  <c:v>0.13138132999999999</c:v>
                </c:pt>
                <c:pt idx="644">
                  <c:v>0.13138132999999999</c:v>
                </c:pt>
                <c:pt idx="645">
                  <c:v>0.13138132999999999</c:v>
                </c:pt>
                <c:pt idx="646">
                  <c:v>0.13138132999999999</c:v>
                </c:pt>
                <c:pt idx="647">
                  <c:v>0.13138132999999999</c:v>
                </c:pt>
                <c:pt idx="648">
                  <c:v>0.13138132999999999</c:v>
                </c:pt>
                <c:pt idx="649">
                  <c:v>0.13138132999999999</c:v>
                </c:pt>
                <c:pt idx="650">
                  <c:v>0.13138132999999999</c:v>
                </c:pt>
                <c:pt idx="651">
                  <c:v>0.13138132999999999</c:v>
                </c:pt>
                <c:pt idx="652">
                  <c:v>0.13138132999999999</c:v>
                </c:pt>
                <c:pt idx="653">
                  <c:v>0.13138132999999999</c:v>
                </c:pt>
                <c:pt idx="654">
                  <c:v>0.13138132999999999</c:v>
                </c:pt>
                <c:pt idx="655">
                  <c:v>0.13138132999999999</c:v>
                </c:pt>
                <c:pt idx="656">
                  <c:v>0.13138132999999999</c:v>
                </c:pt>
                <c:pt idx="657">
                  <c:v>0.13138132999999999</c:v>
                </c:pt>
                <c:pt idx="658">
                  <c:v>0.13138132999999999</c:v>
                </c:pt>
                <c:pt idx="659">
                  <c:v>0.13138132999999999</c:v>
                </c:pt>
                <c:pt idx="660">
                  <c:v>0.13138132999999999</c:v>
                </c:pt>
                <c:pt idx="661">
                  <c:v>0.13138132999999999</c:v>
                </c:pt>
                <c:pt idx="662">
                  <c:v>0.13138132999999999</c:v>
                </c:pt>
                <c:pt idx="663">
                  <c:v>0.13138132999999999</c:v>
                </c:pt>
                <c:pt idx="664">
                  <c:v>0.13138132999999999</c:v>
                </c:pt>
                <c:pt idx="665">
                  <c:v>0.13138132999999999</c:v>
                </c:pt>
                <c:pt idx="666">
                  <c:v>0.13138132999999999</c:v>
                </c:pt>
                <c:pt idx="667">
                  <c:v>0.13138132999999999</c:v>
                </c:pt>
                <c:pt idx="668">
                  <c:v>0.13138132999999999</c:v>
                </c:pt>
                <c:pt idx="669">
                  <c:v>0.13138132999999999</c:v>
                </c:pt>
                <c:pt idx="670">
                  <c:v>0.13138132999999999</c:v>
                </c:pt>
                <c:pt idx="671">
                  <c:v>0.13138132999999999</c:v>
                </c:pt>
                <c:pt idx="672">
                  <c:v>0.13138132999999999</c:v>
                </c:pt>
                <c:pt idx="673">
                  <c:v>0.13138132999999999</c:v>
                </c:pt>
                <c:pt idx="674">
                  <c:v>0.13138132999999999</c:v>
                </c:pt>
                <c:pt idx="675">
                  <c:v>0.13138132999999999</c:v>
                </c:pt>
                <c:pt idx="676">
                  <c:v>0.13138132999999999</c:v>
                </c:pt>
                <c:pt idx="677">
                  <c:v>0.13138132999999999</c:v>
                </c:pt>
                <c:pt idx="678">
                  <c:v>0.13138132999999999</c:v>
                </c:pt>
                <c:pt idx="679">
                  <c:v>0.13138132999999999</c:v>
                </c:pt>
                <c:pt idx="680">
                  <c:v>0.13138132999999999</c:v>
                </c:pt>
                <c:pt idx="681">
                  <c:v>0.13138132999999999</c:v>
                </c:pt>
                <c:pt idx="682">
                  <c:v>0.13138132999999999</c:v>
                </c:pt>
                <c:pt idx="683">
                  <c:v>0.13138132999999999</c:v>
                </c:pt>
                <c:pt idx="684">
                  <c:v>0.13138132999999999</c:v>
                </c:pt>
                <c:pt idx="685">
                  <c:v>0.13138132999999999</c:v>
                </c:pt>
                <c:pt idx="686">
                  <c:v>0.13138132999999999</c:v>
                </c:pt>
                <c:pt idx="687">
                  <c:v>0.13138132999999999</c:v>
                </c:pt>
                <c:pt idx="688">
                  <c:v>0.13138132999999999</c:v>
                </c:pt>
                <c:pt idx="689">
                  <c:v>0.13138132999999999</c:v>
                </c:pt>
                <c:pt idx="690">
                  <c:v>0.13138132999999999</c:v>
                </c:pt>
                <c:pt idx="691">
                  <c:v>0.13138132999999999</c:v>
                </c:pt>
                <c:pt idx="692">
                  <c:v>0.13138132999999999</c:v>
                </c:pt>
                <c:pt idx="693">
                  <c:v>0.13138132999999999</c:v>
                </c:pt>
                <c:pt idx="694">
                  <c:v>0.13138132999999999</c:v>
                </c:pt>
                <c:pt idx="695">
                  <c:v>0.13138132999999999</c:v>
                </c:pt>
                <c:pt idx="696">
                  <c:v>0.13138132999999999</c:v>
                </c:pt>
                <c:pt idx="697">
                  <c:v>0.13138132999999999</c:v>
                </c:pt>
                <c:pt idx="698">
                  <c:v>0.13138132999999999</c:v>
                </c:pt>
                <c:pt idx="699">
                  <c:v>0.13138132999999999</c:v>
                </c:pt>
                <c:pt idx="700">
                  <c:v>0.13138132999999999</c:v>
                </c:pt>
                <c:pt idx="701">
                  <c:v>0.13138132999999999</c:v>
                </c:pt>
                <c:pt idx="702">
                  <c:v>0.13138132999999999</c:v>
                </c:pt>
                <c:pt idx="703">
                  <c:v>0.13138132999999999</c:v>
                </c:pt>
                <c:pt idx="704">
                  <c:v>0.13138132999999999</c:v>
                </c:pt>
                <c:pt idx="705">
                  <c:v>0.13138132999999999</c:v>
                </c:pt>
                <c:pt idx="706">
                  <c:v>0.13138132999999999</c:v>
                </c:pt>
                <c:pt idx="707">
                  <c:v>0.13138132999999999</c:v>
                </c:pt>
                <c:pt idx="708">
                  <c:v>0.13138132999999999</c:v>
                </c:pt>
                <c:pt idx="709">
                  <c:v>0.13138132999999999</c:v>
                </c:pt>
                <c:pt idx="710">
                  <c:v>0.13138132999999999</c:v>
                </c:pt>
                <c:pt idx="711">
                  <c:v>0.13138132999999999</c:v>
                </c:pt>
                <c:pt idx="712">
                  <c:v>0.13138132999999999</c:v>
                </c:pt>
                <c:pt idx="713">
                  <c:v>0.13138132999999999</c:v>
                </c:pt>
                <c:pt idx="714">
                  <c:v>0.13138132999999999</c:v>
                </c:pt>
                <c:pt idx="715">
                  <c:v>0.13138132999999999</c:v>
                </c:pt>
                <c:pt idx="716">
                  <c:v>0.13138132999999999</c:v>
                </c:pt>
                <c:pt idx="717">
                  <c:v>0.13138132999999999</c:v>
                </c:pt>
                <c:pt idx="718">
                  <c:v>0.13138132999999999</c:v>
                </c:pt>
                <c:pt idx="719">
                  <c:v>0.13138132999999999</c:v>
                </c:pt>
                <c:pt idx="720">
                  <c:v>0.13138132999999999</c:v>
                </c:pt>
                <c:pt idx="721">
                  <c:v>0.13138132999999999</c:v>
                </c:pt>
                <c:pt idx="722">
                  <c:v>0.13138132999999999</c:v>
                </c:pt>
                <c:pt idx="723">
                  <c:v>0.13138132999999999</c:v>
                </c:pt>
                <c:pt idx="724">
                  <c:v>0.13138132999999999</c:v>
                </c:pt>
                <c:pt idx="725">
                  <c:v>0.13138132999999999</c:v>
                </c:pt>
                <c:pt idx="726">
                  <c:v>0.13138132</c:v>
                </c:pt>
                <c:pt idx="727">
                  <c:v>0.13138068</c:v>
                </c:pt>
                <c:pt idx="728">
                  <c:v>0.13137767</c:v>
                </c:pt>
                <c:pt idx="729">
                  <c:v>0.13137019</c:v>
                </c:pt>
                <c:pt idx="730">
                  <c:v>0.13135609000000001</c:v>
                </c:pt>
                <c:pt idx="731">
                  <c:v>0.13133320000000001</c:v>
                </c:pt>
                <c:pt idx="732">
                  <c:v>0.13129942</c:v>
                </c:pt>
                <c:pt idx="733">
                  <c:v>0.1312527</c:v>
                </c:pt>
                <c:pt idx="734">
                  <c:v>0.13119115000000001</c:v>
                </c:pt>
                <c:pt idx="735">
                  <c:v>0.13111292999999999</c:v>
                </c:pt>
                <c:pt idx="736">
                  <c:v>0.13101641999999999</c:v>
                </c:pt>
                <c:pt idx="737">
                  <c:v>0.13090013</c:v>
                </c:pt>
                <c:pt idx="738">
                  <c:v>0.13076272999999999</c:v>
                </c:pt>
                <c:pt idx="739">
                  <c:v>0.13060305999999999</c:v>
                </c:pt>
                <c:pt idx="740">
                  <c:v>0.13042015000000001</c:v>
                </c:pt>
                <c:pt idx="741">
                  <c:v>0.1302132</c:v>
                </c:pt>
                <c:pt idx="742">
                  <c:v>0.12998158000000001</c:v>
                </c:pt>
                <c:pt idx="743">
                  <c:v>0.12972479000000001</c:v>
                </c:pt>
                <c:pt idx="744">
                  <c:v>0.12944253</c:v>
                </c:pt>
                <c:pt idx="745">
                  <c:v>0.12913463</c:v>
                </c:pt>
                <c:pt idx="746">
                  <c:v>0.12880105</c:v>
                </c:pt>
                <c:pt idx="747">
                  <c:v>0.12844190999999999</c:v>
                </c:pt>
                <c:pt idx="748">
                  <c:v>0.12805743999999999</c:v>
                </c:pt>
                <c:pt idx="749">
                  <c:v>0.12764795000000001</c:v>
                </c:pt>
                <c:pt idx="750">
                  <c:v>0.12721388</c:v>
                </c:pt>
                <c:pt idx="751">
                  <c:v>0.12675574000000001</c:v>
                </c:pt>
                <c:pt idx="752">
                  <c:v>0.12627414000000001</c:v>
                </c:pt>
                <c:pt idx="753">
                  <c:v>0.12576970000000001</c:v>
                </c:pt>
                <c:pt idx="754">
                  <c:v>0.12524310999999999</c:v>
                </c:pt>
                <c:pt idx="755">
                  <c:v>0.12469514499999999</c:v>
                </c:pt>
                <c:pt idx="756">
                  <c:v>0.12412656</c:v>
                </c:pt>
                <c:pt idx="757">
                  <c:v>0.123538174</c:v>
                </c:pt>
                <c:pt idx="758">
                  <c:v>0.12293081</c:v>
                </c:pt>
                <c:pt idx="759">
                  <c:v>0.122305304</c:v>
                </c:pt>
                <c:pt idx="760">
                  <c:v>0.12166250000000001</c:v>
                </c:pt>
                <c:pt idx="761">
                  <c:v>0.12100322500000001</c:v>
                </c:pt>
                <c:pt idx="762">
                  <c:v>0.12032833</c:v>
                </c:pt>
                <c:pt idx="763">
                  <c:v>0.11963862</c:v>
                </c:pt>
                <c:pt idx="764">
                  <c:v>0.11893491</c:v>
                </c:pt>
                <c:pt idx="765">
                  <c:v>0.11821797000000001</c:v>
                </c:pt>
                <c:pt idx="766">
                  <c:v>0.11748855599999999</c:v>
                </c:pt>
                <c:pt idx="767">
                  <c:v>0.116747424</c:v>
                </c:pt>
                <c:pt idx="768">
                  <c:v>0.115995266</c:v>
                </c:pt>
                <c:pt idx="769">
                  <c:v>0.11523277</c:v>
                </c:pt>
                <c:pt idx="770">
                  <c:v>0.1144606</c:v>
                </c:pt>
                <c:pt idx="771">
                  <c:v>0.11367937</c:v>
                </c:pt>
                <c:pt idx="772">
                  <c:v>0.1128897</c:v>
                </c:pt>
                <c:pt idx="773">
                  <c:v>0.11209214000000001</c:v>
                </c:pt>
                <c:pt idx="774">
                  <c:v>0.11128724</c:v>
                </c:pt>
                <c:pt idx="775">
                  <c:v>0.110475525</c:v>
                </c:pt>
                <c:pt idx="776">
                  <c:v>0.10965749</c:v>
                </c:pt>
                <c:pt idx="777">
                  <c:v>0.1088336</c:v>
                </c:pt>
                <c:pt idx="778">
                  <c:v>0.108004324</c:v>
                </c:pt>
                <c:pt idx="779">
                  <c:v>0.107170075</c:v>
                </c:pt>
                <c:pt idx="780">
                  <c:v>0.106331274</c:v>
                </c:pt>
                <c:pt idx="781">
                  <c:v>0.105488315</c:v>
                </c:pt>
                <c:pt idx="782">
                  <c:v>0.104641594</c:v>
                </c:pt>
                <c:pt idx="783">
                  <c:v>0.10379147</c:v>
                </c:pt>
                <c:pt idx="784">
                  <c:v>0.1029383</c:v>
                </c:pt>
                <c:pt idx="785">
                  <c:v>0.10208244599999999</c:v>
                </c:pt>
                <c:pt idx="786">
                  <c:v>0.10122425</c:v>
                </c:pt>
                <c:pt idx="787">
                  <c:v>0.10036405</c:v>
                </c:pt>
                <c:pt idx="788">
                  <c:v>9.9502190000000004E-2</c:v>
                </c:pt>
                <c:pt idx="789">
                  <c:v>9.8638989999999996E-2</c:v>
                </c:pt>
                <c:pt idx="790">
                  <c:v>9.7774780000000006E-2</c:v>
                </c:pt>
                <c:pt idx="791">
                  <c:v>9.6909895999999995E-2</c:v>
                </c:pt>
                <c:pt idx="792">
                  <c:v>9.6044649999999995E-2</c:v>
                </c:pt>
                <c:pt idx="793">
                  <c:v>9.5179369999999999E-2</c:v>
                </c:pt>
                <c:pt idx="794">
                  <c:v>9.4314380000000003E-2</c:v>
                </c:pt>
                <c:pt idx="795">
                  <c:v>9.345001E-2</c:v>
                </c:pt>
                <c:pt idx="796">
                  <c:v>9.2586570000000007E-2</c:v>
                </c:pt>
                <c:pt idx="797">
                  <c:v>9.1724379999999994E-2</c:v>
                </c:pt>
                <c:pt idx="798">
                  <c:v>9.0863780000000005E-2</c:v>
                </c:pt>
                <c:pt idx="799">
                  <c:v>9.0005070000000006E-2</c:v>
                </c:pt>
                <c:pt idx="800">
                  <c:v>8.9148569999999996E-2</c:v>
                </c:pt>
                <c:pt idx="801">
                  <c:v>8.8294609999999996E-2</c:v>
                </c:pt>
                <c:pt idx="802">
                  <c:v>8.7443486000000001E-2</c:v>
                </c:pt>
                <c:pt idx="803">
                  <c:v>8.6595505000000003E-2</c:v>
                </c:pt>
                <c:pt idx="804">
                  <c:v>8.5750980000000004E-2</c:v>
                </c:pt>
                <c:pt idx="805">
                  <c:v>8.4910200000000005E-2</c:v>
                </c:pt>
                <c:pt idx="806">
                  <c:v>8.4073454000000006E-2</c:v>
                </c:pt>
                <c:pt idx="807">
                  <c:v>8.3241019999999999E-2</c:v>
                </c:pt>
                <c:pt idx="808">
                  <c:v>8.2413174000000006E-2</c:v>
                </c:pt>
                <c:pt idx="809">
                  <c:v>8.1590179999999998E-2</c:v>
                </c:pt>
                <c:pt idx="810">
                  <c:v>8.0772295999999993E-2</c:v>
                </c:pt>
                <c:pt idx="811">
                  <c:v>7.9959760000000005E-2</c:v>
                </c:pt>
                <c:pt idx="812">
                  <c:v>7.9152799999999995E-2</c:v>
                </c:pt>
                <c:pt idx="813">
                  <c:v>7.8351654000000007E-2</c:v>
                </c:pt>
                <c:pt idx="814">
                  <c:v>7.7556509999999995E-2</c:v>
                </c:pt>
                <c:pt idx="815">
                  <c:v>7.6767585999999999E-2</c:v>
                </c:pt>
                <c:pt idx="816">
                  <c:v>7.5985049999999998E-2</c:v>
                </c:pt>
                <c:pt idx="817">
                  <c:v>7.5209090000000006E-2</c:v>
                </c:pt>
                <c:pt idx="818">
                  <c:v>7.4439846000000004E-2</c:v>
                </c:pt>
                <c:pt idx="819">
                  <c:v>7.3677480000000004E-2</c:v>
                </c:pt>
                <c:pt idx="820">
                  <c:v>7.2922125000000004E-2</c:v>
                </c:pt>
                <c:pt idx="821">
                  <c:v>7.2173890000000004E-2</c:v>
                </c:pt>
                <c:pt idx="822">
                  <c:v>7.1432899999999994E-2</c:v>
                </c:pt>
                <c:pt idx="823">
                  <c:v>7.0699244999999994E-2</c:v>
                </c:pt>
                <c:pt idx="824">
                  <c:v>6.9972999999999994E-2</c:v>
                </c:pt>
                <c:pt idx="825">
                  <c:v>6.9254259999999998E-2</c:v>
                </c:pt>
                <c:pt idx="826">
                  <c:v>6.8543054000000006E-2</c:v>
                </c:pt>
                <c:pt idx="827">
                  <c:v>6.7839466000000001E-2</c:v>
                </c:pt>
                <c:pt idx="828">
                  <c:v>6.7143530000000007E-2</c:v>
                </c:pt>
                <c:pt idx="829">
                  <c:v>6.6455260000000002E-2</c:v>
                </c:pt>
                <c:pt idx="830">
                  <c:v>6.5774693999999995E-2</c:v>
                </c:pt>
                <c:pt idx="831">
                  <c:v>6.5101839999999994E-2</c:v>
                </c:pt>
                <c:pt idx="832">
                  <c:v>6.4436703999999997E-2</c:v>
                </c:pt>
                <c:pt idx="833">
                  <c:v>6.3779279999999994E-2</c:v>
                </c:pt>
                <c:pt idx="834">
                  <c:v>6.3129560000000001E-2</c:v>
                </c:pt>
                <c:pt idx="835">
                  <c:v>6.2487516999999999E-2</c:v>
                </c:pt>
                <c:pt idx="836">
                  <c:v>6.1853137000000002E-2</c:v>
                </c:pt>
                <c:pt idx="837">
                  <c:v>6.1226383000000002E-2</c:v>
                </c:pt>
                <c:pt idx="838">
                  <c:v>6.0607216999999998E-2</c:v>
                </c:pt>
                <c:pt idx="839">
                  <c:v>5.9995600000000003E-2</c:v>
                </c:pt>
                <c:pt idx="840">
                  <c:v>5.9391484000000001E-2</c:v>
                </c:pt>
                <c:pt idx="841">
                  <c:v>5.8794815E-2</c:v>
                </c:pt>
                <c:pt idx="842">
                  <c:v>5.8205544999999997E-2</c:v>
                </c:pt>
                <c:pt idx="843">
                  <c:v>5.7623606000000001E-2</c:v>
                </c:pt>
                <c:pt idx="844">
                  <c:v>5.7048935000000002E-2</c:v>
                </c:pt>
                <c:pt idx="845">
                  <c:v>5.6481472999999997E-2</c:v>
                </c:pt>
                <c:pt idx="846">
                  <c:v>5.5921150000000003E-2</c:v>
                </c:pt>
                <c:pt idx="847">
                  <c:v>5.5367894000000001E-2</c:v>
                </c:pt>
                <c:pt idx="848">
                  <c:v>5.4821630000000003E-2</c:v>
                </c:pt>
                <c:pt idx="849">
                  <c:v>5.4282285E-2</c:v>
                </c:pt>
                <c:pt idx="850">
                  <c:v>5.3749785000000001E-2</c:v>
                </c:pt>
                <c:pt idx="851">
                  <c:v>5.3224053E-2</c:v>
                </c:pt>
                <c:pt idx="852">
                  <c:v>5.2705009999999997E-2</c:v>
                </c:pt>
                <c:pt idx="853">
                  <c:v>5.2192572999999999E-2</c:v>
                </c:pt>
                <c:pt idx="854">
                  <c:v>5.1686660000000002E-2</c:v>
                </c:pt>
                <c:pt idx="855">
                  <c:v>5.1187200000000002E-2</c:v>
                </c:pt>
                <c:pt idx="856">
                  <c:v>5.0694099999999999E-2</c:v>
                </c:pt>
                <c:pt idx="857">
                  <c:v>5.0207290000000002E-2</c:v>
                </c:pt>
                <c:pt idx="858">
                  <c:v>4.9726675999999997E-2</c:v>
                </c:pt>
                <c:pt idx="859">
                  <c:v>4.9252186000000003E-2</c:v>
                </c:pt>
                <c:pt idx="860">
                  <c:v>4.8783729999999997E-2</c:v>
                </c:pt>
                <c:pt idx="861">
                  <c:v>4.8321235999999997E-2</c:v>
                </c:pt>
                <c:pt idx="862">
                  <c:v>4.7864615999999999E-2</c:v>
                </c:pt>
                <c:pt idx="863">
                  <c:v>4.7413785E-2</c:v>
                </c:pt>
                <c:pt idx="864">
                  <c:v>4.6968669999999997E-2</c:v>
                </c:pt>
                <c:pt idx="865">
                  <c:v>4.6529185000000001E-2</c:v>
                </c:pt>
                <c:pt idx="866">
                  <c:v>4.6095259999999999E-2</c:v>
                </c:pt>
                <c:pt idx="867">
                  <c:v>4.5666802999999999E-2</c:v>
                </c:pt>
                <c:pt idx="868">
                  <c:v>4.5243739999999998E-2</c:v>
                </c:pt>
                <c:pt idx="869">
                  <c:v>4.4825996999999999E-2</c:v>
                </c:pt>
                <c:pt idx="870">
                  <c:v>4.4413491999999999E-2</c:v>
                </c:pt>
                <c:pt idx="871">
                  <c:v>4.4006153999999999E-2</c:v>
                </c:pt>
                <c:pt idx="872">
                  <c:v>4.3603904999999998E-2</c:v>
                </c:pt>
                <c:pt idx="873">
                  <c:v>4.3206665999999998E-2</c:v>
                </c:pt>
                <c:pt idx="874">
                  <c:v>4.2814369999999997E-2</c:v>
                </c:pt>
                <c:pt idx="875">
                  <c:v>4.2426940000000003E-2</c:v>
                </c:pt>
                <c:pt idx="876">
                  <c:v>4.2044308000000002E-2</c:v>
                </c:pt>
                <c:pt idx="877">
                  <c:v>4.1666399999999999E-2</c:v>
                </c:pt>
                <c:pt idx="878">
                  <c:v>4.1293143999999997E-2</c:v>
                </c:pt>
                <c:pt idx="879">
                  <c:v>4.0924469999999998E-2</c:v>
                </c:pt>
                <c:pt idx="880">
                  <c:v>4.0560319999999997E-2</c:v>
                </c:pt>
                <c:pt idx="881">
                  <c:v>4.0200617000000001E-2</c:v>
                </c:pt>
                <c:pt idx="882">
                  <c:v>3.9845289999999998E-2</c:v>
                </c:pt>
                <c:pt idx="883">
                  <c:v>3.9494282999999998E-2</c:v>
                </c:pt>
                <c:pt idx="884">
                  <c:v>3.914753E-2</c:v>
                </c:pt>
                <c:pt idx="885">
                  <c:v>3.8804962999999998E-2</c:v>
                </c:pt>
                <c:pt idx="886">
                  <c:v>3.8466519999999997E-2</c:v>
                </c:pt>
                <c:pt idx="887">
                  <c:v>3.8132140000000002E-2</c:v>
                </c:pt>
                <c:pt idx="888">
                  <c:v>3.7801756999999998E-2</c:v>
                </c:pt>
                <c:pt idx="889">
                  <c:v>3.7475318000000001E-2</c:v>
                </c:pt>
                <c:pt idx="890">
                  <c:v>3.7152756000000002E-2</c:v>
                </c:pt>
                <c:pt idx="891">
                  <c:v>3.6834015999999997E-2</c:v>
                </c:pt>
                <c:pt idx="892">
                  <c:v>3.6519043000000001E-2</c:v>
                </c:pt>
                <c:pt idx="893">
                  <c:v>3.6207772999999999E-2</c:v>
                </c:pt>
                <c:pt idx="894">
                  <c:v>3.5900152999999997E-2</c:v>
                </c:pt>
                <c:pt idx="895">
                  <c:v>3.5596129999999997E-2</c:v>
                </c:pt>
                <c:pt idx="896">
                  <c:v>3.5295643000000002E-2</c:v>
                </c:pt>
                <c:pt idx="897">
                  <c:v>3.4998644000000002E-2</c:v>
                </c:pt>
                <c:pt idx="898">
                  <c:v>3.4705076000000001E-2</c:v>
                </c:pt>
                <c:pt idx="899">
                  <c:v>3.4414889999999997E-2</c:v>
                </c:pt>
                <c:pt idx="900">
                  <c:v>3.4128033000000002E-2</c:v>
                </c:pt>
                <c:pt idx="901">
                  <c:v>3.3844449999999998E-2</c:v>
                </c:pt>
                <c:pt idx="902">
                  <c:v>3.3564094000000003E-2</c:v>
                </c:pt>
                <c:pt idx="903">
                  <c:v>3.3286919999999998E-2</c:v>
                </c:pt>
                <c:pt idx="904">
                  <c:v>3.3012873999999998E-2</c:v>
                </c:pt>
                <c:pt idx="905">
                  <c:v>3.2741908E-2</c:v>
                </c:pt>
                <c:pt idx="906">
                  <c:v>3.2473978000000001E-2</c:v>
                </c:pt>
                <c:pt idx="907">
                  <c:v>3.220903E-2</c:v>
                </c:pt>
                <c:pt idx="908">
                  <c:v>3.1947030000000001E-2</c:v>
                </c:pt>
                <c:pt idx="909">
                  <c:v>3.1687926999999998E-2</c:v>
                </c:pt>
                <c:pt idx="910">
                  <c:v>3.1431674999999999E-2</c:v>
                </c:pt>
                <c:pt idx="911">
                  <c:v>3.1178230000000001E-2</c:v>
                </c:pt>
                <c:pt idx="912">
                  <c:v>3.0927550000000002E-2</c:v>
                </c:pt>
                <c:pt idx="913">
                  <c:v>3.0679593000000002E-2</c:v>
                </c:pt>
                <c:pt idx="914">
                  <c:v>3.0434314000000001E-2</c:v>
                </c:pt>
                <c:pt idx="915">
                  <c:v>3.0191675000000001E-2</c:v>
                </c:pt>
                <c:pt idx="916">
                  <c:v>2.9951634000000001E-2</c:v>
                </c:pt>
                <c:pt idx="917">
                  <c:v>2.9714147999999999E-2</c:v>
                </c:pt>
                <c:pt idx="918">
                  <c:v>2.9479182999999999E-2</c:v>
                </c:pt>
                <c:pt idx="919">
                  <c:v>2.9246695E-2</c:v>
                </c:pt>
                <c:pt idx="920">
                  <c:v>2.9016647E-2</c:v>
                </c:pt>
                <c:pt idx="921">
                  <c:v>2.8789002000000001E-2</c:v>
                </c:pt>
                <c:pt idx="922">
                  <c:v>2.8563721E-2</c:v>
                </c:pt>
                <c:pt idx="923">
                  <c:v>2.8340766E-2</c:v>
                </c:pt>
                <c:pt idx="924">
                  <c:v>2.8120104E-2</c:v>
                </c:pt>
                <c:pt idx="925">
                  <c:v>2.7901696E-2</c:v>
                </c:pt>
                <c:pt idx="926">
                  <c:v>2.7685508000000001E-2</c:v>
                </c:pt>
                <c:pt idx="927">
                  <c:v>2.7471505E-2</c:v>
                </c:pt>
                <c:pt idx="928">
                  <c:v>2.7259652999999998E-2</c:v>
                </c:pt>
                <c:pt idx="929">
                  <c:v>2.7049920000000002E-2</c:v>
                </c:pt>
                <c:pt idx="930">
                  <c:v>2.6842266E-2</c:v>
                </c:pt>
                <c:pt idx="931">
                  <c:v>2.6636666E-2</c:v>
                </c:pt>
                <c:pt idx="932">
                  <c:v>2.6433082E-2</c:v>
                </c:pt>
                <c:pt idx="933">
                  <c:v>2.6231483E-2</c:v>
                </c:pt>
                <c:pt idx="934">
                  <c:v>2.6031839000000001E-2</c:v>
                </c:pt>
                <c:pt idx="935">
                  <c:v>2.5834118999999999E-2</c:v>
                </c:pt>
                <c:pt idx="936">
                  <c:v>2.5638292E-2</c:v>
                </c:pt>
                <c:pt idx="937">
                  <c:v>2.5444326999999999E-2</c:v>
                </c:pt>
                <c:pt idx="938">
                  <c:v>2.5252195000000002E-2</c:v>
                </c:pt>
                <c:pt idx="939">
                  <c:v>2.5061865999999999E-2</c:v>
                </c:pt>
                <c:pt idx="940">
                  <c:v>2.4873313000000001E-2</c:v>
                </c:pt>
                <c:pt idx="941">
                  <c:v>2.4686504000000001E-2</c:v>
                </c:pt>
                <c:pt idx="942">
                  <c:v>2.4501414999999999E-2</c:v>
                </c:pt>
                <c:pt idx="943">
                  <c:v>2.4318017000000001E-2</c:v>
                </c:pt>
                <c:pt idx="944">
                  <c:v>2.413628E-2</c:v>
                </c:pt>
                <c:pt idx="945">
                  <c:v>2.3956182999999999E-2</c:v>
                </c:pt>
                <c:pt idx="946">
                  <c:v>2.3777693999999999E-2</c:v>
                </c:pt>
                <c:pt idx="947">
                  <c:v>2.360079E-2</c:v>
                </c:pt>
                <c:pt idx="948">
                  <c:v>2.3425445E-2</c:v>
                </c:pt>
                <c:pt idx="949">
                  <c:v>2.3251632000000001E-2</c:v>
                </c:pt>
                <c:pt idx="950">
                  <c:v>2.3079328E-2</c:v>
                </c:pt>
                <c:pt idx="951">
                  <c:v>2.2908507000000002E-2</c:v>
                </c:pt>
                <c:pt idx="952">
                  <c:v>2.2739148000000001E-2</c:v>
                </c:pt>
                <c:pt idx="953">
                  <c:v>2.2571225E-2</c:v>
                </c:pt>
                <c:pt idx="954">
                  <c:v>2.2404713999999999E-2</c:v>
                </c:pt>
                <c:pt idx="955">
                  <c:v>2.2239591999999999E-2</c:v>
                </c:pt>
                <c:pt idx="956">
                  <c:v>2.2173691999999998E-2</c:v>
                </c:pt>
                <c:pt idx="957">
                  <c:v>2.2173693000000001E-2</c:v>
                </c:pt>
                <c:pt idx="958">
                  <c:v>2.2076806000000001E-2</c:v>
                </c:pt>
                <c:pt idx="959">
                  <c:v>2.1920117999999999E-2</c:v>
                </c:pt>
                <c:pt idx="960">
                  <c:v>2.1769723000000001E-2</c:v>
                </c:pt>
                <c:pt idx="961">
                  <c:v>2.1625367999999999E-2</c:v>
                </c:pt>
                <c:pt idx="962">
                  <c:v>2.1486848999999999E-2</c:v>
                </c:pt>
                <c:pt idx="963">
                  <c:v>2.1353915000000001E-2</c:v>
                </c:pt>
                <c:pt idx="964">
                  <c:v>2.1226310000000002E-2</c:v>
                </c:pt>
                <c:pt idx="965">
                  <c:v>2.1103800999999998E-2</c:v>
                </c:pt>
                <c:pt idx="966">
                  <c:v>2.0986167999999999E-2</c:v>
                </c:pt>
                <c:pt idx="967">
                  <c:v>2.0873226000000002E-2</c:v>
                </c:pt>
                <c:pt idx="968">
                  <c:v>2.0764788999999999E-2</c:v>
                </c:pt>
                <c:pt idx="969">
                  <c:v>2.0660675999999999E-2</c:v>
                </c:pt>
                <c:pt idx="970">
                  <c:v>2.0560728E-2</c:v>
                </c:pt>
                <c:pt idx="971">
                  <c:v>2.0464771999999999E-2</c:v>
                </c:pt>
                <c:pt idx="972">
                  <c:v>2.0372668E-2</c:v>
                </c:pt>
                <c:pt idx="973">
                  <c:v>2.0284259999999998E-2</c:v>
                </c:pt>
                <c:pt idx="974">
                  <c:v>2.0199413999999999E-2</c:v>
                </c:pt>
                <c:pt idx="975">
                  <c:v>2.0117993000000001E-2</c:v>
                </c:pt>
                <c:pt idx="976">
                  <c:v>2.0039873E-2</c:v>
                </c:pt>
                <c:pt idx="977">
                  <c:v>1.9964928E-2</c:v>
                </c:pt>
                <c:pt idx="978">
                  <c:v>1.9893039000000001E-2</c:v>
                </c:pt>
                <c:pt idx="979">
                  <c:v>1.9824103999999999E-2</c:v>
                </c:pt>
                <c:pt idx="980">
                  <c:v>1.9758016E-2</c:v>
                </c:pt>
                <c:pt idx="981">
                  <c:v>1.9694671E-2</c:v>
                </c:pt>
                <c:pt idx="982">
                  <c:v>1.9633982000000001E-2</c:v>
                </c:pt>
                <c:pt idx="983">
                  <c:v>1.9575849999999999E-2</c:v>
                </c:pt>
                <c:pt idx="984">
                  <c:v>1.9520185999999998E-2</c:v>
                </c:pt>
                <c:pt idx="985">
                  <c:v>1.9466906999999999E-2</c:v>
                </c:pt>
                <c:pt idx="986">
                  <c:v>1.9415926E-2</c:v>
                </c:pt>
                <c:pt idx="987">
                  <c:v>1.9367168000000001E-2</c:v>
                </c:pt>
                <c:pt idx="988">
                  <c:v>1.9320555E-2</c:v>
                </c:pt>
                <c:pt idx="989">
                  <c:v>1.9276011999999999E-2</c:v>
                </c:pt>
                <c:pt idx="990">
                  <c:v>1.9233469999999999E-2</c:v>
                </c:pt>
                <c:pt idx="991">
                  <c:v>1.9192860999999999E-2</c:v>
                </c:pt>
                <c:pt idx="992">
                  <c:v>1.915412E-2</c:v>
                </c:pt>
                <c:pt idx="993">
                  <c:v>1.9117182E-2</c:v>
                </c:pt>
                <c:pt idx="994">
                  <c:v>1.9081987000000002E-2</c:v>
                </c:pt>
                <c:pt idx="995">
                  <c:v>1.9076856E-2</c:v>
                </c:pt>
                <c:pt idx="996">
                  <c:v>1.9076856E-2</c:v>
                </c:pt>
                <c:pt idx="997">
                  <c:v>1.9048053999999998E-2</c:v>
                </c:pt>
                <c:pt idx="998">
                  <c:v>1.9014591000000001E-2</c:v>
                </c:pt>
                <c:pt idx="999">
                  <c:v>1.8981577999999999E-2</c:v>
                </c:pt>
                <c:pt idx="1000">
                  <c:v>1.8948998000000002E-2</c:v>
                </c:pt>
                <c:pt idx="1001">
                  <c:v>1.8916862E-2</c:v>
                </c:pt>
                <c:pt idx="1002">
                  <c:v>1.8885149E-2</c:v>
                </c:pt>
                <c:pt idx="1003">
                  <c:v>1.8853847E-2</c:v>
                </c:pt>
                <c:pt idx="1004">
                  <c:v>1.8822970000000001E-2</c:v>
                </c:pt>
                <c:pt idx="1005">
                  <c:v>1.8792493E-2</c:v>
                </c:pt>
                <c:pt idx="1006">
                  <c:v>1.8762391E-2</c:v>
                </c:pt>
                <c:pt idx="1007">
                  <c:v>1.8732698999999998E-2</c:v>
                </c:pt>
                <c:pt idx="1008">
                  <c:v>1.8703382000000001E-2</c:v>
                </c:pt>
                <c:pt idx="1009">
                  <c:v>1.8674446000000001E-2</c:v>
                </c:pt>
                <c:pt idx="1010">
                  <c:v>1.864588E-2</c:v>
                </c:pt>
                <c:pt idx="1011">
                  <c:v>1.8617675E-2</c:v>
                </c:pt>
                <c:pt idx="1012">
                  <c:v>1.8589817000000002E-2</c:v>
                </c:pt>
                <c:pt idx="1013">
                  <c:v>1.8562316999999998E-2</c:v>
                </c:pt>
                <c:pt idx="1014">
                  <c:v>1.8535154000000002E-2</c:v>
                </c:pt>
                <c:pt idx="1015">
                  <c:v>1.8508323E-2</c:v>
                </c:pt>
                <c:pt idx="1016">
                  <c:v>1.8481812E-2</c:v>
                </c:pt>
                <c:pt idx="1017">
                  <c:v>1.8455615000000002E-2</c:v>
                </c:pt>
                <c:pt idx="1018">
                  <c:v>1.842974E-2</c:v>
                </c:pt>
                <c:pt idx="1019">
                  <c:v>1.8404170000000001E-2</c:v>
                </c:pt>
                <c:pt idx="1020">
                  <c:v>1.8378904000000001E-2</c:v>
                </c:pt>
                <c:pt idx="1021">
                  <c:v>1.8353927999999999E-2</c:v>
                </c:pt>
                <c:pt idx="1022">
                  <c:v>1.8329239000000001E-2</c:v>
                </c:pt>
                <c:pt idx="1023">
                  <c:v>1.8304842000000002E-2</c:v>
                </c:pt>
                <c:pt idx="1024">
                  <c:v>1.8280724000000002E-2</c:v>
                </c:pt>
                <c:pt idx="1025">
                  <c:v>1.825688E-2</c:v>
                </c:pt>
                <c:pt idx="1026">
                  <c:v>1.8233307000000001E-2</c:v>
                </c:pt>
                <c:pt idx="1027">
                  <c:v>1.8209994E-2</c:v>
                </c:pt>
                <c:pt idx="1028">
                  <c:v>1.8186946999999998E-2</c:v>
                </c:pt>
                <c:pt idx="1029">
                  <c:v>1.8164159999999999E-2</c:v>
                </c:pt>
                <c:pt idx="1030">
                  <c:v>1.8141622E-2</c:v>
                </c:pt>
                <c:pt idx="1031">
                  <c:v>1.8119330999999999E-2</c:v>
                </c:pt>
                <c:pt idx="1032">
                  <c:v>1.8097282999999999E-2</c:v>
                </c:pt>
                <c:pt idx="1033">
                  <c:v>1.8075477E-2</c:v>
                </c:pt>
                <c:pt idx="1034">
                  <c:v>1.8053908E-2</c:v>
                </c:pt>
                <c:pt idx="1035">
                  <c:v>1.8032571000000001E-2</c:v>
                </c:pt>
                <c:pt idx="1036">
                  <c:v>1.801146E-2</c:v>
                </c:pt>
                <c:pt idx="1037">
                  <c:v>1.7990572E-2</c:v>
                </c:pt>
                <c:pt idx="1038">
                  <c:v>1.7969908E-2</c:v>
                </c:pt>
                <c:pt idx="1039">
                  <c:v>1.7949461999999999E-2</c:v>
                </c:pt>
                <c:pt idx="1040">
                  <c:v>1.7929227999999998E-2</c:v>
                </c:pt>
                <c:pt idx="1041">
                  <c:v>1.7909202999999999E-2</c:v>
                </c:pt>
                <c:pt idx="1042">
                  <c:v>1.7889384000000001E-2</c:v>
                </c:pt>
                <c:pt idx="1043">
                  <c:v>1.7869774000000001E-2</c:v>
                </c:pt>
                <c:pt idx="1044">
                  <c:v>1.7850364000000001E-2</c:v>
                </c:pt>
                <c:pt idx="1045">
                  <c:v>1.7831151999999999E-2</c:v>
                </c:pt>
                <c:pt idx="1046">
                  <c:v>1.7812133000000001E-2</c:v>
                </c:pt>
                <c:pt idx="1047">
                  <c:v>1.7793304999999999E-2</c:v>
                </c:pt>
                <c:pt idx="1048">
                  <c:v>1.7774663999999999E-2</c:v>
                </c:pt>
                <c:pt idx="1049">
                  <c:v>1.7756205000000001E-2</c:v>
                </c:pt>
                <c:pt idx="1050">
                  <c:v>1.7737933000000001E-2</c:v>
                </c:pt>
                <c:pt idx="1051">
                  <c:v>1.7719842E-2</c:v>
                </c:pt>
                <c:pt idx="1052">
                  <c:v>1.7701927999999999E-2</c:v>
                </c:pt>
                <c:pt idx="1053">
                  <c:v>1.7684188E-2</c:v>
                </c:pt>
                <c:pt idx="1054">
                  <c:v>1.7666616999999999E-2</c:v>
                </c:pt>
                <c:pt idx="1055">
                  <c:v>1.7649214999999999E-2</c:v>
                </c:pt>
                <c:pt idx="1056">
                  <c:v>1.7631976000000001E-2</c:v>
                </c:pt>
                <c:pt idx="1057">
                  <c:v>1.7614905E-2</c:v>
                </c:pt>
                <c:pt idx="1058">
                  <c:v>1.7597996000000001E-2</c:v>
                </c:pt>
                <c:pt idx="1059">
                  <c:v>1.7581247000000001E-2</c:v>
                </c:pt>
                <c:pt idx="1060">
                  <c:v>1.7564653999999999E-2</c:v>
                </c:pt>
                <c:pt idx="1061">
                  <c:v>1.7548214999999999E-2</c:v>
                </c:pt>
                <c:pt idx="1062">
                  <c:v>1.7531926E-2</c:v>
                </c:pt>
                <c:pt idx="1063">
                  <c:v>1.7515785999999998E-2</c:v>
                </c:pt>
                <c:pt idx="1064">
                  <c:v>1.7499799E-2</c:v>
                </c:pt>
                <c:pt idx="1065">
                  <c:v>1.7483954999999999E-2</c:v>
                </c:pt>
                <c:pt idx="1066">
                  <c:v>1.7468254999999999E-2</c:v>
                </c:pt>
                <c:pt idx="1067">
                  <c:v>1.7452696E-2</c:v>
                </c:pt>
                <c:pt idx="1068">
                  <c:v>1.7437277000000001E-2</c:v>
                </c:pt>
                <c:pt idx="1069">
                  <c:v>1.7421994E-2</c:v>
                </c:pt>
                <c:pt idx="1070">
                  <c:v>1.7406847E-2</c:v>
                </c:pt>
                <c:pt idx="1071">
                  <c:v>1.7391833999999998E-2</c:v>
                </c:pt>
                <c:pt idx="1072">
                  <c:v>1.7376955999999999E-2</c:v>
                </c:pt>
                <c:pt idx="1073">
                  <c:v>1.7362204999999999E-2</c:v>
                </c:pt>
                <c:pt idx="1074">
                  <c:v>1.7347583999999999E-2</c:v>
                </c:pt>
                <c:pt idx="1075">
                  <c:v>1.7333087E-2</c:v>
                </c:pt>
                <c:pt idx="1076">
                  <c:v>1.7318716000000001E-2</c:v>
                </c:pt>
                <c:pt idx="1077">
                  <c:v>1.7304467E-2</c:v>
                </c:pt>
                <c:pt idx="1078">
                  <c:v>1.7290338999999998E-2</c:v>
                </c:pt>
                <c:pt idx="1079">
                  <c:v>1.7276331999999998E-2</c:v>
                </c:pt>
                <c:pt idx="1080">
                  <c:v>1.7262441999999999E-2</c:v>
                </c:pt>
                <c:pt idx="1081">
                  <c:v>1.7248668000000002E-2</c:v>
                </c:pt>
                <c:pt idx="1082">
                  <c:v>1.7235007E-2</c:v>
                </c:pt>
                <c:pt idx="1083">
                  <c:v>1.7228891999999999E-2</c:v>
                </c:pt>
                <c:pt idx="1084">
                  <c:v>1.7228891999999999E-2</c:v>
                </c:pt>
                <c:pt idx="1085">
                  <c:v>1.7221248000000001E-2</c:v>
                </c:pt>
                <c:pt idx="1086">
                  <c:v>1.721058E-2</c:v>
                </c:pt>
                <c:pt idx="1087">
                  <c:v>1.721058E-2</c:v>
                </c:pt>
                <c:pt idx="1088">
                  <c:v>1.7206708000000001E-2</c:v>
                </c:pt>
                <c:pt idx="1089">
                  <c:v>1.7190919999999998E-2</c:v>
                </c:pt>
                <c:pt idx="1090">
                  <c:v>1.7173704000000001E-2</c:v>
                </c:pt>
                <c:pt idx="1091">
                  <c:v>1.7155034E-2</c:v>
                </c:pt>
                <c:pt idx="1092">
                  <c:v>1.7134884E-2</c:v>
                </c:pt>
                <c:pt idx="1093">
                  <c:v>1.7113235000000001E-2</c:v>
                </c:pt>
                <c:pt idx="1094">
                  <c:v>1.7090069999999999E-2</c:v>
                </c:pt>
                <c:pt idx="1095">
                  <c:v>1.7065369E-2</c:v>
                </c:pt>
                <c:pt idx="1096">
                  <c:v>1.7039122E-2</c:v>
                </c:pt>
                <c:pt idx="1097">
                  <c:v>1.7011324000000001E-2</c:v>
                </c:pt>
                <c:pt idx="1098">
                  <c:v>1.6981969999999999E-2</c:v>
                </c:pt>
                <c:pt idx="1099">
                  <c:v>1.695106E-2</c:v>
                </c:pt>
                <c:pt idx="1100">
                  <c:v>1.6918596000000001E-2</c:v>
                </c:pt>
                <c:pt idx="1101">
                  <c:v>1.688458E-2</c:v>
                </c:pt>
                <c:pt idx="1102">
                  <c:v>1.6849022000000002E-2</c:v>
                </c:pt>
                <c:pt idx="1103">
                  <c:v>1.6811932000000002E-2</c:v>
                </c:pt>
                <c:pt idx="1104">
                  <c:v>1.6773318999999998E-2</c:v>
                </c:pt>
                <c:pt idx="1105">
                  <c:v>1.67332E-2</c:v>
                </c:pt>
                <c:pt idx="1106">
                  <c:v>1.6691586000000001E-2</c:v>
                </c:pt>
                <c:pt idx="1107">
                  <c:v>1.66485E-2</c:v>
                </c:pt>
                <c:pt idx="1108">
                  <c:v>1.6603952000000002E-2</c:v>
                </c:pt>
                <c:pt idx="1109">
                  <c:v>1.6557971000000001E-2</c:v>
                </c:pt>
                <c:pt idx="1110">
                  <c:v>1.6510569999999999E-2</c:v>
                </c:pt>
                <c:pt idx="1111">
                  <c:v>1.6461778E-2</c:v>
                </c:pt>
                <c:pt idx="1112">
                  <c:v>1.6411616E-2</c:v>
                </c:pt>
                <c:pt idx="1113">
                  <c:v>1.6360105999999999E-2</c:v>
                </c:pt>
                <c:pt idx="1114">
                  <c:v>1.6307275999999999E-2</c:v>
                </c:pt>
                <c:pt idx="1115">
                  <c:v>1.6253150000000001E-2</c:v>
                </c:pt>
                <c:pt idx="1116">
                  <c:v>1.6197754000000002E-2</c:v>
                </c:pt>
                <c:pt idx="1117">
                  <c:v>1.6141117999999999E-2</c:v>
                </c:pt>
                <c:pt idx="1118">
                  <c:v>1.608327E-2</c:v>
                </c:pt>
                <c:pt idx="1119">
                  <c:v>1.6024236000000001E-2</c:v>
                </c:pt>
                <c:pt idx="1120">
                  <c:v>1.5964045999999999E-2</c:v>
                </c:pt>
                <c:pt idx="1121">
                  <c:v>1.5902728000000001E-2</c:v>
                </c:pt>
                <c:pt idx="1122">
                  <c:v>1.584031E-2</c:v>
                </c:pt>
                <c:pt idx="1123">
                  <c:v>1.577682E-2</c:v>
                </c:pt>
                <c:pt idx="1124">
                  <c:v>1.571229E-2</c:v>
                </c:pt>
                <c:pt idx="1125">
                  <c:v>1.5646743000000001E-2</c:v>
                </c:pt>
                <c:pt idx="1126">
                  <c:v>1.5580207E-2</c:v>
                </c:pt>
                <c:pt idx="1127">
                  <c:v>1.5512712999999999E-2</c:v>
                </c:pt>
                <c:pt idx="1128">
                  <c:v>1.5444286999999999E-2</c:v>
                </c:pt>
                <c:pt idx="1129">
                  <c:v>1.5374956E-2</c:v>
                </c:pt>
                <c:pt idx="1130">
                  <c:v>1.5304747E-2</c:v>
                </c:pt>
                <c:pt idx="1131">
                  <c:v>1.5233689E-2</c:v>
                </c:pt>
                <c:pt idx="1132">
                  <c:v>1.5161803999999999E-2</c:v>
                </c:pt>
                <c:pt idx="1133">
                  <c:v>1.5089121E-2</c:v>
                </c:pt>
                <c:pt idx="1134">
                  <c:v>1.5015664999999999E-2</c:v>
                </c:pt>
                <c:pt idx="1135">
                  <c:v>1.4941463E-2</c:v>
                </c:pt>
                <c:pt idx="1136">
                  <c:v>1.4866536499999999E-2</c:v>
                </c:pt>
                <c:pt idx="1137">
                  <c:v>1.4790910000000001E-2</c:v>
                </c:pt>
                <c:pt idx="1138">
                  <c:v>1.4714609E-2</c:v>
                </c:pt>
                <c:pt idx="1139">
                  <c:v>1.46376565E-2</c:v>
                </c:pt>
                <c:pt idx="1140">
                  <c:v>1.4560075E-2</c:v>
                </c:pt>
                <c:pt idx="1141">
                  <c:v>1.4481884E-2</c:v>
                </c:pt>
                <c:pt idx="1142">
                  <c:v>1.4403108E-2</c:v>
                </c:pt>
                <c:pt idx="1143">
                  <c:v>1.4323766999999999E-2</c:v>
                </c:pt>
                <c:pt idx="1144">
                  <c:v>1.4243881E-2</c:v>
                </c:pt>
                <c:pt idx="1145">
                  <c:v>1.4163469999999999E-2</c:v>
                </c:pt>
                <c:pt idx="1146">
                  <c:v>1.4082551E-2</c:v>
                </c:pt>
                <c:pt idx="1147">
                  <c:v>1.4001145E-2</c:v>
                </c:pt>
                <c:pt idx="1148">
                  <c:v>1.3919269E-2</c:v>
                </c:pt>
                <c:pt idx="1149">
                  <c:v>1.3836938999999999E-2</c:v>
                </c:pt>
                <c:pt idx="1150">
                  <c:v>1.3754171000000001E-2</c:v>
                </c:pt>
                <c:pt idx="1151">
                  <c:v>1.3670982999999999E-2</c:v>
                </c:pt>
                <c:pt idx="1152">
                  <c:v>1.3587386999999999E-2</c:v>
                </c:pt>
                <c:pt idx="1153">
                  <c:v>1.35034E-2</c:v>
                </c:pt>
                <c:pt idx="1154">
                  <c:v>1.3419031E-2</c:v>
                </c:pt>
                <c:pt idx="1155">
                  <c:v>1.3334294999999999E-2</c:v>
                </c:pt>
                <c:pt idx="1156">
                  <c:v>1.3249202999999999E-2</c:v>
                </c:pt>
                <c:pt idx="1157">
                  <c:v>1.3163764999999999E-2</c:v>
                </c:pt>
                <c:pt idx="1158">
                  <c:v>1.3077989E-2</c:v>
                </c:pt>
                <c:pt idx="1159">
                  <c:v>1.2991885E-2</c:v>
                </c:pt>
                <c:pt idx="1160">
                  <c:v>1.2905458E-2</c:v>
                </c:pt>
                <c:pt idx="1161">
                  <c:v>1.2818716000000001E-2</c:v>
                </c:pt>
                <c:pt idx="1162">
                  <c:v>1.2731660000000001E-2</c:v>
                </c:pt>
                <c:pt idx="1163">
                  <c:v>1.2644295E-2</c:v>
                </c:pt>
                <c:pt idx="1164">
                  <c:v>1.2556619E-2</c:v>
                </c:pt>
                <c:pt idx="1165">
                  <c:v>1.2468633999999999E-2</c:v>
                </c:pt>
                <c:pt idx="1166">
                  <c:v>1.2380337E-2</c:v>
                </c:pt>
                <c:pt idx="1167">
                  <c:v>1.2291721E-2</c:v>
                </c:pt>
                <c:pt idx="1168">
                  <c:v>1.2202779E-2</c:v>
                </c:pt>
                <c:pt idx="1169">
                  <c:v>1.2113501E-2</c:v>
                </c:pt>
                <c:pt idx="1170">
                  <c:v>1.2023875999999999E-2</c:v>
                </c:pt>
                <c:pt idx="1171">
                  <c:v>1.19338855E-2</c:v>
                </c:pt>
                <c:pt idx="1172">
                  <c:v>1.1843512E-2</c:v>
                </c:pt>
                <c:pt idx="1173">
                  <c:v>1.1752732E-2</c:v>
                </c:pt>
                <c:pt idx="1174">
                  <c:v>1.1661522000000001E-2</c:v>
                </c:pt>
                <c:pt idx="1175">
                  <c:v>1.1569848000000001E-2</c:v>
                </c:pt>
                <c:pt idx="1176">
                  <c:v>1.1477678999999999E-2</c:v>
                </c:pt>
                <c:pt idx="1177">
                  <c:v>1.1384975E-2</c:v>
                </c:pt>
                <c:pt idx="1178">
                  <c:v>1.1291693E-2</c:v>
                </c:pt>
                <c:pt idx="1179">
                  <c:v>1.1197785E-2</c:v>
                </c:pt>
                <c:pt idx="1180">
                  <c:v>1.1103197E-2</c:v>
                </c:pt>
                <c:pt idx="1181">
                  <c:v>1.10078715E-2</c:v>
                </c:pt>
                <c:pt idx="1182">
                  <c:v>1.0911743999999999E-2</c:v>
                </c:pt>
                <c:pt idx="1183">
                  <c:v>1.0814748000000001E-2</c:v>
                </c:pt>
                <c:pt idx="1184">
                  <c:v>1.0716807E-2</c:v>
                </c:pt>
                <c:pt idx="1185">
                  <c:v>1.0617842000000001E-2</c:v>
                </c:pt>
                <c:pt idx="1186">
                  <c:v>1.0517766E-2</c:v>
                </c:pt>
                <c:pt idx="1187">
                  <c:v>1.0416491999999999E-2</c:v>
                </c:pt>
                <c:pt idx="1188">
                  <c:v>1.0397381000000001E-2</c:v>
                </c:pt>
                <c:pt idx="1189">
                  <c:v>1.0397381000000001E-2</c:v>
                </c:pt>
                <c:pt idx="1190">
                  <c:v>1.0397310999999999E-2</c:v>
                </c:pt>
              </c:numCache>
            </c:numRef>
          </c:yVal>
          <c:smooth val="0"/>
          <c:extLst>
            <c:ext xmlns:c16="http://schemas.microsoft.com/office/drawing/2014/chart" uri="{C3380CC4-5D6E-409C-BE32-E72D297353CC}">
              <c16:uniqueId val="{00000001-5168-4B67-B555-6AD8B0052F25}"/>
            </c:ext>
          </c:extLst>
        </c:ser>
        <c:ser>
          <c:idx val="2"/>
          <c:order val="2"/>
          <c:tx>
            <c:strRef>
              <c:f>'Figure 9'!$AQ$4</c:f>
              <c:strCache>
                <c:ptCount val="1"/>
                <c:pt idx="0">
                  <c:v>52mod</c:v>
                </c:pt>
              </c:strCache>
            </c:strRef>
          </c:tx>
          <c:spPr>
            <a:ln w="19050" cap="rnd">
              <a:solidFill>
                <a:schemeClr val="accent3"/>
              </a:solidFill>
              <a:round/>
            </a:ln>
            <a:effectLst/>
          </c:spPr>
          <c:marker>
            <c:symbol val="none"/>
          </c:marker>
          <c:xVal>
            <c:numRef>
              <c:f>'Figure 9'!$AR$6:$AR$1129</c:f>
              <c:numCache>
                <c:formatCode>General</c:formatCode>
                <c:ptCount val="112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3.7062200000000001</c:v>
                </c:pt>
                <c:pt idx="25">
                  <c:v>3.7062200000000001</c:v>
                </c:pt>
                <c:pt idx="26">
                  <c:v>3.738861833333333</c:v>
                </c:pt>
                <c:pt idx="27">
                  <c:v>3.738861833333333</c:v>
                </c:pt>
                <c:pt idx="28">
                  <c:v>3.7389991666666664</c:v>
                </c:pt>
                <c:pt idx="29">
                  <c:v>3.7389991666666664</c:v>
                </c:pt>
                <c:pt idx="30">
                  <c:v>3.7389996666666665</c:v>
                </c:pt>
                <c:pt idx="31">
                  <c:v>3.7389996666666665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9.6159321666666653</c:v>
                </c:pt>
                <c:pt idx="68">
                  <c:v>9.6159321666666653</c:v>
                </c:pt>
                <c:pt idx="69">
                  <c:v>9.6159321666666653</c:v>
                </c:pt>
                <c:pt idx="70">
                  <c:v>9.6159321666666653</c:v>
                </c:pt>
                <c:pt idx="71">
                  <c:v>9.6666666666666661</c:v>
                </c:pt>
                <c:pt idx="72">
                  <c:v>9.8333333333333339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12.441576166666666</c:v>
                </c:pt>
                <c:pt idx="89">
                  <c:v>12.441576166666666</c:v>
                </c:pt>
                <c:pt idx="90">
                  <c:v>12.5</c:v>
                </c:pt>
                <c:pt idx="91">
                  <c:v>12.666666666666666</c:v>
                </c:pt>
                <c:pt idx="92">
                  <c:v>12.679149333333333</c:v>
                </c:pt>
                <c:pt idx="93">
                  <c:v>12.679149333333333</c:v>
                </c:pt>
                <c:pt idx="94">
                  <c:v>12.833333333333334</c:v>
                </c:pt>
                <c:pt idx="95">
                  <c:v>13</c:v>
                </c:pt>
                <c:pt idx="96">
                  <c:v>13.166666666666666</c:v>
                </c:pt>
                <c:pt idx="97">
                  <c:v>13.333333333333334</c:v>
                </c:pt>
                <c:pt idx="98">
                  <c:v>13.5</c:v>
                </c:pt>
                <c:pt idx="99">
                  <c:v>13.666666666666666</c:v>
                </c:pt>
                <c:pt idx="100">
                  <c:v>13.833333333333334</c:v>
                </c:pt>
                <c:pt idx="101">
                  <c:v>13.905369</c:v>
                </c:pt>
                <c:pt idx="102">
                  <c:v>13.905369</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26.215</c:v>
                </c:pt>
                <c:pt idx="178">
                  <c:v>26.215</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28.666666666666668</c:v>
                </c:pt>
                <c:pt idx="194">
                  <c:v>28.833333333333332</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43.166666666666664</c:v>
                </c:pt>
                <c:pt idx="281">
                  <c:v>43.333333333333336</c:v>
                </c:pt>
                <c:pt idx="282">
                  <c:v>43.5</c:v>
                </c:pt>
                <c:pt idx="283">
                  <c:v>43.666666666666664</c:v>
                </c:pt>
                <c:pt idx="284">
                  <c:v>43.833333333333336</c:v>
                </c:pt>
                <c:pt idx="285">
                  <c:v>44</c:v>
                </c:pt>
                <c:pt idx="286">
                  <c:v>44.166666666666664</c:v>
                </c:pt>
                <c:pt idx="287">
                  <c:v>44.333333333333336</c:v>
                </c:pt>
                <c:pt idx="288">
                  <c:v>44.5</c:v>
                </c:pt>
                <c:pt idx="289">
                  <c:v>44.666666666666664</c:v>
                </c:pt>
                <c:pt idx="290">
                  <c:v>44.833333333333336</c:v>
                </c:pt>
                <c:pt idx="291">
                  <c:v>45</c:v>
                </c:pt>
                <c:pt idx="292">
                  <c:v>45.166666666666664</c:v>
                </c:pt>
                <c:pt idx="293">
                  <c:v>45.333333333333336</c:v>
                </c:pt>
                <c:pt idx="294">
                  <c:v>45.5</c:v>
                </c:pt>
                <c:pt idx="295">
                  <c:v>45.666666666666664</c:v>
                </c:pt>
                <c:pt idx="296">
                  <c:v>45.833333333333336</c:v>
                </c:pt>
                <c:pt idx="297">
                  <c:v>46</c:v>
                </c:pt>
                <c:pt idx="298">
                  <c:v>46.166666666666664</c:v>
                </c:pt>
                <c:pt idx="299">
                  <c:v>46.333333333333336</c:v>
                </c:pt>
                <c:pt idx="300">
                  <c:v>46.5</c:v>
                </c:pt>
                <c:pt idx="301">
                  <c:v>46.666666666666664</c:v>
                </c:pt>
                <c:pt idx="302">
                  <c:v>46.833333333333336</c:v>
                </c:pt>
                <c:pt idx="303">
                  <c:v>47</c:v>
                </c:pt>
                <c:pt idx="304">
                  <c:v>47.166666666666664</c:v>
                </c:pt>
                <c:pt idx="305">
                  <c:v>47.333333333333336</c:v>
                </c:pt>
                <c:pt idx="306">
                  <c:v>47.5</c:v>
                </c:pt>
                <c:pt idx="307">
                  <c:v>47.666666666666664</c:v>
                </c:pt>
                <c:pt idx="308">
                  <c:v>47.833333333333336</c:v>
                </c:pt>
                <c:pt idx="309">
                  <c:v>48</c:v>
                </c:pt>
                <c:pt idx="310">
                  <c:v>48.166666666666664</c:v>
                </c:pt>
                <c:pt idx="311">
                  <c:v>48.333333333333336</c:v>
                </c:pt>
                <c:pt idx="312">
                  <c:v>48.5</c:v>
                </c:pt>
                <c:pt idx="313">
                  <c:v>48.666666666666664</c:v>
                </c:pt>
                <c:pt idx="314">
                  <c:v>48.833333333333336</c:v>
                </c:pt>
                <c:pt idx="315">
                  <c:v>49</c:v>
                </c:pt>
                <c:pt idx="316">
                  <c:v>49.166666666666664</c:v>
                </c:pt>
                <c:pt idx="317">
                  <c:v>49.333333333333336</c:v>
                </c:pt>
                <c:pt idx="318">
                  <c:v>49.5</c:v>
                </c:pt>
                <c:pt idx="319">
                  <c:v>49.666666666666664</c:v>
                </c:pt>
                <c:pt idx="320">
                  <c:v>49.833333333333336</c:v>
                </c:pt>
                <c:pt idx="321">
                  <c:v>50</c:v>
                </c:pt>
                <c:pt idx="322">
                  <c:v>50.166666666666664</c:v>
                </c:pt>
                <c:pt idx="323">
                  <c:v>50.333333333333336</c:v>
                </c:pt>
                <c:pt idx="324">
                  <c:v>50.5</c:v>
                </c:pt>
                <c:pt idx="325">
                  <c:v>50.666666666666664</c:v>
                </c:pt>
                <c:pt idx="326">
                  <c:v>50.833333333333336</c:v>
                </c:pt>
                <c:pt idx="327">
                  <c:v>51</c:v>
                </c:pt>
                <c:pt idx="328">
                  <c:v>51.166666666666664</c:v>
                </c:pt>
                <c:pt idx="329">
                  <c:v>51.333333333333336</c:v>
                </c:pt>
                <c:pt idx="330">
                  <c:v>51.5</c:v>
                </c:pt>
                <c:pt idx="331">
                  <c:v>51.666666666666664</c:v>
                </c:pt>
                <c:pt idx="332">
                  <c:v>51.833333333333336</c:v>
                </c:pt>
                <c:pt idx="333">
                  <c:v>52</c:v>
                </c:pt>
                <c:pt idx="334">
                  <c:v>52.166666666666664</c:v>
                </c:pt>
                <c:pt idx="335">
                  <c:v>52.333333333333336</c:v>
                </c:pt>
                <c:pt idx="336">
                  <c:v>52.5</c:v>
                </c:pt>
                <c:pt idx="337">
                  <c:v>52.666666666666664</c:v>
                </c:pt>
                <c:pt idx="338">
                  <c:v>52.833333333333336</c:v>
                </c:pt>
                <c:pt idx="339">
                  <c:v>53</c:v>
                </c:pt>
                <c:pt idx="340">
                  <c:v>53.166666666666664</c:v>
                </c:pt>
                <c:pt idx="341">
                  <c:v>53.333333333333336</c:v>
                </c:pt>
                <c:pt idx="342">
                  <c:v>53.5</c:v>
                </c:pt>
                <c:pt idx="343">
                  <c:v>53.666666666666664</c:v>
                </c:pt>
                <c:pt idx="344">
                  <c:v>53.833333333333336</c:v>
                </c:pt>
                <c:pt idx="345">
                  <c:v>54</c:v>
                </c:pt>
                <c:pt idx="346">
                  <c:v>54.166666666666664</c:v>
                </c:pt>
                <c:pt idx="347">
                  <c:v>54.333333333333336</c:v>
                </c:pt>
                <c:pt idx="348">
                  <c:v>54.5</c:v>
                </c:pt>
                <c:pt idx="349">
                  <c:v>54.666666666666664</c:v>
                </c:pt>
                <c:pt idx="350">
                  <c:v>54.833333333333336</c:v>
                </c:pt>
                <c:pt idx="351">
                  <c:v>55</c:v>
                </c:pt>
                <c:pt idx="352">
                  <c:v>55.166666666666664</c:v>
                </c:pt>
                <c:pt idx="353">
                  <c:v>55.333333333333336</c:v>
                </c:pt>
                <c:pt idx="354">
                  <c:v>55.5</c:v>
                </c:pt>
                <c:pt idx="355">
                  <c:v>55.666666666666664</c:v>
                </c:pt>
                <c:pt idx="356">
                  <c:v>55.833333333333336</c:v>
                </c:pt>
                <c:pt idx="357">
                  <c:v>56</c:v>
                </c:pt>
                <c:pt idx="358">
                  <c:v>56.166666666666664</c:v>
                </c:pt>
                <c:pt idx="359">
                  <c:v>56.333333333333336</c:v>
                </c:pt>
                <c:pt idx="360">
                  <c:v>56.5</c:v>
                </c:pt>
                <c:pt idx="361">
                  <c:v>56.666666666666664</c:v>
                </c:pt>
                <c:pt idx="362">
                  <c:v>56.833333333333336</c:v>
                </c:pt>
                <c:pt idx="363">
                  <c:v>57</c:v>
                </c:pt>
                <c:pt idx="364">
                  <c:v>57.166666666666664</c:v>
                </c:pt>
                <c:pt idx="365">
                  <c:v>57.333333333333336</c:v>
                </c:pt>
                <c:pt idx="366">
                  <c:v>57.5</c:v>
                </c:pt>
                <c:pt idx="367">
                  <c:v>57.666666666666664</c:v>
                </c:pt>
                <c:pt idx="368">
                  <c:v>57.833333333333336</c:v>
                </c:pt>
                <c:pt idx="369">
                  <c:v>58</c:v>
                </c:pt>
                <c:pt idx="370">
                  <c:v>58.166666666666664</c:v>
                </c:pt>
                <c:pt idx="371">
                  <c:v>58.333333333333336</c:v>
                </c:pt>
                <c:pt idx="372">
                  <c:v>58.5</c:v>
                </c:pt>
                <c:pt idx="373">
                  <c:v>58.666666666666664</c:v>
                </c:pt>
                <c:pt idx="374">
                  <c:v>58.833333333333336</c:v>
                </c:pt>
                <c:pt idx="375">
                  <c:v>58.8523</c:v>
                </c:pt>
                <c:pt idx="376">
                  <c:v>58.8523</c:v>
                </c:pt>
                <c:pt idx="377">
                  <c:v>59</c:v>
                </c:pt>
                <c:pt idx="378">
                  <c:v>59.166666666666664</c:v>
                </c:pt>
                <c:pt idx="379">
                  <c:v>59.333333333333336</c:v>
                </c:pt>
                <c:pt idx="380">
                  <c:v>59.5</c:v>
                </c:pt>
                <c:pt idx="381">
                  <c:v>59.666666666666664</c:v>
                </c:pt>
                <c:pt idx="382">
                  <c:v>59.833333333333336</c:v>
                </c:pt>
                <c:pt idx="383">
                  <c:v>60</c:v>
                </c:pt>
                <c:pt idx="384">
                  <c:v>60.166666666666664</c:v>
                </c:pt>
                <c:pt idx="385">
                  <c:v>60.333333333333336</c:v>
                </c:pt>
                <c:pt idx="386">
                  <c:v>60.5</c:v>
                </c:pt>
                <c:pt idx="387">
                  <c:v>60.666666666666664</c:v>
                </c:pt>
                <c:pt idx="388">
                  <c:v>60.833333333333336</c:v>
                </c:pt>
                <c:pt idx="389">
                  <c:v>61</c:v>
                </c:pt>
                <c:pt idx="390">
                  <c:v>61.166666666666664</c:v>
                </c:pt>
                <c:pt idx="391">
                  <c:v>61.333333333333336</c:v>
                </c:pt>
                <c:pt idx="392">
                  <c:v>61.5</c:v>
                </c:pt>
                <c:pt idx="393">
                  <c:v>61.666666666666664</c:v>
                </c:pt>
                <c:pt idx="394">
                  <c:v>61.833333333333336</c:v>
                </c:pt>
                <c:pt idx="395">
                  <c:v>62</c:v>
                </c:pt>
                <c:pt idx="396">
                  <c:v>62.166666666666664</c:v>
                </c:pt>
                <c:pt idx="397">
                  <c:v>62.333333333333336</c:v>
                </c:pt>
                <c:pt idx="398">
                  <c:v>62.5</c:v>
                </c:pt>
                <c:pt idx="399">
                  <c:v>62.666666666666664</c:v>
                </c:pt>
                <c:pt idx="400">
                  <c:v>62.833333333333336</c:v>
                </c:pt>
                <c:pt idx="401">
                  <c:v>63</c:v>
                </c:pt>
                <c:pt idx="402">
                  <c:v>63.166666666666664</c:v>
                </c:pt>
                <c:pt idx="403">
                  <c:v>63.333333333333336</c:v>
                </c:pt>
                <c:pt idx="404">
                  <c:v>63.5</c:v>
                </c:pt>
                <c:pt idx="405">
                  <c:v>63.536494999999995</c:v>
                </c:pt>
                <c:pt idx="406">
                  <c:v>63.536494999999995</c:v>
                </c:pt>
                <c:pt idx="407">
                  <c:v>63.666666666666664</c:v>
                </c:pt>
                <c:pt idx="408">
                  <c:v>63.833333333333336</c:v>
                </c:pt>
                <c:pt idx="409">
                  <c:v>64</c:v>
                </c:pt>
                <c:pt idx="410">
                  <c:v>64.166666666666671</c:v>
                </c:pt>
                <c:pt idx="411">
                  <c:v>64.333333333333329</c:v>
                </c:pt>
                <c:pt idx="412">
                  <c:v>64.5</c:v>
                </c:pt>
                <c:pt idx="413">
                  <c:v>64.666666666666671</c:v>
                </c:pt>
                <c:pt idx="414">
                  <c:v>64.833333333333329</c:v>
                </c:pt>
                <c:pt idx="415">
                  <c:v>65</c:v>
                </c:pt>
                <c:pt idx="416">
                  <c:v>65.166666666666671</c:v>
                </c:pt>
                <c:pt idx="417">
                  <c:v>65.333333333333329</c:v>
                </c:pt>
                <c:pt idx="418">
                  <c:v>65.5</c:v>
                </c:pt>
                <c:pt idx="419">
                  <c:v>65.666666666666671</c:v>
                </c:pt>
                <c:pt idx="420">
                  <c:v>65.833333333333329</c:v>
                </c:pt>
                <c:pt idx="421">
                  <c:v>66</c:v>
                </c:pt>
                <c:pt idx="422">
                  <c:v>66.166666666666671</c:v>
                </c:pt>
                <c:pt idx="423">
                  <c:v>66.333333333333329</c:v>
                </c:pt>
                <c:pt idx="424">
                  <c:v>66.5</c:v>
                </c:pt>
                <c:pt idx="425">
                  <c:v>66.666666666666671</c:v>
                </c:pt>
                <c:pt idx="426">
                  <c:v>66.833333333333329</c:v>
                </c:pt>
                <c:pt idx="427">
                  <c:v>67</c:v>
                </c:pt>
                <c:pt idx="428">
                  <c:v>67.166666666666671</c:v>
                </c:pt>
                <c:pt idx="429">
                  <c:v>67.333333333333329</c:v>
                </c:pt>
                <c:pt idx="430">
                  <c:v>67.5</c:v>
                </c:pt>
                <c:pt idx="431">
                  <c:v>67.666666666666671</c:v>
                </c:pt>
                <c:pt idx="432">
                  <c:v>67.833333333333329</c:v>
                </c:pt>
                <c:pt idx="433">
                  <c:v>68</c:v>
                </c:pt>
                <c:pt idx="434">
                  <c:v>68.166666666666671</c:v>
                </c:pt>
                <c:pt idx="435">
                  <c:v>68.333333333333329</c:v>
                </c:pt>
                <c:pt idx="436">
                  <c:v>68.5</c:v>
                </c:pt>
                <c:pt idx="437">
                  <c:v>68.666666666666671</c:v>
                </c:pt>
                <c:pt idx="438">
                  <c:v>68.833333333333329</c:v>
                </c:pt>
                <c:pt idx="439">
                  <c:v>69</c:v>
                </c:pt>
                <c:pt idx="440">
                  <c:v>69.166666666666671</c:v>
                </c:pt>
                <c:pt idx="441">
                  <c:v>69.333333333333329</c:v>
                </c:pt>
                <c:pt idx="442">
                  <c:v>69.5</c:v>
                </c:pt>
                <c:pt idx="443">
                  <c:v>69.666666666666671</c:v>
                </c:pt>
                <c:pt idx="444">
                  <c:v>69.833333333333329</c:v>
                </c:pt>
                <c:pt idx="445">
                  <c:v>70</c:v>
                </c:pt>
                <c:pt idx="446">
                  <c:v>70.166666666666671</c:v>
                </c:pt>
                <c:pt idx="447">
                  <c:v>70.333333333333329</c:v>
                </c:pt>
                <c:pt idx="448">
                  <c:v>70.5</c:v>
                </c:pt>
                <c:pt idx="449">
                  <c:v>70.666666666666671</c:v>
                </c:pt>
                <c:pt idx="450">
                  <c:v>70.833333333333329</c:v>
                </c:pt>
                <c:pt idx="451">
                  <c:v>71</c:v>
                </c:pt>
                <c:pt idx="452">
                  <c:v>71.026699999999991</c:v>
                </c:pt>
                <c:pt idx="453">
                  <c:v>71.026699999999991</c:v>
                </c:pt>
                <c:pt idx="454">
                  <c:v>71.166666666666671</c:v>
                </c:pt>
                <c:pt idx="455">
                  <c:v>71.333333333333329</c:v>
                </c:pt>
                <c:pt idx="456">
                  <c:v>71.5</c:v>
                </c:pt>
                <c:pt idx="457">
                  <c:v>71.666666666666671</c:v>
                </c:pt>
                <c:pt idx="458">
                  <c:v>71.833333333333329</c:v>
                </c:pt>
                <c:pt idx="459">
                  <c:v>72</c:v>
                </c:pt>
                <c:pt idx="460">
                  <c:v>72.166666666666671</c:v>
                </c:pt>
                <c:pt idx="461">
                  <c:v>72.333333333333329</c:v>
                </c:pt>
                <c:pt idx="462">
                  <c:v>72.5</c:v>
                </c:pt>
                <c:pt idx="463">
                  <c:v>72.666666666666671</c:v>
                </c:pt>
                <c:pt idx="464">
                  <c:v>72.833333333333329</c:v>
                </c:pt>
                <c:pt idx="465">
                  <c:v>73</c:v>
                </c:pt>
                <c:pt idx="466">
                  <c:v>73.166666666666671</c:v>
                </c:pt>
                <c:pt idx="467">
                  <c:v>73.333333333333329</c:v>
                </c:pt>
                <c:pt idx="468">
                  <c:v>73.5</c:v>
                </c:pt>
                <c:pt idx="469">
                  <c:v>73.666666666666671</c:v>
                </c:pt>
                <c:pt idx="470">
                  <c:v>73.833333333333329</c:v>
                </c:pt>
                <c:pt idx="471">
                  <c:v>74</c:v>
                </c:pt>
                <c:pt idx="472">
                  <c:v>74.166666666666671</c:v>
                </c:pt>
                <c:pt idx="473">
                  <c:v>74.333333333333329</c:v>
                </c:pt>
                <c:pt idx="474">
                  <c:v>74.5</c:v>
                </c:pt>
                <c:pt idx="475">
                  <c:v>74.666666666666671</c:v>
                </c:pt>
                <c:pt idx="476">
                  <c:v>74.833333333333329</c:v>
                </c:pt>
                <c:pt idx="477">
                  <c:v>75</c:v>
                </c:pt>
                <c:pt idx="478">
                  <c:v>75.166666666666671</c:v>
                </c:pt>
                <c:pt idx="479">
                  <c:v>75.333333333333329</c:v>
                </c:pt>
                <c:pt idx="480">
                  <c:v>75.5</c:v>
                </c:pt>
                <c:pt idx="481">
                  <c:v>75.666666666666671</c:v>
                </c:pt>
                <c:pt idx="482">
                  <c:v>75.833333333333329</c:v>
                </c:pt>
                <c:pt idx="483">
                  <c:v>76</c:v>
                </c:pt>
                <c:pt idx="484">
                  <c:v>76.166666666666671</c:v>
                </c:pt>
                <c:pt idx="485">
                  <c:v>76.333333333333329</c:v>
                </c:pt>
                <c:pt idx="486">
                  <c:v>76.5</c:v>
                </c:pt>
                <c:pt idx="487">
                  <c:v>76.666666666666671</c:v>
                </c:pt>
                <c:pt idx="488">
                  <c:v>76.833333333333329</c:v>
                </c:pt>
                <c:pt idx="489">
                  <c:v>77</c:v>
                </c:pt>
                <c:pt idx="490">
                  <c:v>77.166666666666671</c:v>
                </c:pt>
                <c:pt idx="491">
                  <c:v>77.333333333333329</c:v>
                </c:pt>
                <c:pt idx="492">
                  <c:v>77.5</c:v>
                </c:pt>
                <c:pt idx="493">
                  <c:v>77.666666666666671</c:v>
                </c:pt>
                <c:pt idx="494">
                  <c:v>77.833333333333329</c:v>
                </c:pt>
                <c:pt idx="495">
                  <c:v>78</c:v>
                </c:pt>
                <c:pt idx="496">
                  <c:v>78.166666666666671</c:v>
                </c:pt>
                <c:pt idx="497">
                  <c:v>78.333333333333329</c:v>
                </c:pt>
                <c:pt idx="498">
                  <c:v>78.5</c:v>
                </c:pt>
                <c:pt idx="499">
                  <c:v>78.666666666666671</c:v>
                </c:pt>
                <c:pt idx="500">
                  <c:v>78.833333333333329</c:v>
                </c:pt>
                <c:pt idx="501">
                  <c:v>79</c:v>
                </c:pt>
                <c:pt idx="502">
                  <c:v>79.166666666666671</c:v>
                </c:pt>
                <c:pt idx="503">
                  <c:v>79.333333333333329</c:v>
                </c:pt>
                <c:pt idx="504">
                  <c:v>79.5</c:v>
                </c:pt>
                <c:pt idx="505">
                  <c:v>79.666666666666671</c:v>
                </c:pt>
                <c:pt idx="506">
                  <c:v>79.833333333333329</c:v>
                </c:pt>
                <c:pt idx="507">
                  <c:v>80</c:v>
                </c:pt>
                <c:pt idx="508">
                  <c:v>80.166666666666671</c:v>
                </c:pt>
                <c:pt idx="509">
                  <c:v>80.221233333333345</c:v>
                </c:pt>
                <c:pt idx="510">
                  <c:v>80.221233333333345</c:v>
                </c:pt>
                <c:pt idx="511">
                  <c:v>80.333333333333329</c:v>
                </c:pt>
                <c:pt idx="512">
                  <c:v>80.5</c:v>
                </c:pt>
                <c:pt idx="513">
                  <c:v>80.666666666666671</c:v>
                </c:pt>
                <c:pt idx="514">
                  <c:v>80.833333333333329</c:v>
                </c:pt>
                <c:pt idx="515">
                  <c:v>81</c:v>
                </c:pt>
                <c:pt idx="516">
                  <c:v>81.166666666666671</c:v>
                </c:pt>
                <c:pt idx="517">
                  <c:v>81.333333333333329</c:v>
                </c:pt>
                <c:pt idx="518">
                  <c:v>81.5</c:v>
                </c:pt>
                <c:pt idx="519">
                  <c:v>81.666666666666671</c:v>
                </c:pt>
                <c:pt idx="520">
                  <c:v>81.833333333333329</c:v>
                </c:pt>
                <c:pt idx="521">
                  <c:v>82</c:v>
                </c:pt>
                <c:pt idx="522">
                  <c:v>82.166666666666671</c:v>
                </c:pt>
                <c:pt idx="523">
                  <c:v>82.333333333333329</c:v>
                </c:pt>
                <c:pt idx="524">
                  <c:v>82.5</c:v>
                </c:pt>
                <c:pt idx="525">
                  <c:v>82.666666666666671</c:v>
                </c:pt>
                <c:pt idx="526">
                  <c:v>82.833333333333329</c:v>
                </c:pt>
                <c:pt idx="527">
                  <c:v>83</c:v>
                </c:pt>
                <c:pt idx="528">
                  <c:v>83.166666666666671</c:v>
                </c:pt>
                <c:pt idx="529">
                  <c:v>83.333333333333329</c:v>
                </c:pt>
                <c:pt idx="530">
                  <c:v>83.5</c:v>
                </c:pt>
                <c:pt idx="531">
                  <c:v>83.666666666666671</c:v>
                </c:pt>
                <c:pt idx="532">
                  <c:v>83.833333333333329</c:v>
                </c:pt>
                <c:pt idx="533">
                  <c:v>84</c:v>
                </c:pt>
                <c:pt idx="534">
                  <c:v>84.166666666666671</c:v>
                </c:pt>
                <c:pt idx="535">
                  <c:v>84.333333333333329</c:v>
                </c:pt>
                <c:pt idx="536">
                  <c:v>84.5</c:v>
                </c:pt>
                <c:pt idx="537">
                  <c:v>84.666666666666671</c:v>
                </c:pt>
                <c:pt idx="538">
                  <c:v>84.833333333333329</c:v>
                </c:pt>
                <c:pt idx="539">
                  <c:v>85</c:v>
                </c:pt>
                <c:pt idx="540">
                  <c:v>85.166666666666671</c:v>
                </c:pt>
                <c:pt idx="541">
                  <c:v>85.333333333333329</c:v>
                </c:pt>
                <c:pt idx="542">
                  <c:v>85.5</c:v>
                </c:pt>
                <c:pt idx="543">
                  <c:v>85.666666666666671</c:v>
                </c:pt>
                <c:pt idx="544">
                  <c:v>85.833333333333329</c:v>
                </c:pt>
                <c:pt idx="545">
                  <c:v>86</c:v>
                </c:pt>
                <c:pt idx="546">
                  <c:v>86.115283333333338</c:v>
                </c:pt>
                <c:pt idx="547">
                  <c:v>86.115283333333338</c:v>
                </c:pt>
                <c:pt idx="548">
                  <c:v>86.166666666666671</c:v>
                </c:pt>
                <c:pt idx="549">
                  <c:v>86.333333333333329</c:v>
                </c:pt>
                <c:pt idx="550">
                  <c:v>86.5</c:v>
                </c:pt>
                <c:pt idx="551">
                  <c:v>86.666666666666671</c:v>
                </c:pt>
                <c:pt idx="552">
                  <c:v>86.833333333333329</c:v>
                </c:pt>
                <c:pt idx="553">
                  <c:v>87</c:v>
                </c:pt>
                <c:pt idx="554">
                  <c:v>87.166666666666671</c:v>
                </c:pt>
                <c:pt idx="555">
                  <c:v>87.333333333333329</c:v>
                </c:pt>
                <c:pt idx="556">
                  <c:v>87.5</c:v>
                </c:pt>
                <c:pt idx="557">
                  <c:v>87.666666666666671</c:v>
                </c:pt>
                <c:pt idx="558">
                  <c:v>87.833333333333329</c:v>
                </c:pt>
                <c:pt idx="559">
                  <c:v>88</c:v>
                </c:pt>
                <c:pt idx="560">
                  <c:v>88.166666666666671</c:v>
                </c:pt>
                <c:pt idx="561">
                  <c:v>88.333333333333329</c:v>
                </c:pt>
                <c:pt idx="562">
                  <c:v>88.5</c:v>
                </c:pt>
                <c:pt idx="563">
                  <c:v>88.666666666666671</c:v>
                </c:pt>
                <c:pt idx="564">
                  <c:v>88.833333333333329</c:v>
                </c:pt>
                <c:pt idx="565">
                  <c:v>89</c:v>
                </c:pt>
                <c:pt idx="566">
                  <c:v>89.166666666666671</c:v>
                </c:pt>
                <c:pt idx="567">
                  <c:v>89.333333333333329</c:v>
                </c:pt>
                <c:pt idx="568">
                  <c:v>89.5</c:v>
                </c:pt>
                <c:pt idx="569">
                  <c:v>89.666666666666671</c:v>
                </c:pt>
                <c:pt idx="570">
                  <c:v>89.833333333333329</c:v>
                </c:pt>
                <c:pt idx="571">
                  <c:v>89.96123333333334</c:v>
                </c:pt>
                <c:pt idx="572">
                  <c:v>89.96123333333334</c:v>
                </c:pt>
                <c:pt idx="573">
                  <c:v>89.96123333333334</c:v>
                </c:pt>
                <c:pt idx="574">
                  <c:v>89.96123333333334</c:v>
                </c:pt>
                <c:pt idx="575">
                  <c:v>90</c:v>
                </c:pt>
                <c:pt idx="576">
                  <c:v>90.166666666666671</c:v>
                </c:pt>
                <c:pt idx="577">
                  <c:v>90.333333333333329</c:v>
                </c:pt>
                <c:pt idx="578">
                  <c:v>90.5</c:v>
                </c:pt>
                <c:pt idx="579">
                  <c:v>90.666666666666671</c:v>
                </c:pt>
                <c:pt idx="580">
                  <c:v>90.833333333333329</c:v>
                </c:pt>
                <c:pt idx="581">
                  <c:v>91</c:v>
                </c:pt>
                <c:pt idx="582">
                  <c:v>91.166666666666671</c:v>
                </c:pt>
                <c:pt idx="583">
                  <c:v>91.333333333333329</c:v>
                </c:pt>
                <c:pt idx="584">
                  <c:v>91.5</c:v>
                </c:pt>
                <c:pt idx="585">
                  <c:v>91.666666666666671</c:v>
                </c:pt>
                <c:pt idx="586">
                  <c:v>91.833333333333329</c:v>
                </c:pt>
                <c:pt idx="587">
                  <c:v>92</c:v>
                </c:pt>
                <c:pt idx="588">
                  <c:v>92.166666666666671</c:v>
                </c:pt>
                <c:pt idx="589">
                  <c:v>92.333333333333329</c:v>
                </c:pt>
                <c:pt idx="590">
                  <c:v>92.5</c:v>
                </c:pt>
                <c:pt idx="591">
                  <c:v>92.666666666666671</c:v>
                </c:pt>
                <c:pt idx="592">
                  <c:v>92.833333333333329</c:v>
                </c:pt>
                <c:pt idx="593">
                  <c:v>93</c:v>
                </c:pt>
                <c:pt idx="594">
                  <c:v>93.166666666666671</c:v>
                </c:pt>
                <c:pt idx="595">
                  <c:v>93.333333333333329</c:v>
                </c:pt>
                <c:pt idx="596">
                  <c:v>93.5</c:v>
                </c:pt>
                <c:pt idx="597">
                  <c:v>93.666666666666671</c:v>
                </c:pt>
                <c:pt idx="598">
                  <c:v>93.833333333333329</c:v>
                </c:pt>
                <c:pt idx="599">
                  <c:v>94</c:v>
                </c:pt>
                <c:pt idx="600">
                  <c:v>94.166666666666671</c:v>
                </c:pt>
                <c:pt idx="601">
                  <c:v>94.333333333333329</c:v>
                </c:pt>
                <c:pt idx="602">
                  <c:v>94.5</c:v>
                </c:pt>
                <c:pt idx="603">
                  <c:v>94.666666666666671</c:v>
                </c:pt>
                <c:pt idx="604">
                  <c:v>94.833333333333329</c:v>
                </c:pt>
                <c:pt idx="605">
                  <c:v>95</c:v>
                </c:pt>
                <c:pt idx="606">
                  <c:v>95.166666666666671</c:v>
                </c:pt>
                <c:pt idx="607">
                  <c:v>95.333333333333329</c:v>
                </c:pt>
                <c:pt idx="608">
                  <c:v>95.5</c:v>
                </c:pt>
                <c:pt idx="609">
                  <c:v>95.666666666666671</c:v>
                </c:pt>
                <c:pt idx="610">
                  <c:v>95.833333333333329</c:v>
                </c:pt>
                <c:pt idx="611">
                  <c:v>96</c:v>
                </c:pt>
                <c:pt idx="612">
                  <c:v>96.166666666666671</c:v>
                </c:pt>
                <c:pt idx="613">
                  <c:v>96.333333333333329</c:v>
                </c:pt>
                <c:pt idx="614">
                  <c:v>96.5</c:v>
                </c:pt>
                <c:pt idx="615">
                  <c:v>96.666666666666671</c:v>
                </c:pt>
                <c:pt idx="616">
                  <c:v>96.833333333333329</c:v>
                </c:pt>
                <c:pt idx="617">
                  <c:v>97</c:v>
                </c:pt>
                <c:pt idx="618">
                  <c:v>97.166666666666671</c:v>
                </c:pt>
                <c:pt idx="619">
                  <c:v>97.333333333333329</c:v>
                </c:pt>
                <c:pt idx="620">
                  <c:v>97.5</c:v>
                </c:pt>
                <c:pt idx="621">
                  <c:v>97.666666666666671</c:v>
                </c:pt>
                <c:pt idx="622">
                  <c:v>97.833333333333329</c:v>
                </c:pt>
                <c:pt idx="623">
                  <c:v>98</c:v>
                </c:pt>
                <c:pt idx="624">
                  <c:v>98.166666666666671</c:v>
                </c:pt>
                <c:pt idx="625">
                  <c:v>98.333333333333329</c:v>
                </c:pt>
                <c:pt idx="626">
                  <c:v>98.5</c:v>
                </c:pt>
                <c:pt idx="627">
                  <c:v>98.666666666666671</c:v>
                </c:pt>
                <c:pt idx="628">
                  <c:v>98.833333333333329</c:v>
                </c:pt>
                <c:pt idx="629">
                  <c:v>99</c:v>
                </c:pt>
                <c:pt idx="630">
                  <c:v>99.166666666666671</c:v>
                </c:pt>
                <c:pt idx="631">
                  <c:v>99.333333333333329</c:v>
                </c:pt>
                <c:pt idx="632">
                  <c:v>99.5</c:v>
                </c:pt>
                <c:pt idx="633">
                  <c:v>99.666666666666671</c:v>
                </c:pt>
                <c:pt idx="634">
                  <c:v>99.833333333333329</c:v>
                </c:pt>
                <c:pt idx="635">
                  <c:v>100</c:v>
                </c:pt>
                <c:pt idx="636">
                  <c:v>100.16666666666667</c:v>
                </c:pt>
                <c:pt idx="637">
                  <c:v>100.33333333333333</c:v>
                </c:pt>
                <c:pt idx="638">
                  <c:v>100.5</c:v>
                </c:pt>
                <c:pt idx="639">
                  <c:v>100.66666666666667</c:v>
                </c:pt>
                <c:pt idx="640">
                  <c:v>100.83333333333333</c:v>
                </c:pt>
                <c:pt idx="641">
                  <c:v>101</c:v>
                </c:pt>
                <c:pt idx="642">
                  <c:v>101.16666666666667</c:v>
                </c:pt>
                <c:pt idx="643">
                  <c:v>101.33333333333333</c:v>
                </c:pt>
                <c:pt idx="644">
                  <c:v>101.5</c:v>
                </c:pt>
                <c:pt idx="645">
                  <c:v>101.66666666666667</c:v>
                </c:pt>
                <c:pt idx="646">
                  <c:v>101.83333333333333</c:v>
                </c:pt>
                <c:pt idx="647">
                  <c:v>102</c:v>
                </c:pt>
                <c:pt idx="648">
                  <c:v>102.16666666666667</c:v>
                </c:pt>
                <c:pt idx="649">
                  <c:v>102.33333333333333</c:v>
                </c:pt>
                <c:pt idx="650">
                  <c:v>102.5</c:v>
                </c:pt>
                <c:pt idx="651">
                  <c:v>102.66666666666667</c:v>
                </c:pt>
                <c:pt idx="652">
                  <c:v>102.83333333333333</c:v>
                </c:pt>
                <c:pt idx="653">
                  <c:v>103</c:v>
                </c:pt>
                <c:pt idx="654">
                  <c:v>103.16666666666667</c:v>
                </c:pt>
                <c:pt idx="655">
                  <c:v>103.33333333333333</c:v>
                </c:pt>
                <c:pt idx="656">
                  <c:v>103.5</c:v>
                </c:pt>
                <c:pt idx="657">
                  <c:v>103.66666666666667</c:v>
                </c:pt>
                <c:pt idx="658">
                  <c:v>103.83333333333333</c:v>
                </c:pt>
                <c:pt idx="659">
                  <c:v>104</c:v>
                </c:pt>
                <c:pt idx="660">
                  <c:v>104.16666666666667</c:v>
                </c:pt>
                <c:pt idx="661">
                  <c:v>104.33333333333333</c:v>
                </c:pt>
                <c:pt idx="662">
                  <c:v>104.5</c:v>
                </c:pt>
                <c:pt idx="663">
                  <c:v>104.66666666666667</c:v>
                </c:pt>
                <c:pt idx="664">
                  <c:v>104.83333333333333</c:v>
                </c:pt>
                <c:pt idx="665">
                  <c:v>105</c:v>
                </c:pt>
                <c:pt idx="666">
                  <c:v>105.16666666666667</c:v>
                </c:pt>
                <c:pt idx="667">
                  <c:v>105.33333333333333</c:v>
                </c:pt>
                <c:pt idx="668">
                  <c:v>105.5</c:v>
                </c:pt>
                <c:pt idx="669">
                  <c:v>105.66666666666667</c:v>
                </c:pt>
                <c:pt idx="670">
                  <c:v>105.83333333333333</c:v>
                </c:pt>
                <c:pt idx="671">
                  <c:v>106</c:v>
                </c:pt>
                <c:pt idx="672">
                  <c:v>106.16666666666667</c:v>
                </c:pt>
                <c:pt idx="673">
                  <c:v>106.33333333333333</c:v>
                </c:pt>
                <c:pt idx="674">
                  <c:v>106.5</c:v>
                </c:pt>
                <c:pt idx="675">
                  <c:v>106.66666666666667</c:v>
                </c:pt>
                <c:pt idx="676">
                  <c:v>106.83333333333333</c:v>
                </c:pt>
                <c:pt idx="677">
                  <c:v>107</c:v>
                </c:pt>
                <c:pt idx="678">
                  <c:v>107.16666666666667</c:v>
                </c:pt>
                <c:pt idx="679">
                  <c:v>107.33333333333333</c:v>
                </c:pt>
                <c:pt idx="680">
                  <c:v>107.5</c:v>
                </c:pt>
                <c:pt idx="681">
                  <c:v>107.66666666666667</c:v>
                </c:pt>
                <c:pt idx="682">
                  <c:v>107.83333333333333</c:v>
                </c:pt>
                <c:pt idx="683">
                  <c:v>108</c:v>
                </c:pt>
                <c:pt idx="684">
                  <c:v>108.16666666666667</c:v>
                </c:pt>
                <c:pt idx="685">
                  <c:v>108.33333333333333</c:v>
                </c:pt>
                <c:pt idx="686">
                  <c:v>108.5</c:v>
                </c:pt>
                <c:pt idx="687">
                  <c:v>108.66666666666667</c:v>
                </c:pt>
                <c:pt idx="688">
                  <c:v>108.83333333333333</c:v>
                </c:pt>
                <c:pt idx="689">
                  <c:v>109</c:v>
                </c:pt>
                <c:pt idx="690">
                  <c:v>109.16666666666667</c:v>
                </c:pt>
                <c:pt idx="691">
                  <c:v>109.33333333333333</c:v>
                </c:pt>
                <c:pt idx="692">
                  <c:v>109.5</c:v>
                </c:pt>
                <c:pt idx="693">
                  <c:v>109.66666666666667</c:v>
                </c:pt>
                <c:pt idx="694">
                  <c:v>109.83333333333333</c:v>
                </c:pt>
                <c:pt idx="695">
                  <c:v>110</c:v>
                </c:pt>
                <c:pt idx="696">
                  <c:v>110.16666666666667</c:v>
                </c:pt>
                <c:pt idx="697">
                  <c:v>110.33333333333333</c:v>
                </c:pt>
                <c:pt idx="698">
                  <c:v>110.5</c:v>
                </c:pt>
                <c:pt idx="699">
                  <c:v>110.66666666666667</c:v>
                </c:pt>
                <c:pt idx="700">
                  <c:v>110.83333333333333</c:v>
                </c:pt>
                <c:pt idx="701">
                  <c:v>111</c:v>
                </c:pt>
                <c:pt idx="702">
                  <c:v>111.16666666666667</c:v>
                </c:pt>
                <c:pt idx="703">
                  <c:v>111.33333333333333</c:v>
                </c:pt>
                <c:pt idx="704">
                  <c:v>111.5</c:v>
                </c:pt>
                <c:pt idx="705">
                  <c:v>111.66666666666667</c:v>
                </c:pt>
                <c:pt idx="706">
                  <c:v>111.83333333333333</c:v>
                </c:pt>
                <c:pt idx="707">
                  <c:v>112</c:v>
                </c:pt>
                <c:pt idx="708">
                  <c:v>112.16666666666667</c:v>
                </c:pt>
                <c:pt idx="709">
                  <c:v>112.33333333333333</c:v>
                </c:pt>
                <c:pt idx="710">
                  <c:v>112.5</c:v>
                </c:pt>
                <c:pt idx="711">
                  <c:v>112.66666666666667</c:v>
                </c:pt>
                <c:pt idx="712">
                  <c:v>112.83333333333333</c:v>
                </c:pt>
                <c:pt idx="713">
                  <c:v>113</c:v>
                </c:pt>
                <c:pt idx="714">
                  <c:v>113.16666666666667</c:v>
                </c:pt>
                <c:pt idx="715">
                  <c:v>113.33333333333333</c:v>
                </c:pt>
                <c:pt idx="716">
                  <c:v>113.5</c:v>
                </c:pt>
                <c:pt idx="717">
                  <c:v>113.66666666666667</c:v>
                </c:pt>
                <c:pt idx="718">
                  <c:v>113.83333333333333</c:v>
                </c:pt>
                <c:pt idx="719">
                  <c:v>114</c:v>
                </c:pt>
                <c:pt idx="720">
                  <c:v>114.16666666666667</c:v>
                </c:pt>
                <c:pt idx="721">
                  <c:v>114.33333333333333</c:v>
                </c:pt>
                <c:pt idx="722">
                  <c:v>114.5</c:v>
                </c:pt>
                <c:pt idx="723">
                  <c:v>114.66666666666667</c:v>
                </c:pt>
                <c:pt idx="724">
                  <c:v>114.83333333333333</c:v>
                </c:pt>
                <c:pt idx="725">
                  <c:v>115</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143.91893333333334</c:v>
                </c:pt>
                <c:pt idx="900">
                  <c:v>143.91893333333334</c:v>
                </c:pt>
                <c:pt idx="901">
                  <c:v>144</c:v>
                </c:pt>
                <c:pt idx="902">
                  <c:v>144.14870000000002</c:v>
                </c:pt>
                <c:pt idx="903">
                  <c:v>144.14870000000002</c:v>
                </c:pt>
                <c:pt idx="904">
                  <c:v>144.16666666666666</c:v>
                </c:pt>
                <c:pt idx="905">
                  <c:v>144.33333333333334</c:v>
                </c:pt>
                <c:pt idx="906">
                  <c:v>144.5</c:v>
                </c:pt>
                <c:pt idx="907">
                  <c:v>144.66666666666666</c:v>
                </c:pt>
                <c:pt idx="908">
                  <c:v>144.83333333333334</c:v>
                </c:pt>
                <c:pt idx="909">
                  <c:v>145</c:v>
                </c:pt>
                <c:pt idx="910">
                  <c:v>145.16666666666666</c:v>
                </c:pt>
                <c:pt idx="911">
                  <c:v>145.33333333333334</c:v>
                </c:pt>
                <c:pt idx="912">
                  <c:v>145.5</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154.12006666666667</c:v>
                </c:pt>
                <c:pt idx="965">
                  <c:v>154.12006666666667</c:v>
                </c:pt>
                <c:pt idx="966">
                  <c:v>154.16666666666666</c:v>
                </c:pt>
                <c:pt idx="967">
                  <c:v>154.33333333333334</c:v>
                </c:pt>
                <c:pt idx="968">
                  <c:v>154.5</c:v>
                </c:pt>
                <c:pt idx="969">
                  <c:v>154.66666666666666</c:v>
                </c:pt>
                <c:pt idx="970">
                  <c:v>154.83333333333334</c:v>
                </c:pt>
                <c:pt idx="971">
                  <c:v>155</c:v>
                </c:pt>
                <c:pt idx="972">
                  <c:v>155.16666666666666</c:v>
                </c:pt>
                <c:pt idx="973">
                  <c:v>155.33333333333334</c:v>
                </c:pt>
                <c:pt idx="974">
                  <c:v>155.5</c:v>
                </c:pt>
                <c:pt idx="975">
                  <c:v>155.66666666666666</c:v>
                </c:pt>
                <c:pt idx="976">
                  <c:v>155.83333333333334</c:v>
                </c:pt>
                <c:pt idx="977">
                  <c:v>156</c:v>
                </c:pt>
                <c:pt idx="978">
                  <c:v>156.02236666666667</c:v>
                </c:pt>
                <c:pt idx="979">
                  <c:v>156.02236666666667</c:v>
                </c:pt>
                <c:pt idx="980">
                  <c:v>156.16666666666666</c:v>
                </c:pt>
                <c:pt idx="981">
                  <c:v>156.33333333333334</c:v>
                </c:pt>
                <c:pt idx="982">
                  <c:v>156.5</c:v>
                </c:pt>
                <c:pt idx="983">
                  <c:v>156.66666666666666</c:v>
                </c:pt>
                <c:pt idx="984">
                  <c:v>156.83333333333334</c:v>
                </c:pt>
                <c:pt idx="985">
                  <c:v>157</c:v>
                </c:pt>
                <c:pt idx="986">
                  <c:v>157.16666666666666</c:v>
                </c:pt>
                <c:pt idx="987">
                  <c:v>157.33333333333334</c:v>
                </c:pt>
                <c:pt idx="988">
                  <c:v>157.5</c:v>
                </c:pt>
                <c:pt idx="989">
                  <c:v>157.66666666666666</c:v>
                </c:pt>
                <c:pt idx="990">
                  <c:v>157.83333333333334</c:v>
                </c:pt>
                <c:pt idx="991">
                  <c:v>158</c:v>
                </c:pt>
                <c:pt idx="992">
                  <c:v>158.16666666666666</c:v>
                </c:pt>
                <c:pt idx="993">
                  <c:v>158.33333333333334</c:v>
                </c:pt>
                <c:pt idx="994">
                  <c:v>158.5</c:v>
                </c:pt>
                <c:pt idx="995">
                  <c:v>158.66666666666666</c:v>
                </c:pt>
                <c:pt idx="996">
                  <c:v>158.83333333333334</c:v>
                </c:pt>
                <c:pt idx="997">
                  <c:v>159</c:v>
                </c:pt>
                <c:pt idx="998">
                  <c:v>159.16666666666666</c:v>
                </c:pt>
                <c:pt idx="999">
                  <c:v>159.33333333333334</c:v>
                </c:pt>
                <c:pt idx="1000">
                  <c:v>159.5</c:v>
                </c:pt>
                <c:pt idx="1001">
                  <c:v>159.66666666666666</c:v>
                </c:pt>
                <c:pt idx="1002">
                  <c:v>159.83333333333334</c:v>
                </c:pt>
                <c:pt idx="1003">
                  <c:v>160</c:v>
                </c:pt>
                <c:pt idx="1004">
                  <c:v>160.16666666666666</c:v>
                </c:pt>
                <c:pt idx="1005">
                  <c:v>160.33333333333334</c:v>
                </c:pt>
                <c:pt idx="1006">
                  <c:v>160.5</c:v>
                </c:pt>
                <c:pt idx="1007">
                  <c:v>160.66666666666666</c:v>
                </c:pt>
                <c:pt idx="1008">
                  <c:v>160.83333333333334</c:v>
                </c:pt>
                <c:pt idx="1009">
                  <c:v>161</c:v>
                </c:pt>
                <c:pt idx="1010">
                  <c:v>161.16666666666666</c:v>
                </c:pt>
                <c:pt idx="1011">
                  <c:v>161.33333333333334</c:v>
                </c:pt>
                <c:pt idx="1012">
                  <c:v>161.5</c:v>
                </c:pt>
                <c:pt idx="1013">
                  <c:v>161.66666666666666</c:v>
                </c:pt>
                <c:pt idx="1014">
                  <c:v>161.83333333333334</c:v>
                </c:pt>
                <c:pt idx="1015">
                  <c:v>162</c:v>
                </c:pt>
                <c:pt idx="1016">
                  <c:v>162.16666666666666</c:v>
                </c:pt>
                <c:pt idx="1017">
                  <c:v>162.33333333333334</c:v>
                </c:pt>
                <c:pt idx="1018">
                  <c:v>162.5</c:v>
                </c:pt>
                <c:pt idx="1019">
                  <c:v>162.66666666666666</c:v>
                </c:pt>
                <c:pt idx="1020">
                  <c:v>162.83333333333334</c:v>
                </c:pt>
                <c:pt idx="1021">
                  <c:v>163</c:v>
                </c:pt>
                <c:pt idx="1022">
                  <c:v>163.16666666666666</c:v>
                </c:pt>
                <c:pt idx="1023">
                  <c:v>163.33333333333334</c:v>
                </c:pt>
                <c:pt idx="1024">
                  <c:v>163.5</c:v>
                </c:pt>
                <c:pt idx="1025">
                  <c:v>163.66666666666666</c:v>
                </c:pt>
                <c:pt idx="1026">
                  <c:v>163.83333333333334</c:v>
                </c:pt>
                <c:pt idx="1027">
                  <c:v>164</c:v>
                </c:pt>
                <c:pt idx="1028">
                  <c:v>164.16666666666666</c:v>
                </c:pt>
                <c:pt idx="1029">
                  <c:v>164.33333333333334</c:v>
                </c:pt>
                <c:pt idx="1030">
                  <c:v>164.5</c:v>
                </c:pt>
                <c:pt idx="1031">
                  <c:v>164.66666666666666</c:v>
                </c:pt>
                <c:pt idx="1032">
                  <c:v>164.83333333333334</c:v>
                </c:pt>
                <c:pt idx="1033">
                  <c:v>165</c:v>
                </c:pt>
                <c:pt idx="1034">
                  <c:v>165.16666666666666</c:v>
                </c:pt>
                <c:pt idx="1035">
                  <c:v>165.33333333333334</c:v>
                </c:pt>
                <c:pt idx="1036">
                  <c:v>165.5</c:v>
                </c:pt>
                <c:pt idx="1037">
                  <c:v>165.66666666666666</c:v>
                </c:pt>
                <c:pt idx="1038">
                  <c:v>165.83333333333334</c:v>
                </c:pt>
                <c:pt idx="1039">
                  <c:v>166</c:v>
                </c:pt>
                <c:pt idx="1040">
                  <c:v>166.16666666666666</c:v>
                </c:pt>
                <c:pt idx="1041">
                  <c:v>166.33333333333334</c:v>
                </c:pt>
                <c:pt idx="1042">
                  <c:v>166.5</c:v>
                </c:pt>
                <c:pt idx="1043">
                  <c:v>166.66666666666666</c:v>
                </c:pt>
                <c:pt idx="1044">
                  <c:v>166.83333333333334</c:v>
                </c:pt>
                <c:pt idx="1045">
                  <c:v>167</c:v>
                </c:pt>
                <c:pt idx="1046">
                  <c:v>167.16666666666666</c:v>
                </c:pt>
                <c:pt idx="1047">
                  <c:v>167.33333333333334</c:v>
                </c:pt>
                <c:pt idx="1048">
                  <c:v>167.5</c:v>
                </c:pt>
                <c:pt idx="1049">
                  <c:v>167.66666666666666</c:v>
                </c:pt>
                <c:pt idx="1050">
                  <c:v>167.83333333333334</c:v>
                </c:pt>
                <c:pt idx="1051">
                  <c:v>168</c:v>
                </c:pt>
                <c:pt idx="1052">
                  <c:v>168.16666666666666</c:v>
                </c:pt>
                <c:pt idx="1053">
                  <c:v>168.33333333333334</c:v>
                </c:pt>
                <c:pt idx="1054">
                  <c:v>168.5</c:v>
                </c:pt>
                <c:pt idx="1055">
                  <c:v>168.66666666666666</c:v>
                </c:pt>
                <c:pt idx="1056">
                  <c:v>168.83333333333334</c:v>
                </c:pt>
                <c:pt idx="1057">
                  <c:v>169</c:v>
                </c:pt>
                <c:pt idx="1058">
                  <c:v>169.16666666666666</c:v>
                </c:pt>
                <c:pt idx="1059">
                  <c:v>169.33333333333334</c:v>
                </c:pt>
                <c:pt idx="1060">
                  <c:v>169.5</c:v>
                </c:pt>
                <c:pt idx="1061">
                  <c:v>169.66666666666666</c:v>
                </c:pt>
                <c:pt idx="1062">
                  <c:v>169.83333333333334</c:v>
                </c:pt>
                <c:pt idx="1063">
                  <c:v>170</c:v>
                </c:pt>
                <c:pt idx="1064">
                  <c:v>170.16666666666666</c:v>
                </c:pt>
                <c:pt idx="1065">
                  <c:v>170.33333333333334</c:v>
                </c:pt>
                <c:pt idx="1066">
                  <c:v>170.5</c:v>
                </c:pt>
                <c:pt idx="1067">
                  <c:v>170.66666666666666</c:v>
                </c:pt>
                <c:pt idx="1068">
                  <c:v>170.83333333333334</c:v>
                </c:pt>
                <c:pt idx="1069">
                  <c:v>171</c:v>
                </c:pt>
                <c:pt idx="1070">
                  <c:v>171.16666666666666</c:v>
                </c:pt>
                <c:pt idx="1071">
                  <c:v>171.33333333333334</c:v>
                </c:pt>
                <c:pt idx="1072">
                  <c:v>171.5</c:v>
                </c:pt>
                <c:pt idx="1073">
                  <c:v>171.66666666666666</c:v>
                </c:pt>
                <c:pt idx="1074">
                  <c:v>171.83333333333334</c:v>
                </c:pt>
                <c:pt idx="1075">
                  <c:v>172</c:v>
                </c:pt>
                <c:pt idx="1076">
                  <c:v>172.16666666666666</c:v>
                </c:pt>
                <c:pt idx="1077">
                  <c:v>172.33333333333334</c:v>
                </c:pt>
                <c:pt idx="1078">
                  <c:v>172.5</c:v>
                </c:pt>
                <c:pt idx="1079">
                  <c:v>172.66666666666666</c:v>
                </c:pt>
                <c:pt idx="1080">
                  <c:v>172.83333333333334</c:v>
                </c:pt>
                <c:pt idx="1081">
                  <c:v>173</c:v>
                </c:pt>
                <c:pt idx="1082">
                  <c:v>173.16666666666666</c:v>
                </c:pt>
                <c:pt idx="1083">
                  <c:v>173.33333333333334</c:v>
                </c:pt>
                <c:pt idx="1084">
                  <c:v>173.5</c:v>
                </c:pt>
                <c:pt idx="1085">
                  <c:v>173.66666666666666</c:v>
                </c:pt>
                <c:pt idx="1086">
                  <c:v>173.83333333333334</c:v>
                </c:pt>
                <c:pt idx="1087">
                  <c:v>174</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177.59156666666667</c:v>
                </c:pt>
                <c:pt idx="1110">
                  <c:v>177.59156666666667</c:v>
                </c:pt>
                <c:pt idx="1111">
                  <c:v>177.66666666666666</c:v>
                </c:pt>
                <c:pt idx="1112">
                  <c:v>177.83333333333334</c:v>
                </c:pt>
                <c:pt idx="1113">
                  <c:v>178</c:v>
                </c:pt>
                <c:pt idx="1114">
                  <c:v>178.16666666666666</c:v>
                </c:pt>
                <c:pt idx="1115">
                  <c:v>178.33333333333334</c:v>
                </c:pt>
                <c:pt idx="1116">
                  <c:v>178.5</c:v>
                </c:pt>
                <c:pt idx="1117">
                  <c:v>178.66666666666666</c:v>
                </c:pt>
                <c:pt idx="1118">
                  <c:v>178.83333333333334</c:v>
                </c:pt>
                <c:pt idx="1119">
                  <c:v>179</c:v>
                </c:pt>
                <c:pt idx="1120">
                  <c:v>179.16666666666666</c:v>
                </c:pt>
                <c:pt idx="1121">
                  <c:v>179.29821666666666</c:v>
                </c:pt>
                <c:pt idx="1122">
                  <c:v>179.29821666666666</c:v>
                </c:pt>
                <c:pt idx="1123">
                  <c:v>179.3</c:v>
                </c:pt>
              </c:numCache>
            </c:numRef>
          </c:xVal>
          <c:yVal>
            <c:numRef>
              <c:f>'Figure 9'!$AU$6:$AU$1129</c:f>
              <c:numCache>
                <c:formatCode>General</c:formatCode>
                <c:ptCount val="1124"/>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c:v>
                </c:pt>
                <c:pt idx="55">
                  <c:v>0.23</c:v>
                </c:pt>
                <c:pt idx="56">
                  <c:v>0.23</c:v>
                </c:pt>
                <c:pt idx="57">
                  <c:v>0.23</c:v>
                </c:pt>
                <c:pt idx="58">
                  <c:v>0.23</c:v>
                </c:pt>
                <c:pt idx="59">
                  <c:v>0.23</c:v>
                </c:pt>
                <c:pt idx="60">
                  <c:v>0.23</c:v>
                </c:pt>
                <c:pt idx="61">
                  <c:v>0.23</c:v>
                </c:pt>
                <c:pt idx="62">
                  <c:v>0.23</c:v>
                </c:pt>
                <c:pt idx="63">
                  <c:v>0.23</c:v>
                </c:pt>
                <c:pt idx="64">
                  <c:v>0.23</c:v>
                </c:pt>
                <c:pt idx="65">
                  <c:v>0.23</c:v>
                </c:pt>
                <c:pt idx="66">
                  <c:v>0.23</c:v>
                </c:pt>
                <c:pt idx="67">
                  <c:v>0.23</c:v>
                </c:pt>
                <c:pt idx="68">
                  <c:v>0.23</c:v>
                </c:pt>
                <c:pt idx="69">
                  <c:v>0.23</c:v>
                </c:pt>
                <c:pt idx="70">
                  <c:v>0.23</c:v>
                </c:pt>
                <c:pt idx="71">
                  <c:v>0.23</c:v>
                </c:pt>
                <c:pt idx="72">
                  <c:v>0.23</c:v>
                </c:pt>
                <c:pt idx="73">
                  <c:v>0.23</c:v>
                </c:pt>
                <c:pt idx="74">
                  <c:v>0.23</c:v>
                </c:pt>
                <c:pt idx="75">
                  <c:v>0.23</c:v>
                </c:pt>
                <c:pt idx="76">
                  <c:v>0.23</c:v>
                </c:pt>
                <c:pt idx="77">
                  <c:v>0.23</c:v>
                </c:pt>
                <c:pt idx="78">
                  <c:v>0.23</c:v>
                </c:pt>
                <c:pt idx="79">
                  <c:v>0.23</c:v>
                </c:pt>
                <c:pt idx="80">
                  <c:v>0.23</c:v>
                </c:pt>
                <c:pt idx="81">
                  <c:v>0.23</c:v>
                </c:pt>
                <c:pt idx="82">
                  <c:v>0.23</c:v>
                </c:pt>
                <c:pt idx="83">
                  <c:v>0.23</c:v>
                </c:pt>
                <c:pt idx="84">
                  <c:v>0.23</c:v>
                </c:pt>
                <c:pt idx="85">
                  <c:v>0.23</c:v>
                </c:pt>
                <c:pt idx="86">
                  <c:v>0.23</c:v>
                </c:pt>
                <c:pt idx="87">
                  <c:v>0.23</c:v>
                </c:pt>
                <c:pt idx="88">
                  <c:v>0.23</c:v>
                </c:pt>
                <c:pt idx="89">
                  <c:v>0.23</c:v>
                </c:pt>
                <c:pt idx="90">
                  <c:v>0.23</c:v>
                </c:pt>
                <c:pt idx="91">
                  <c:v>0.23</c:v>
                </c:pt>
                <c:pt idx="92">
                  <c:v>0.23</c:v>
                </c:pt>
                <c:pt idx="93">
                  <c:v>0.23</c:v>
                </c:pt>
                <c:pt idx="94">
                  <c:v>0.23</c:v>
                </c:pt>
                <c:pt idx="95">
                  <c:v>0.23</c:v>
                </c:pt>
                <c:pt idx="96">
                  <c:v>0.23</c:v>
                </c:pt>
                <c:pt idx="97">
                  <c:v>0.23</c:v>
                </c:pt>
                <c:pt idx="98">
                  <c:v>0.23</c:v>
                </c:pt>
                <c:pt idx="99">
                  <c:v>0.23</c:v>
                </c:pt>
                <c:pt idx="100">
                  <c:v>0.23</c:v>
                </c:pt>
                <c:pt idx="101">
                  <c:v>0.23</c:v>
                </c:pt>
                <c:pt idx="102">
                  <c:v>0.23</c:v>
                </c:pt>
                <c:pt idx="103">
                  <c:v>0.23</c:v>
                </c:pt>
                <c:pt idx="104">
                  <c:v>0.23</c:v>
                </c:pt>
                <c:pt idx="105">
                  <c:v>0.23</c:v>
                </c:pt>
                <c:pt idx="106">
                  <c:v>0.22999998999999999</c:v>
                </c:pt>
                <c:pt idx="107">
                  <c:v>0.22999998999999999</c:v>
                </c:pt>
                <c:pt idx="108">
                  <c:v>0.22999997</c:v>
                </c:pt>
                <c:pt idx="109">
                  <c:v>0.22999994000000001</c:v>
                </c:pt>
                <c:pt idx="110">
                  <c:v>0.22999990000000001</c:v>
                </c:pt>
                <c:pt idx="111">
                  <c:v>0.2299998</c:v>
                </c:pt>
                <c:pt idx="112">
                  <c:v>0.2299996</c:v>
                </c:pt>
                <c:pt idx="113">
                  <c:v>0.22999923999999999</c:v>
                </c:pt>
                <c:pt idx="114">
                  <c:v>0.2299986</c:v>
                </c:pt>
                <c:pt idx="115">
                  <c:v>0.22999749</c:v>
                </c:pt>
                <c:pt idx="116">
                  <c:v>0.22999555999999999</c:v>
                </c:pt>
                <c:pt idx="117">
                  <c:v>0.22999232999999999</c:v>
                </c:pt>
                <c:pt idx="118">
                  <c:v>0.22998694</c:v>
                </c:pt>
                <c:pt idx="119">
                  <c:v>0.22997814</c:v>
                </c:pt>
                <c:pt idx="120">
                  <c:v>0.22996396</c:v>
                </c:pt>
                <c:pt idx="121">
                  <c:v>0.22994145999999999</c:v>
                </c:pt>
                <c:pt idx="122">
                  <c:v>0.22990621999999999</c:v>
                </c:pt>
                <c:pt idx="123">
                  <c:v>0.2298518</c:v>
                </c:pt>
                <c:pt idx="124">
                  <c:v>0.22976880999999999</c:v>
                </c:pt>
                <c:pt idx="125">
                  <c:v>0.22964387</c:v>
                </c:pt>
                <c:pt idx="126">
                  <c:v>0.22945810999999999</c:v>
                </c:pt>
                <c:pt idx="127">
                  <c:v>0.22918548999999999</c:v>
                </c:pt>
                <c:pt idx="128">
                  <c:v>0.22879050000000001</c:v>
                </c:pt>
                <c:pt idx="129">
                  <c:v>0.22822597999999999</c:v>
                </c:pt>
                <c:pt idx="130">
                  <c:v>0.22743082000000001</c:v>
                </c:pt>
                <c:pt idx="131">
                  <c:v>0.22632852000000001</c:v>
                </c:pt>
                <c:pt idx="132">
                  <c:v>0.22482740000000001</c:v>
                </c:pt>
                <c:pt idx="133">
                  <c:v>0.22282399</c:v>
                </c:pt>
                <c:pt idx="134">
                  <c:v>0.22021124</c:v>
                </c:pt>
                <c:pt idx="135">
                  <c:v>0.21689217</c:v>
                </c:pt>
                <c:pt idx="136">
                  <c:v>0.21279885000000001</c:v>
                </c:pt>
                <c:pt idx="137">
                  <c:v>0.20791301000000001</c:v>
                </c:pt>
                <c:pt idx="138">
                  <c:v>0.20228231999999999</c:v>
                </c:pt>
                <c:pt idx="139">
                  <c:v>0.19602485</c:v>
                </c:pt>
                <c:pt idx="140">
                  <c:v>0.18931766</c:v>
                </c:pt>
                <c:pt idx="141">
                  <c:v>0.18237101999999999</c:v>
                </c:pt>
                <c:pt idx="142">
                  <c:v>0.17539658</c:v>
                </c:pt>
                <c:pt idx="143">
                  <c:v>0.16857876999999999</c:v>
                </c:pt>
                <c:pt idx="144">
                  <c:v>0.16205816000000001</c:v>
                </c:pt>
                <c:pt idx="145">
                  <c:v>0.15592673000000001</c:v>
                </c:pt>
                <c:pt idx="146">
                  <c:v>0.15023227</c:v>
                </c:pt>
                <c:pt idx="147">
                  <c:v>0.14498815000000001</c:v>
                </c:pt>
                <c:pt idx="148">
                  <c:v>0.14018372000000001</c:v>
                </c:pt>
                <c:pt idx="149">
                  <c:v>0.13579355000000001</c:v>
                </c:pt>
                <c:pt idx="150">
                  <c:v>0.13178445</c:v>
                </c:pt>
                <c:pt idx="151">
                  <c:v>0.12812029999999999</c:v>
                </c:pt>
                <c:pt idx="152">
                  <c:v>0.12476516999999999</c:v>
                </c:pt>
                <c:pt idx="153">
                  <c:v>0.121685036</c:v>
                </c:pt>
                <c:pt idx="154">
                  <c:v>0.11884867</c:v>
                </c:pt>
                <c:pt idx="155">
                  <c:v>0.11622795499999999</c:v>
                </c:pt>
                <c:pt idx="156">
                  <c:v>0.11379802999999999</c:v>
                </c:pt>
                <c:pt idx="157">
                  <c:v>0.111537024</c:v>
                </c:pt>
                <c:pt idx="158">
                  <c:v>0.10942577000000001</c:v>
                </c:pt>
                <c:pt idx="159">
                  <c:v>0.107447505</c:v>
                </c:pt>
                <c:pt idx="160">
                  <c:v>0.10558765000000001</c:v>
                </c:pt>
                <c:pt idx="161">
                  <c:v>0.10383346</c:v>
                </c:pt>
                <c:pt idx="162">
                  <c:v>0.102173865</c:v>
                </c:pt>
                <c:pt idx="163">
                  <c:v>0.10059918</c:v>
                </c:pt>
                <c:pt idx="164">
                  <c:v>9.9100930000000004E-2</c:v>
                </c:pt>
                <c:pt idx="165">
                  <c:v>9.7671695000000003E-2</c:v>
                </c:pt>
                <c:pt idx="166">
                  <c:v>9.6304946000000002E-2</c:v>
                </c:pt>
                <c:pt idx="167">
                  <c:v>9.499494E-2</c:v>
                </c:pt>
                <c:pt idx="168">
                  <c:v>9.3736604000000001E-2</c:v>
                </c:pt>
                <c:pt idx="169">
                  <c:v>9.2525444999999998E-2</c:v>
                </c:pt>
                <c:pt idx="170">
                  <c:v>9.1357484000000003E-2</c:v>
                </c:pt>
                <c:pt idx="171">
                  <c:v>9.0229190000000001E-2</c:v>
                </c:pt>
                <c:pt idx="172">
                  <c:v>8.9137419999999995E-2</c:v>
                </c:pt>
                <c:pt idx="173">
                  <c:v>8.8079384999999996E-2</c:v>
                </c:pt>
                <c:pt idx="174">
                  <c:v>8.7052580000000004E-2</c:v>
                </c:pt>
                <c:pt idx="175">
                  <c:v>8.6054740000000005E-2</c:v>
                </c:pt>
                <c:pt idx="176">
                  <c:v>8.5083850000000003E-2</c:v>
                </c:pt>
                <c:pt idx="177">
                  <c:v>8.4807069999999998E-2</c:v>
                </c:pt>
                <c:pt idx="178">
                  <c:v>8.4807069999999998E-2</c:v>
                </c:pt>
                <c:pt idx="179">
                  <c:v>8.4137770000000001E-2</c:v>
                </c:pt>
                <c:pt idx="180">
                  <c:v>8.3213739999999994E-2</c:v>
                </c:pt>
                <c:pt idx="181">
                  <c:v>8.231057E-2</c:v>
                </c:pt>
                <c:pt idx="182">
                  <c:v>8.1427219999999995E-2</c:v>
                </c:pt>
                <c:pt idx="183">
                  <c:v>8.0562599999999998E-2</c:v>
                </c:pt>
                <c:pt idx="184">
                  <c:v>7.9715560000000005E-2</c:v>
                </c:pt>
                <c:pt idx="185">
                  <c:v>7.8885159999999996E-2</c:v>
                </c:pt>
                <c:pt idx="186">
                  <c:v>7.8070509999999996E-2</c:v>
                </c:pt>
                <c:pt idx="187">
                  <c:v>7.7270850000000002E-2</c:v>
                </c:pt>
                <c:pt idx="188">
                  <c:v>7.6485510000000007E-2</c:v>
                </c:pt>
                <c:pt idx="189">
                  <c:v>7.5713849999999999E-2</c:v>
                </c:pt>
                <c:pt idx="190">
                  <c:v>7.4955284999999996E-2</c:v>
                </c:pt>
                <c:pt idx="191">
                  <c:v>7.4209264999999996E-2</c:v>
                </c:pt>
                <c:pt idx="192">
                  <c:v>7.3475299999999993E-2</c:v>
                </c:pt>
                <c:pt idx="193">
                  <c:v>7.2752929999999993E-2</c:v>
                </c:pt>
                <c:pt idx="194">
                  <c:v>7.2041690000000005E-2</c:v>
                </c:pt>
                <c:pt idx="195">
                  <c:v>7.1341193999999997E-2</c:v>
                </c:pt>
                <c:pt idx="196">
                  <c:v>7.0651069999999996E-2</c:v>
                </c:pt>
                <c:pt idx="197">
                  <c:v>6.9970989999999997E-2</c:v>
                </c:pt>
                <c:pt idx="198">
                  <c:v>6.9300619999999993E-2</c:v>
                </c:pt>
                <c:pt idx="199">
                  <c:v>6.863967E-2</c:v>
                </c:pt>
                <c:pt idx="200">
                  <c:v>6.7987900000000004E-2</c:v>
                </c:pt>
                <c:pt idx="201">
                  <c:v>6.7344985999999996E-2</c:v>
                </c:pt>
                <c:pt idx="202">
                  <c:v>6.6710740000000004E-2</c:v>
                </c:pt>
                <c:pt idx="203">
                  <c:v>6.6084883999999997E-2</c:v>
                </c:pt>
                <c:pt idx="204">
                  <c:v>6.5467230000000001E-2</c:v>
                </c:pt>
                <c:pt idx="205">
                  <c:v>6.4857559999999995E-2</c:v>
                </c:pt>
                <c:pt idx="206">
                  <c:v>6.4255679999999996E-2</c:v>
                </c:pt>
                <c:pt idx="207">
                  <c:v>6.3661410000000002E-2</c:v>
                </c:pt>
                <c:pt idx="208">
                  <c:v>6.3074599999999995E-2</c:v>
                </c:pt>
                <c:pt idx="209">
                  <c:v>6.2495064000000003E-2</c:v>
                </c:pt>
                <c:pt idx="210">
                  <c:v>6.1922646999999997E-2</c:v>
                </c:pt>
                <c:pt idx="211">
                  <c:v>6.1357189999999999E-2</c:v>
                </c:pt>
                <c:pt idx="212">
                  <c:v>6.0798570000000003E-2</c:v>
                </c:pt>
                <c:pt idx="213">
                  <c:v>6.0246679999999997E-2</c:v>
                </c:pt>
                <c:pt idx="214">
                  <c:v>5.9701364E-2</c:v>
                </c:pt>
                <c:pt idx="215">
                  <c:v>5.9162520000000003E-2</c:v>
                </c:pt>
                <c:pt idx="216">
                  <c:v>5.8630050000000003E-2</c:v>
                </c:pt>
                <c:pt idx="217">
                  <c:v>5.8103833000000001E-2</c:v>
                </c:pt>
                <c:pt idx="218">
                  <c:v>5.7583753000000001E-2</c:v>
                </c:pt>
                <c:pt idx="219">
                  <c:v>5.7069723000000003E-2</c:v>
                </c:pt>
                <c:pt idx="220">
                  <c:v>5.6561645000000001E-2</c:v>
                </c:pt>
                <c:pt idx="221">
                  <c:v>5.6059409999999997E-2</c:v>
                </c:pt>
                <c:pt idx="222">
                  <c:v>5.5562932000000002E-2</c:v>
                </c:pt>
                <c:pt idx="223">
                  <c:v>5.5072120000000002E-2</c:v>
                </c:pt>
                <c:pt idx="224">
                  <c:v>5.4586889999999999E-2</c:v>
                </c:pt>
                <c:pt idx="225">
                  <c:v>5.4107160000000001E-2</c:v>
                </c:pt>
                <c:pt idx="226">
                  <c:v>5.3632843999999999E-2</c:v>
                </c:pt>
                <c:pt idx="227">
                  <c:v>5.3163866999999997E-2</c:v>
                </c:pt>
                <c:pt idx="228">
                  <c:v>5.2700153999999999E-2</c:v>
                </c:pt>
                <c:pt idx="229">
                  <c:v>5.2241626999999999E-2</c:v>
                </c:pt>
                <c:pt idx="230">
                  <c:v>5.1788226E-2</c:v>
                </c:pt>
                <c:pt idx="231">
                  <c:v>5.1339872000000002E-2</c:v>
                </c:pt>
                <c:pt idx="232">
                  <c:v>5.0896490000000003E-2</c:v>
                </c:pt>
                <c:pt idx="233">
                  <c:v>5.0458032999999999E-2</c:v>
                </c:pt>
                <c:pt idx="234">
                  <c:v>5.0024423999999998E-2</c:v>
                </c:pt>
                <c:pt idx="235">
                  <c:v>4.9595599999999997E-2</c:v>
                </c:pt>
                <c:pt idx="236">
                  <c:v>4.9171503999999998E-2</c:v>
                </c:pt>
                <c:pt idx="237">
                  <c:v>4.8752070000000002E-2</c:v>
                </c:pt>
                <c:pt idx="238">
                  <c:v>4.8337247E-2</c:v>
                </c:pt>
                <c:pt idx="239">
                  <c:v>4.7926969999999999E-2</c:v>
                </c:pt>
                <c:pt idx="240">
                  <c:v>4.7521177999999997E-2</c:v>
                </c:pt>
                <c:pt idx="241">
                  <c:v>4.7119821999999999E-2</c:v>
                </c:pt>
                <c:pt idx="242">
                  <c:v>4.6722843999999999E-2</c:v>
                </c:pt>
                <c:pt idx="243">
                  <c:v>4.633019E-2</c:v>
                </c:pt>
                <c:pt idx="244">
                  <c:v>4.5941804000000003E-2</c:v>
                </c:pt>
                <c:pt idx="245">
                  <c:v>4.5557636999999998E-2</c:v>
                </c:pt>
                <c:pt idx="246">
                  <c:v>4.5177635000000001E-2</c:v>
                </c:pt>
                <c:pt idx="247">
                  <c:v>4.4801750000000001E-2</c:v>
                </c:pt>
                <c:pt idx="248">
                  <c:v>4.4429924000000003E-2</c:v>
                </c:pt>
                <c:pt idx="249">
                  <c:v>4.4062114999999999E-2</c:v>
                </c:pt>
                <c:pt idx="250">
                  <c:v>4.3698274000000002E-2</c:v>
                </c:pt>
                <c:pt idx="251">
                  <c:v>4.3338346999999999E-2</c:v>
                </c:pt>
                <c:pt idx="252">
                  <c:v>4.2982289999999999E-2</c:v>
                </c:pt>
                <c:pt idx="253">
                  <c:v>4.2630059999999997E-2</c:v>
                </c:pt>
                <c:pt idx="254">
                  <c:v>4.2281609999999997E-2</c:v>
                </c:pt>
                <c:pt idx="255">
                  <c:v>4.1936880000000003E-2</c:v>
                </c:pt>
                <c:pt idx="256">
                  <c:v>4.1595843E-2</c:v>
                </c:pt>
                <c:pt idx="257">
                  <c:v>4.1258446999999997E-2</c:v>
                </c:pt>
                <c:pt idx="258">
                  <c:v>4.092465E-2</c:v>
                </c:pt>
                <c:pt idx="259">
                  <c:v>4.0594406E-2</c:v>
                </c:pt>
                <c:pt idx="260">
                  <c:v>4.0267676000000002E-2</c:v>
                </c:pt>
                <c:pt idx="261">
                  <c:v>3.9944413999999998E-2</c:v>
                </c:pt>
                <c:pt idx="262">
                  <c:v>3.9624582999999998E-2</c:v>
                </c:pt>
                <c:pt idx="263">
                  <c:v>3.9308139999999998E-2</c:v>
                </c:pt>
                <c:pt idx="264">
                  <c:v>3.8995040000000002E-2</c:v>
                </c:pt>
                <c:pt idx="265">
                  <c:v>3.8685244000000001E-2</c:v>
                </c:pt>
                <c:pt idx="266">
                  <c:v>3.8378716E-2</c:v>
                </c:pt>
                <c:pt idx="267">
                  <c:v>3.8075409999999997E-2</c:v>
                </c:pt>
                <c:pt idx="268">
                  <c:v>3.7775290000000003E-2</c:v>
                </c:pt>
                <c:pt idx="269">
                  <c:v>3.7478320000000002E-2</c:v>
                </c:pt>
                <c:pt idx="270">
                  <c:v>3.7184462000000001E-2</c:v>
                </c:pt>
                <c:pt idx="271">
                  <c:v>3.6893670000000003E-2</c:v>
                </c:pt>
                <c:pt idx="272">
                  <c:v>3.6605909999999998E-2</c:v>
                </c:pt>
                <c:pt idx="273">
                  <c:v>3.6321144999999999E-2</c:v>
                </c:pt>
                <c:pt idx="274">
                  <c:v>3.6039330000000001E-2</c:v>
                </c:pt>
                <c:pt idx="275">
                  <c:v>3.5760444000000002E-2</c:v>
                </c:pt>
                <c:pt idx="276">
                  <c:v>3.5484443999999997E-2</c:v>
                </c:pt>
                <c:pt idx="277">
                  <c:v>3.5211289999999999E-2</c:v>
                </c:pt>
                <c:pt idx="278">
                  <c:v>3.4940954000000003E-2</c:v>
                </c:pt>
                <c:pt idx="279">
                  <c:v>3.4673392999999997E-2</c:v>
                </c:pt>
                <c:pt idx="280">
                  <c:v>3.4408577000000003E-2</c:v>
                </c:pt>
                <c:pt idx="281">
                  <c:v>3.4146465000000001E-2</c:v>
                </c:pt>
                <c:pt idx="282">
                  <c:v>3.3887036000000002E-2</c:v>
                </c:pt>
                <c:pt idx="283">
                  <c:v>3.3630243999999997E-2</c:v>
                </c:pt>
                <c:pt idx="284">
                  <c:v>3.3376059999999999E-2</c:v>
                </c:pt>
                <c:pt idx="285">
                  <c:v>3.3124453999999998E-2</c:v>
                </c:pt>
                <c:pt idx="286">
                  <c:v>3.2875393000000003E-2</c:v>
                </c:pt>
                <c:pt idx="287">
                  <c:v>3.2628838E-2</c:v>
                </c:pt>
                <c:pt idx="288">
                  <c:v>3.2384764000000003E-2</c:v>
                </c:pt>
                <c:pt idx="289">
                  <c:v>3.2143135000000003E-2</c:v>
                </c:pt>
                <c:pt idx="290">
                  <c:v>3.1903925999999999E-2</c:v>
                </c:pt>
                <c:pt idx="291">
                  <c:v>3.1667099999999997E-2</c:v>
                </c:pt>
                <c:pt idx="292">
                  <c:v>3.1432630000000003E-2</c:v>
                </c:pt>
                <c:pt idx="293">
                  <c:v>3.1200483000000001E-2</c:v>
                </c:pt>
                <c:pt idx="294">
                  <c:v>3.0970633000000001E-2</c:v>
                </c:pt>
                <c:pt idx="295">
                  <c:v>3.0743047999999999E-2</c:v>
                </c:pt>
                <c:pt idx="296">
                  <c:v>3.0517695000000001E-2</c:v>
                </c:pt>
                <c:pt idx="297">
                  <c:v>3.0294549E-2</c:v>
                </c:pt>
                <c:pt idx="298">
                  <c:v>3.0073578E-2</c:v>
                </c:pt>
                <c:pt idx="299">
                  <c:v>2.9854757999999999E-2</c:v>
                </c:pt>
                <c:pt idx="300">
                  <c:v>2.9638055999999999E-2</c:v>
                </c:pt>
                <c:pt idx="301">
                  <c:v>2.9423444999999999E-2</c:v>
                </c:pt>
                <c:pt idx="302">
                  <c:v>2.9210900000000001E-2</c:v>
                </c:pt>
                <c:pt idx="303">
                  <c:v>2.9000392E-2</c:v>
                </c:pt>
                <c:pt idx="304">
                  <c:v>2.8791895000000001E-2</c:v>
                </c:pt>
                <c:pt idx="305">
                  <c:v>2.8585380000000001E-2</c:v>
                </c:pt>
                <c:pt idx="306">
                  <c:v>2.8380820000000001E-2</c:v>
                </c:pt>
                <c:pt idx="307">
                  <c:v>2.8178189999999999E-2</c:v>
                </c:pt>
                <c:pt idx="308">
                  <c:v>2.7977466999999999E-2</c:v>
                </c:pt>
                <c:pt idx="309">
                  <c:v>2.7778618000000001E-2</c:v>
                </c:pt>
                <c:pt idx="310">
                  <c:v>2.7581623E-2</c:v>
                </c:pt>
                <c:pt idx="311">
                  <c:v>2.7386453000000002E-2</c:v>
                </c:pt>
                <c:pt idx="312">
                  <c:v>2.7193088000000001E-2</c:v>
                </c:pt>
                <c:pt idx="313">
                  <c:v>2.7001502E-2</c:v>
                </c:pt>
                <c:pt idx="314">
                  <c:v>2.6811667000000001E-2</c:v>
                </c:pt>
                <c:pt idx="315">
                  <c:v>2.6623562E-2</c:v>
                </c:pt>
                <c:pt idx="316">
                  <c:v>2.6437161000000001E-2</c:v>
                </c:pt>
                <c:pt idx="317">
                  <c:v>2.6252444999999999E-2</c:v>
                </c:pt>
                <c:pt idx="318">
                  <c:v>2.6069384000000001E-2</c:v>
                </c:pt>
                <c:pt idx="319">
                  <c:v>2.5887958999999999E-2</c:v>
                </c:pt>
                <c:pt idx="320">
                  <c:v>2.5708146000000001E-2</c:v>
                </c:pt>
                <c:pt idx="321">
                  <c:v>2.5529924999999998E-2</c:v>
                </c:pt>
                <c:pt idx="322">
                  <c:v>2.5353272E-2</c:v>
                </c:pt>
                <c:pt idx="323">
                  <c:v>2.5178163999999999E-2</c:v>
                </c:pt>
                <c:pt idx="324">
                  <c:v>2.5004579999999998E-2</c:v>
                </c:pt>
                <c:pt idx="325">
                  <c:v>2.48325E-2</c:v>
                </c:pt>
                <c:pt idx="326">
                  <c:v>2.46619E-2</c:v>
                </c:pt>
                <c:pt idx="327">
                  <c:v>2.4492763000000001E-2</c:v>
                </c:pt>
                <c:pt idx="328">
                  <c:v>2.4325065E-2</c:v>
                </c:pt>
                <c:pt idx="329">
                  <c:v>2.4158787000000001E-2</c:v>
                </c:pt>
                <c:pt idx="330">
                  <c:v>2.3993906999999998E-2</c:v>
                </c:pt>
                <c:pt idx="331">
                  <c:v>2.3830405999999998E-2</c:v>
                </c:pt>
                <c:pt idx="332">
                  <c:v>2.3668267E-2</c:v>
                </c:pt>
                <c:pt idx="333">
                  <c:v>2.3507467000000001E-2</c:v>
                </c:pt>
                <c:pt idx="334">
                  <c:v>2.3347989E-2</c:v>
                </c:pt>
                <c:pt idx="335">
                  <c:v>2.3189813E-2</c:v>
                </c:pt>
                <c:pt idx="336">
                  <c:v>2.3032919999999998E-2</c:v>
                </c:pt>
                <c:pt idx="337">
                  <c:v>2.2877290000000002E-2</c:v>
                </c:pt>
                <c:pt idx="338">
                  <c:v>2.2722910999999998E-2</c:v>
                </c:pt>
                <c:pt idx="339">
                  <c:v>2.2569756999999999E-2</c:v>
                </c:pt>
                <c:pt idx="340">
                  <c:v>2.2417815000000001E-2</c:v>
                </c:pt>
                <c:pt idx="341">
                  <c:v>2.2267068000000001E-2</c:v>
                </c:pt>
                <c:pt idx="342">
                  <c:v>2.2117496E-2</c:v>
                </c:pt>
                <c:pt idx="343">
                  <c:v>2.1969082000000001E-2</c:v>
                </c:pt>
                <c:pt idx="344">
                  <c:v>2.1821810000000001E-2</c:v>
                </c:pt>
                <c:pt idx="345">
                  <c:v>2.1675665E-2</c:v>
                </c:pt>
                <c:pt idx="346">
                  <c:v>2.1530628E-2</c:v>
                </c:pt>
                <c:pt idx="347">
                  <c:v>2.1386687000000001E-2</c:v>
                </c:pt>
                <c:pt idx="348">
                  <c:v>2.124382E-2</c:v>
                </c:pt>
                <c:pt idx="349">
                  <c:v>2.1102014999999998E-2</c:v>
                </c:pt>
                <c:pt idx="350">
                  <c:v>2.0961257E-2</c:v>
                </c:pt>
                <c:pt idx="351">
                  <c:v>2.0821528999999998E-2</c:v>
                </c:pt>
                <c:pt idx="352">
                  <c:v>2.0682815E-2</c:v>
                </c:pt>
                <c:pt idx="353">
                  <c:v>2.0545102999999999E-2</c:v>
                </c:pt>
                <c:pt idx="354">
                  <c:v>2.0408376999999998E-2</c:v>
                </c:pt>
                <c:pt idx="355">
                  <c:v>2.0272622000000001E-2</c:v>
                </c:pt>
                <c:pt idx="356">
                  <c:v>2.0137823999999999E-2</c:v>
                </c:pt>
                <c:pt idx="357">
                  <c:v>2.0003973000000001E-2</c:v>
                </c:pt>
                <c:pt idx="358">
                  <c:v>1.9871048999999998E-2</c:v>
                </c:pt>
                <c:pt idx="359">
                  <c:v>1.9739043000000001E-2</c:v>
                </c:pt>
                <c:pt idx="360">
                  <c:v>1.9607940000000001E-2</c:v>
                </c:pt>
                <c:pt idx="361">
                  <c:v>1.9477727E-2</c:v>
                </c:pt>
                <c:pt idx="362">
                  <c:v>1.934839E-2</c:v>
                </c:pt>
                <c:pt idx="363">
                  <c:v>1.9219920000000001E-2</c:v>
                </c:pt>
                <c:pt idx="364">
                  <c:v>1.9092299E-2</c:v>
                </c:pt>
                <c:pt idx="365">
                  <c:v>1.896552E-2</c:v>
                </c:pt>
                <c:pt idx="366">
                  <c:v>1.8839565999999999E-2</c:v>
                </c:pt>
                <c:pt idx="367">
                  <c:v>1.8714430000000001E-2</c:v>
                </c:pt>
                <c:pt idx="368">
                  <c:v>1.8590096E-2</c:v>
                </c:pt>
                <c:pt idx="369">
                  <c:v>1.8466554999999999E-2</c:v>
                </c:pt>
                <c:pt idx="370">
                  <c:v>1.8343795E-2</c:v>
                </c:pt>
                <c:pt idx="371">
                  <c:v>1.8221807E-2</c:v>
                </c:pt>
                <c:pt idx="372">
                  <c:v>1.8100577999999999E-2</c:v>
                </c:pt>
                <c:pt idx="373">
                  <c:v>1.7980097E-2</c:v>
                </c:pt>
                <c:pt idx="374">
                  <c:v>1.7860355000000001E-2</c:v>
                </c:pt>
                <c:pt idx="375">
                  <c:v>1.7846773999999999E-2</c:v>
                </c:pt>
                <c:pt idx="376">
                  <c:v>1.7846773999999999E-2</c:v>
                </c:pt>
                <c:pt idx="377">
                  <c:v>1.7744256E-2</c:v>
                </c:pt>
                <c:pt idx="378">
                  <c:v>1.7636084999999999E-2</c:v>
                </c:pt>
                <c:pt idx="379">
                  <c:v>1.7535591E-2</c:v>
                </c:pt>
                <c:pt idx="380">
                  <c:v>1.7442513E-2</c:v>
                </c:pt>
                <c:pt idx="381">
                  <c:v>1.7356536999999998E-2</c:v>
                </c:pt>
                <c:pt idx="382">
                  <c:v>1.7277339999999999E-2</c:v>
                </c:pt>
                <c:pt idx="383">
                  <c:v>1.7204629999999999E-2</c:v>
                </c:pt>
                <c:pt idx="384">
                  <c:v>1.7138133E-2</c:v>
                </c:pt>
                <c:pt idx="385">
                  <c:v>1.7077582000000001E-2</c:v>
                </c:pt>
                <c:pt idx="386">
                  <c:v>1.7022704999999999E-2</c:v>
                </c:pt>
                <c:pt idx="387">
                  <c:v>1.6973235E-2</c:v>
                </c:pt>
                <c:pt idx="388">
                  <c:v>1.6928914999999999E-2</c:v>
                </c:pt>
                <c:pt idx="389">
                  <c:v>1.6889483E-2</c:v>
                </c:pt>
                <c:pt idx="390">
                  <c:v>1.6854676999999998E-2</c:v>
                </c:pt>
                <c:pt idx="391">
                  <c:v>1.6824240000000001E-2</c:v>
                </c:pt>
                <c:pt idx="392">
                  <c:v>1.6797903999999999E-2</c:v>
                </c:pt>
                <c:pt idx="393">
                  <c:v>1.6775403000000001E-2</c:v>
                </c:pt>
                <c:pt idx="394">
                  <c:v>1.6756468E-2</c:v>
                </c:pt>
                <c:pt idx="395">
                  <c:v>1.6740820999999999E-2</c:v>
                </c:pt>
                <c:pt idx="396">
                  <c:v>1.6728176000000001E-2</c:v>
                </c:pt>
                <c:pt idx="397">
                  <c:v>1.6718238999999999E-2</c:v>
                </c:pt>
                <c:pt idx="398">
                  <c:v>1.6710708000000001E-2</c:v>
                </c:pt>
                <c:pt idx="399">
                  <c:v>1.6705265E-2</c:v>
                </c:pt>
                <c:pt idx="400">
                  <c:v>1.6701588E-2</c:v>
                </c:pt>
                <c:pt idx="401">
                  <c:v>1.6699335999999999E-2</c:v>
                </c:pt>
                <c:pt idx="402">
                  <c:v>1.6698162999999999E-2</c:v>
                </c:pt>
                <c:pt idx="403">
                  <c:v>1.6697712E-2</c:v>
                </c:pt>
                <c:pt idx="404">
                  <c:v>1.6697632E-2</c:v>
                </c:pt>
                <c:pt idx="405">
                  <c:v>1.6697632E-2</c:v>
                </c:pt>
                <c:pt idx="406">
                  <c:v>1.6697632E-2</c:v>
                </c:pt>
                <c:pt idx="407">
                  <c:v>1.6846237999999999E-2</c:v>
                </c:pt>
                <c:pt idx="408">
                  <c:v>1.7174769999999999E-2</c:v>
                </c:pt>
                <c:pt idx="409">
                  <c:v>1.7552867999999999E-2</c:v>
                </c:pt>
                <c:pt idx="410">
                  <c:v>1.7957649999999999E-2</c:v>
                </c:pt>
                <c:pt idx="411">
                  <c:v>1.838182E-2</c:v>
                </c:pt>
                <c:pt idx="412">
                  <c:v>1.8821147999999999E-2</c:v>
                </c:pt>
                <c:pt idx="413">
                  <c:v>1.9273731999999998E-2</c:v>
                </c:pt>
                <c:pt idx="414">
                  <c:v>1.9739053999999999E-2</c:v>
                </c:pt>
                <c:pt idx="415">
                  <c:v>2.0217214000000001E-2</c:v>
                </c:pt>
                <c:pt idx="416">
                  <c:v>2.0708509E-2</c:v>
                </c:pt>
                <c:pt idx="417">
                  <c:v>2.1213290999999999E-2</c:v>
                </c:pt>
                <c:pt idx="418">
                  <c:v>2.1731905999999999E-2</c:v>
                </c:pt>
                <c:pt idx="419">
                  <c:v>2.2264684999999999E-2</c:v>
                </c:pt>
                <c:pt idx="420">
                  <c:v>2.2811972999999999E-2</c:v>
                </c:pt>
                <c:pt idx="421">
                  <c:v>2.3374117999999999E-2</c:v>
                </c:pt>
                <c:pt idx="422">
                  <c:v>2.3951486000000001E-2</c:v>
                </c:pt>
                <c:pt idx="423">
                  <c:v>2.4544468E-2</c:v>
                </c:pt>
                <c:pt idx="424">
                  <c:v>2.5153479999999999E-2</c:v>
                </c:pt>
                <c:pt idx="425">
                  <c:v>2.5778964000000001E-2</c:v>
                </c:pt>
                <c:pt idx="426">
                  <c:v>2.6421384999999999E-2</c:v>
                </c:pt>
                <c:pt idx="427">
                  <c:v>2.7081233E-2</c:v>
                </c:pt>
                <c:pt idx="428">
                  <c:v>2.7759012E-2</c:v>
                </c:pt>
                <c:pt idx="429">
                  <c:v>2.8455247999999999E-2</c:v>
                </c:pt>
                <c:pt idx="430">
                  <c:v>2.9170483000000001E-2</c:v>
                </c:pt>
                <c:pt idx="431">
                  <c:v>2.9905266999999999E-2</c:v>
                </c:pt>
                <c:pt idx="432">
                  <c:v>3.0660165E-2</c:v>
                </c:pt>
                <c:pt idx="433">
                  <c:v>3.1435747E-2</c:v>
                </c:pt>
                <c:pt idx="434">
                  <c:v>3.2232597000000002E-2</c:v>
                </c:pt>
                <c:pt idx="435">
                  <c:v>3.3051297E-2</c:v>
                </c:pt>
                <c:pt idx="436">
                  <c:v>3.3892440000000003E-2</c:v>
                </c:pt>
                <c:pt idx="437">
                  <c:v>3.4756623E-2</c:v>
                </c:pt>
                <c:pt idx="438">
                  <c:v>3.5644429999999998E-2</c:v>
                </c:pt>
                <c:pt idx="439">
                  <c:v>3.6556463999999997E-2</c:v>
                </c:pt>
                <c:pt idx="440">
                  <c:v>3.7493319999999997E-2</c:v>
                </c:pt>
                <c:pt idx="441">
                  <c:v>3.8455580000000003E-2</c:v>
                </c:pt>
                <c:pt idx="442">
                  <c:v>3.9443846999999997E-2</c:v>
                </c:pt>
                <c:pt idx="443">
                  <c:v>4.04587E-2</c:v>
                </c:pt>
                <c:pt idx="444">
                  <c:v>4.150073E-2</c:v>
                </c:pt>
                <c:pt idx="445">
                  <c:v>4.2570497999999998E-2</c:v>
                </c:pt>
                <c:pt idx="446">
                  <c:v>4.3668587000000002E-2</c:v>
                </c:pt>
                <c:pt idx="447">
                  <c:v>4.4795572999999998E-2</c:v>
                </c:pt>
                <c:pt idx="448">
                  <c:v>4.5952014999999999E-2</c:v>
                </c:pt>
                <c:pt idx="449">
                  <c:v>4.7138482000000002E-2</c:v>
                </c:pt>
                <c:pt idx="450">
                  <c:v>4.8355534999999998E-2</c:v>
                </c:pt>
                <c:pt idx="451">
                  <c:v>4.9603723000000002E-2</c:v>
                </c:pt>
                <c:pt idx="452">
                  <c:v>4.9806616999999997E-2</c:v>
                </c:pt>
                <c:pt idx="453">
                  <c:v>4.9806616999999997E-2</c:v>
                </c:pt>
                <c:pt idx="454">
                  <c:v>5.0710159999999997E-2</c:v>
                </c:pt>
                <c:pt idx="455">
                  <c:v>5.15264E-2</c:v>
                </c:pt>
                <c:pt idx="456">
                  <c:v>5.2215409999999997E-2</c:v>
                </c:pt>
                <c:pt idx="457">
                  <c:v>5.2851219999999997E-2</c:v>
                </c:pt>
                <c:pt idx="458">
                  <c:v>5.3466822999999997E-2</c:v>
                </c:pt>
                <c:pt idx="459">
                  <c:v>5.4076810000000003E-2</c:v>
                </c:pt>
                <c:pt idx="460">
                  <c:v>5.4687924999999998E-2</c:v>
                </c:pt>
                <c:pt idx="461">
                  <c:v>5.5303155999999999E-2</c:v>
                </c:pt>
                <c:pt idx="462">
                  <c:v>5.5923830000000001E-2</c:v>
                </c:pt>
                <c:pt idx="463">
                  <c:v>5.6550839999999998E-2</c:v>
                </c:pt>
                <c:pt idx="464">
                  <c:v>5.7184506000000003E-2</c:v>
                </c:pt>
                <c:pt idx="465">
                  <c:v>5.7824880000000002E-2</c:v>
                </c:pt>
                <c:pt idx="466">
                  <c:v>5.8472080000000003E-2</c:v>
                </c:pt>
                <c:pt idx="467">
                  <c:v>5.9126239999999997E-2</c:v>
                </c:pt>
                <c:pt idx="468">
                  <c:v>5.9787456000000003E-2</c:v>
                </c:pt>
                <c:pt idx="469">
                  <c:v>6.0455750000000003E-2</c:v>
                </c:pt>
                <c:pt idx="470">
                  <c:v>6.1131164000000002E-2</c:v>
                </c:pt>
                <c:pt idx="471">
                  <c:v>6.1813764E-2</c:v>
                </c:pt>
                <c:pt idx="472">
                  <c:v>6.2503630000000004E-2</c:v>
                </c:pt>
                <c:pt idx="473">
                  <c:v>6.3200809999999996E-2</c:v>
                </c:pt>
                <c:pt idx="474">
                  <c:v>6.3905366000000005E-2</c:v>
                </c:pt>
                <c:pt idx="475">
                  <c:v>6.4617350000000004E-2</c:v>
                </c:pt>
                <c:pt idx="476">
                  <c:v>6.5336816000000006E-2</c:v>
                </c:pt>
                <c:pt idx="477">
                  <c:v>6.6063819999999995E-2</c:v>
                </c:pt>
                <c:pt idx="478">
                  <c:v>6.6798419999999997E-2</c:v>
                </c:pt>
                <c:pt idx="479">
                  <c:v>6.7540680000000006E-2</c:v>
                </c:pt>
                <c:pt idx="480">
                  <c:v>6.8290660000000003E-2</c:v>
                </c:pt>
                <c:pt idx="481">
                  <c:v>6.9048390000000001E-2</c:v>
                </c:pt>
                <c:pt idx="482">
                  <c:v>6.9813940000000005E-2</c:v>
                </c:pt>
                <c:pt idx="483">
                  <c:v>7.0587369999999997E-2</c:v>
                </c:pt>
                <c:pt idx="484">
                  <c:v>7.1368730000000005E-2</c:v>
                </c:pt>
                <c:pt idx="485">
                  <c:v>7.2158079999999999E-2</c:v>
                </c:pt>
                <c:pt idx="486">
                  <c:v>7.2955489999999998E-2</c:v>
                </c:pt>
                <c:pt idx="487">
                  <c:v>7.3760999999999993E-2</c:v>
                </c:pt>
                <c:pt idx="488">
                  <c:v>7.4574669999999996E-2</c:v>
                </c:pt>
                <c:pt idx="489">
                  <c:v>7.5396550000000007E-2</c:v>
                </c:pt>
                <c:pt idx="490">
                  <c:v>7.6226710000000003E-2</c:v>
                </c:pt>
                <c:pt idx="491">
                  <c:v>7.7065190000000006E-2</c:v>
                </c:pt>
                <c:pt idx="492">
                  <c:v>7.7912054999999994E-2</c:v>
                </c:pt>
                <c:pt idx="493">
                  <c:v>7.876735E-2</c:v>
                </c:pt>
                <c:pt idx="494">
                  <c:v>7.9631135000000006E-2</c:v>
                </c:pt>
                <c:pt idx="495">
                  <c:v>8.0503459999999999E-2</c:v>
                </c:pt>
                <c:pt idx="496">
                  <c:v>8.1384360000000003E-2</c:v>
                </c:pt>
                <c:pt idx="497">
                  <c:v>8.2273915000000003E-2</c:v>
                </c:pt>
                <c:pt idx="498">
                  <c:v>8.317215E-2</c:v>
                </c:pt>
                <c:pt idx="499">
                  <c:v>8.4079119999999993E-2</c:v>
                </c:pt>
                <c:pt idx="500">
                  <c:v>8.499487E-2</c:v>
                </c:pt>
                <c:pt idx="501">
                  <c:v>8.5919449999999994E-2</c:v>
                </c:pt>
                <c:pt idx="502">
                  <c:v>8.6852890000000002E-2</c:v>
                </c:pt>
                <c:pt idx="503">
                  <c:v>8.7795239999999997E-2</c:v>
                </c:pt>
                <c:pt idx="504">
                  <c:v>8.8746539999999999E-2</c:v>
                </c:pt>
                <c:pt idx="505">
                  <c:v>8.9706820000000007E-2</c:v>
                </c:pt>
                <c:pt idx="506">
                  <c:v>9.0676129999999994E-2</c:v>
                </c:pt>
                <c:pt idx="507">
                  <c:v>9.1654490000000005E-2</c:v>
                </c:pt>
                <c:pt idx="508">
                  <c:v>9.2641929999999997E-2</c:v>
                </c:pt>
                <c:pt idx="509">
                  <c:v>9.2967170000000002E-2</c:v>
                </c:pt>
                <c:pt idx="510">
                  <c:v>9.2967170000000002E-2</c:v>
                </c:pt>
                <c:pt idx="511">
                  <c:v>9.3535944999999995E-2</c:v>
                </c:pt>
                <c:pt idx="512">
                  <c:v>9.4100125000000007E-2</c:v>
                </c:pt>
                <c:pt idx="513">
                  <c:v>9.4448749999999998E-2</c:v>
                </c:pt>
                <c:pt idx="514">
                  <c:v>9.4665280000000004E-2</c:v>
                </c:pt>
                <c:pt idx="515">
                  <c:v>9.4800300000000004E-2</c:v>
                </c:pt>
                <c:pt idx="516">
                  <c:v>9.4884679999999999E-2</c:v>
                </c:pt>
                <c:pt idx="517">
                  <c:v>9.4937495999999996E-2</c:v>
                </c:pt>
                <c:pt idx="518">
                  <c:v>9.4970579999999999E-2</c:v>
                </c:pt>
                <c:pt idx="519">
                  <c:v>9.4991300000000001E-2</c:v>
                </c:pt>
                <c:pt idx="520">
                  <c:v>9.5004304999999997E-2</c:v>
                </c:pt>
                <c:pt idx="521">
                  <c:v>9.5012449999999998E-2</c:v>
                </c:pt>
                <c:pt idx="522">
                  <c:v>9.5017539999999998E-2</c:v>
                </c:pt>
                <c:pt idx="523">
                  <c:v>9.5020740000000006E-2</c:v>
                </c:pt>
                <c:pt idx="524">
                  <c:v>9.5022750000000003E-2</c:v>
                </c:pt>
                <c:pt idx="525">
                  <c:v>9.5024010000000006E-2</c:v>
                </c:pt>
                <c:pt idx="526">
                  <c:v>9.5024793999999996E-2</c:v>
                </c:pt>
                <c:pt idx="527">
                  <c:v>9.5025269999999995E-2</c:v>
                </c:pt>
                <c:pt idx="528">
                  <c:v>9.5025570000000004E-2</c:v>
                </c:pt>
                <c:pt idx="529">
                  <c:v>9.5025760000000001E-2</c:v>
                </c:pt>
                <c:pt idx="530">
                  <c:v>9.5025890000000002E-2</c:v>
                </c:pt>
                <c:pt idx="531">
                  <c:v>9.5025964000000004E-2</c:v>
                </c:pt>
                <c:pt idx="532">
                  <c:v>9.5026009999999994E-2</c:v>
                </c:pt>
                <c:pt idx="533">
                  <c:v>9.5026029999999997E-2</c:v>
                </c:pt>
                <c:pt idx="534">
                  <c:v>9.5026046000000003E-2</c:v>
                </c:pt>
                <c:pt idx="535">
                  <c:v>9.5026046000000003E-2</c:v>
                </c:pt>
                <c:pt idx="536">
                  <c:v>9.5026050000000001E-2</c:v>
                </c:pt>
                <c:pt idx="537">
                  <c:v>9.5026050000000001E-2</c:v>
                </c:pt>
                <c:pt idx="538">
                  <c:v>9.5026050000000001E-2</c:v>
                </c:pt>
                <c:pt idx="539">
                  <c:v>9.5026050000000001E-2</c:v>
                </c:pt>
                <c:pt idx="540">
                  <c:v>9.5026050000000001E-2</c:v>
                </c:pt>
                <c:pt idx="541">
                  <c:v>9.5026046000000003E-2</c:v>
                </c:pt>
                <c:pt idx="542">
                  <c:v>9.5026040000000006E-2</c:v>
                </c:pt>
                <c:pt idx="543">
                  <c:v>9.5026040000000006E-2</c:v>
                </c:pt>
                <c:pt idx="544">
                  <c:v>9.5026040000000006E-2</c:v>
                </c:pt>
                <c:pt idx="545">
                  <c:v>9.5026046000000003E-2</c:v>
                </c:pt>
                <c:pt idx="546">
                  <c:v>9.5026050000000001E-2</c:v>
                </c:pt>
                <c:pt idx="547">
                  <c:v>9.5026046000000003E-2</c:v>
                </c:pt>
                <c:pt idx="548">
                  <c:v>9.5026046000000003E-2</c:v>
                </c:pt>
                <c:pt idx="549">
                  <c:v>9.5026050000000001E-2</c:v>
                </c:pt>
                <c:pt idx="550">
                  <c:v>9.5026050000000001E-2</c:v>
                </c:pt>
                <c:pt idx="551">
                  <c:v>9.5026050000000001E-2</c:v>
                </c:pt>
                <c:pt idx="552">
                  <c:v>9.5026050000000001E-2</c:v>
                </c:pt>
                <c:pt idx="553">
                  <c:v>9.5026050000000001E-2</c:v>
                </c:pt>
                <c:pt idx="554">
                  <c:v>9.5026050000000001E-2</c:v>
                </c:pt>
                <c:pt idx="555">
                  <c:v>9.5026050000000001E-2</c:v>
                </c:pt>
                <c:pt idx="556">
                  <c:v>9.5026050000000001E-2</c:v>
                </c:pt>
                <c:pt idx="557">
                  <c:v>9.5026050000000001E-2</c:v>
                </c:pt>
                <c:pt idx="558">
                  <c:v>9.5026050000000001E-2</c:v>
                </c:pt>
                <c:pt idx="559">
                  <c:v>9.5026050000000001E-2</c:v>
                </c:pt>
                <c:pt idx="560">
                  <c:v>9.5026050000000001E-2</c:v>
                </c:pt>
                <c:pt idx="561">
                  <c:v>9.5026050000000001E-2</c:v>
                </c:pt>
                <c:pt idx="562">
                  <c:v>9.5026050000000001E-2</c:v>
                </c:pt>
                <c:pt idx="563">
                  <c:v>9.5026050000000001E-2</c:v>
                </c:pt>
                <c:pt idx="564">
                  <c:v>9.5026050000000001E-2</c:v>
                </c:pt>
                <c:pt idx="565">
                  <c:v>9.5026050000000001E-2</c:v>
                </c:pt>
                <c:pt idx="566">
                  <c:v>9.5026050000000001E-2</c:v>
                </c:pt>
                <c:pt idx="567">
                  <c:v>9.5026050000000001E-2</c:v>
                </c:pt>
                <c:pt idx="568">
                  <c:v>9.5026050000000001E-2</c:v>
                </c:pt>
                <c:pt idx="569">
                  <c:v>9.5026050000000001E-2</c:v>
                </c:pt>
                <c:pt idx="570">
                  <c:v>9.5026050000000001E-2</c:v>
                </c:pt>
                <c:pt idx="571">
                  <c:v>9.5026050000000001E-2</c:v>
                </c:pt>
                <c:pt idx="572">
                  <c:v>9.5026050000000001E-2</c:v>
                </c:pt>
                <c:pt idx="573">
                  <c:v>9.5026050000000001E-2</c:v>
                </c:pt>
                <c:pt idx="574">
                  <c:v>9.5026050000000001E-2</c:v>
                </c:pt>
                <c:pt idx="575">
                  <c:v>9.5026050000000001E-2</c:v>
                </c:pt>
                <c:pt idx="576">
                  <c:v>9.5025799999999994E-2</c:v>
                </c:pt>
                <c:pt idx="577">
                  <c:v>9.5024399999999995E-2</c:v>
                </c:pt>
                <c:pt idx="578">
                  <c:v>9.50207E-2</c:v>
                </c:pt>
                <c:pt idx="579">
                  <c:v>9.5013500000000001E-2</c:v>
                </c:pt>
                <c:pt idx="580">
                  <c:v>9.5001589999999997E-2</c:v>
                </c:pt>
                <c:pt idx="581">
                  <c:v>9.4983789999999998E-2</c:v>
                </c:pt>
                <c:pt idx="582">
                  <c:v>9.4958899999999999E-2</c:v>
                </c:pt>
                <c:pt idx="583">
                  <c:v>9.4925819999999994E-2</c:v>
                </c:pt>
                <c:pt idx="584">
                  <c:v>9.4883490000000001E-2</c:v>
                </c:pt>
                <c:pt idx="585">
                  <c:v>9.4830919999999999E-2</c:v>
                </c:pt>
                <c:pt idx="586">
                  <c:v>9.4767204999999993E-2</c:v>
                </c:pt>
                <c:pt idx="587">
                  <c:v>9.4691540000000005E-2</c:v>
                </c:pt>
                <c:pt idx="588">
                  <c:v>9.4603166000000002E-2</c:v>
                </c:pt>
                <c:pt idx="589">
                  <c:v>9.4501459999999995E-2</c:v>
                </c:pt>
                <c:pt idx="590">
                  <c:v>9.4385885000000003E-2</c:v>
                </c:pt>
                <c:pt idx="591">
                  <c:v>9.4255980000000003E-2</c:v>
                </c:pt>
                <c:pt idx="592">
                  <c:v>9.4111379999999994E-2</c:v>
                </c:pt>
                <c:pt idx="593">
                  <c:v>9.3951835999999997E-2</c:v>
                </c:pt>
                <c:pt idx="594">
                  <c:v>9.3777139999999995E-2</c:v>
                </c:pt>
                <c:pt idx="595">
                  <c:v>9.3587219999999999E-2</c:v>
                </c:pt>
                <c:pt idx="596">
                  <c:v>9.3382039999999999E-2</c:v>
                </c:pt>
                <c:pt idx="597">
                  <c:v>9.3161640000000004E-2</c:v>
                </c:pt>
                <c:pt idx="598">
                  <c:v>9.2926159999999994E-2</c:v>
                </c:pt>
                <c:pt idx="599">
                  <c:v>9.2675770000000005E-2</c:v>
                </c:pt>
                <c:pt idx="600">
                  <c:v>9.2410699999999998E-2</c:v>
                </c:pt>
                <c:pt idx="601">
                  <c:v>9.2131260000000006E-2</c:v>
                </c:pt>
                <c:pt idx="602">
                  <c:v>9.1837764000000002E-2</c:v>
                </c:pt>
                <c:pt idx="603">
                  <c:v>9.1530589999999995E-2</c:v>
                </c:pt>
                <c:pt idx="604">
                  <c:v>9.1210150000000004E-2</c:v>
                </c:pt>
                <c:pt idx="605">
                  <c:v>9.0876855000000006E-2</c:v>
                </c:pt>
                <c:pt idx="606">
                  <c:v>9.0531189999999997E-2</c:v>
                </c:pt>
                <c:pt idx="607">
                  <c:v>9.0173619999999996E-2</c:v>
                </c:pt>
                <c:pt idx="608">
                  <c:v>8.9804640000000005E-2</c:v>
                </c:pt>
                <c:pt idx="609">
                  <c:v>8.9424770000000001E-2</c:v>
                </c:pt>
                <c:pt idx="610">
                  <c:v>8.9034500000000003E-2</c:v>
                </c:pt>
                <c:pt idx="611">
                  <c:v>8.8634359999999995E-2</c:v>
                </c:pt>
                <c:pt idx="612">
                  <c:v>8.8224860000000002E-2</c:v>
                </c:pt>
                <c:pt idx="613">
                  <c:v>8.7806515000000002E-2</c:v>
                </c:pt>
                <c:pt idx="614">
                  <c:v>8.737984E-2</c:v>
                </c:pt>
                <c:pt idx="615">
                  <c:v>8.6945339999999996E-2</c:v>
                </c:pt>
                <c:pt idx="616">
                  <c:v>8.6503499999999997E-2</c:v>
                </c:pt>
                <c:pt idx="617">
                  <c:v>8.6054809999999995E-2</c:v>
                </c:pt>
                <c:pt idx="618">
                  <c:v>8.5599759999999997E-2</c:v>
                </c:pt>
                <c:pt idx="619">
                  <c:v>8.5138779999999997E-2</c:v>
                </c:pt>
                <c:pt idx="620">
                  <c:v>8.4672360000000002E-2</c:v>
                </c:pt>
                <c:pt idx="621">
                  <c:v>8.4200929999999993E-2</c:v>
                </c:pt>
                <c:pt idx="622">
                  <c:v>8.3724889999999996E-2</c:v>
                </c:pt>
                <c:pt idx="623">
                  <c:v>8.3244680000000001E-2</c:v>
                </c:pt>
                <c:pt idx="624">
                  <c:v>8.2760669999999995E-2</c:v>
                </c:pt>
                <c:pt idx="625">
                  <c:v>8.2273244999999995E-2</c:v>
                </c:pt>
                <c:pt idx="626">
                  <c:v>8.1782770000000005E-2</c:v>
                </c:pt>
                <c:pt idx="627">
                  <c:v>8.1289600000000004E-2</c:v>
                </c:pt>
                <c:pt idx="628">
                  <c:v>8.0794043999999995E-2</c:v>
                </c:pt>
                <c:pt idx="629">
                  <c:v>8.0296439999999997E-2</c:v>
                </c:pt>
                <c:pt idx="630">
                  <c:v>7.9797090000000001E-2</c:v>
                </c:pt>
                <c:pt idx="631">
                  <c:v>7.9296275999999999E-2</c:v>
                </c:pt>
                <c:pt idx="632">
                  <c:v>7.8794279999999994E-2</c:v>
                </c:pt>
                <c:pt idx="633">
                  <c:v>7.8291349999999996E-2</c:v>
                </c:pt>
                <c:pt idx="634">
                  <c:v>7.7787750000000003E-2</c:v>
                </c:pt>
                <c:pt idx="635">
                  <c:v>7.7283710000000005E-2</c:v>
                </c:pt>
                <c:pt idx="636">
                  <c:v>7.6779449999999999E-2</c:v>
                </c:pt>
                <c:pt idx="637">
                  <c:v>7.6275184999999995E-2</c:v>
                </c:pt>
                <c:pt idx="638">
                  <c:v>7.5771115999999999E-2</c:v>
                </c:pt>
                <c:pt idx="639">
                  <c:v>7.5267429999999996E-2</c:v>
                </c:pt>
                <c:pt idx="640">
                  <c:v>7.4764304000000004E-2</c:v>
                </c:pt>
                <c:pt idx="641">
                  <c:v>7.426191E-2</c:v>
                </c:pt>
                <c:pt idx="642">
                  <c:v>7.3760400000000004E-2</c:v>
                </c:pt>
                <c:pt idx="643">
                  <c:v>7.3259934999999998E-2</c:v>
                </c:pt>
                <c:pt idx="644">
                  <c:v>7.2760640000000001E-2</c:v>
                </c:pt>
                <c:pt idx="645">
                  <c:v>7.2262670000000001E-2</c:v>
                </c:pt>
                <c:pt idx="646">
                  <c:v>7.1766116000000005E-2</c:v>
                </c:pt>
                <c:pt idx="647">
                  <c:v>7.1271130000000002E-2</c:v>
                </c:pt>
                <c:pt idx="648">
                  <c:v>7.0777796000000004E-2</c:v>
                </c:pt>
                <c:pt idx="649">
                  <c:v>7.0286219999999996E-2</c:v>
                </c:pt>
                <c:pt idx="650">
                  <c:v>6.9796510000000006E-2</c:v>
                </c:pt>
                <c:pt idx="651">
                  <c:v>6.9308739999999994E-2</c:v>
                </c:pt>
                <c:pt idx="652">
                  <c:v>6.8823010000000004E-2</c:v>
                </c:pt>
                <c:pt idx="653">
                  <c:v>6.833939E-2</c:v>
                </c:pt>
                <c:pt idx="654">
                  <c:v>6.7857959999999995E-2</c:v>
                </c:pt>
                <c:pt idx="655">
                  <c:v>6.7378779999999999E-2</c:v>
                </c:pt>
                <c:pt idx="656">
                  <c:v>6.6901929999999998E-2</c:v>
                </c:pt>
                <c:pt idx="657">
                  <c:v>6.6427453999999997E-2</c:v>
                </c:pt>
                <c:pt idx="658">
                  <c:v>6.5955415000000003E-2</c:v>
                </c:pt>
                <c:pt idx="659">
                  <c:v>6.5485865000000004E-2</c:v>
                </c:pt>
                <c:pt idx="660">
                  <c:v>6.5018850000000003E-2</c:v>
                </c:pt>
                <c:pt idx="661">
                  <c:v>6.4554416000000003E-2</c:v>
                </c:pt>
                <c:pt idx="662">
                  <c:v>6.40926E-2</c:v>
                </c:pt>
                <c:pt idx="663">
                  <c:v>6.3633434000000003E-2</c:v>
                </c:pt>
                <c:pt idx="664">
                  <c:v>6.3176969999999999E-2</c:v>
                </c:pt>
                <c:pt idx="665">
                  <c:v>6.2723210000000001E-2</c:v>
                </c:pt>
                <c:pt idx="666">
                  <c:v>6.2272210000000001E-2</c:v>
                </c:pt>
                <c:pt idx="667">
                  <c:v>6.1823982999999999E-2</c:v>
                </c:pt>
                <c:pt idx="668">
                  <c:v>6.1378557E-2</c:v>
                </c:pt>
                <c:pt idx="669">
                  <c:v>6.0935943999999999E-2</c:v>
                </c:pt>
                <c:pt idx="670">
                  <c:v>6.0496174E-2</c:v>
                </c:pt>
                <c:pt idx="671">
                  <c:v>6.0059256999999998E-2</c:v>
                </c:pt>
                <c:pt idx="672">
                  <c:v>5.9625211999999997E-2</c:v>
                </c:pt>
                <c:pt idx="673">
                  <c:v>5.919406E-2</c:v>
                </c:pt>
                <c:pt idx="674">
                  <c:v>5.8765802999999998E-2</c:v>
                </c:pt>
                <c:pt idx="675">
                  <c:v>5.8340450000000002E-2</c:v>
                </c:pt>
                <c:pt idx="676">
                  <c:v>5.7918009999999999E-2</c:v>
                </c:pt>
                <c:pt idx="677">
                  <c:v>5.7498496000000003E-2</c:v>
                </c:pt>
                <c:pt idx="678">
                  <c:v>5.7081914999999997E-2</c:v>
                </c:pt>
                <c:pt idx="679">
                  <c:v>5.6668273999999998E-2</c:v>
                </c:pt>
                <c:pt idx="680">
                  <c:v>5.6257580000000001E-2</c:v>
                </c:pt>
                <c:pt idx="681">
                  <c:v>5.5849823999999999E-2</c:v>
                </c:pt>
                <c:pt idx="682">
                  <c:v>5.5445003999999999E-2</c:v>
                </c:pt>
                <c:pt idx="683">
                  <c:v>5.5043130000000003E-2</c:v>
                </c:pt>
                <c:pt idx="684">
                  <c:v>5.4644205000000001E-2</c:v>
                </c:pt>
                <c:pt idx="685">
                  <c:v>5.424822E-2</c:v>
                </c:pt>
                <c:pt idx="686">
                  <c:v>5.3855184E-2</c:v>
                </c:pt>
                <c:pt idx="687">
                  <c:v>5.3465082999999997E-2</c:v>
                </c:pt>
                <c:pt idx="688">
                  <c:v>5.3077909999999999E-2</c:v>
                </c:pt>
                <c:pt idx="689">
                  <c:v>5.2693665000000001E-2</c:v>
                </c:pt>
                <c:pt idx="690">
                  <c:v>5.2312339999999999E-2</c:v>
                </c:pt>
                <c:pt idx="691">
                  <c:v>5.1933933000000002E-2</c:v>
                </c:pt>
                <c:pt idx="692">
                  <c:v>5.1558435E-2</c:v>
                </c:pt>
                <c:pt idx="693">
                  <c:v>5.1185834999999999E-2</c:v>
                </c:pt>
                <c:pt idx="694">
                  <c:v>5.0816121999999998E-2</c:v>
                </c:pt>
                <c:pt idx="695">
                  <c:v>5.0449292999999999E-2</c:v>
                </c:pt>
                <c:pt idx="696">
                  <c:v>5.0085336000000001E-2</c:v>
                </c:pt>
                <c:pt idx="697">
                  <c:v>4.9724244000000001E-2</c:v>
                </c:pt>
                <c:pt idx="698">
                  <c:v>4.9365997000000002E-2</c:v>
                </c:pt>
                <c:pt idx="699">
                  <c:v>4.9010592999999998E-2</c:v>
                </c:pt>
                <c:pt idx="700">
                  <c:v>4.8658013E-2</c:v>
                </c:pt>
                <c:pt idx="701">
                  <c:v>4.8308253000000002E-2</c:v>
                </c:pt>
                <c:pt idx="702">
                  <c:v>4.7961295000000001E-2</c:v>
                </c:pt>
                <c:pt idx="703">
                  <c:v>4.7617126000000003E-2</c:v>
                </c:pt>
                <c:pt idx="704">
                  <c:v>4.7275736999999998E-2</c:v>
                </c:pt>
                <c:pt idx="705">
                  <c:v>4.6937109999999997E-2</c:v>
                </c:pt>
                <c:pt idx="706">
                  <c:v>4.6601231999999999E-2</c:v>
                </c:pt>
                <c:pt idx="707">
                  <c:v>4.6268089999999998E-2</c:v>
                </c:pt>
                <c:pt idx="708">
                  <c:v>4.593767E-2</c:v>
                </c:pt>
                <c:pt idx="709">
                  <c:v>4.5609955000000001E-2</c:v>
                </c:pt>
                <c:pt idx="710">
                  <c:v>4.5284933999999999E-2</c:v>
                </c:pt>
                <c:pt idx="711">
                  <c:v>4.4962589999999997E-2</c:v>
                </c:pt>
                <c:pt idx="712">
                  <c:v>4.4642902999999998E-2</c:v>
                </c:pt>
                <c:pt idx="713">
                  <c:v>4.4325862000000001E-2</c:v>
                </c:pt>
                <c:pt idx="714">
                  <c:v>4.4011450000000001E-2</c:v>
                </c:pt>
                <c:pt idx="715">
                  <c:v>4.3699651999999999E-2</c:v>
                </c:pt>
                <c:pt idx="716">
                  <c:v>4.3390445E-2</c:v>
                </c:pt>
                <c:pt idx="717">
                  <c:v>4.3083824E-2</c:v>
                </c:pt>
                <c:pt idx="718">
                  <c:v>4.2779761999999999E-2</c:v>
                </c:pt>
                <c:pt idx="719">
                  <c:v>4.2478244999999998E-2</c:v>
                </c:pt>
                <c:pt idx="720">
                  <c:v>4.2179253E-2</c:v>
                </c:pt>
                <c:pt idx="721">
                  <c:v>4.1882771999999999E-2</c:v>
                </c:pt>
                <c:pt idx="722">
                  <c:v>4.1588787000000002E-2</c:v>
                </c:pt>
                <c:pt idx="723">
                  <c:v>4.1297269999999997E-2</c:v>
                </c:pt>
                <c:pt idx="724">
                  <c:v>4.1008219999999998E-2</c:v>
                </c:pt>
                <c:pt idx="725">
                  <c:v>4.0721603000000002E-2</c:v>
                </c:pt>
                <c:pt idx="726">
                  <c:v>4.0437404000000003E-2</c:v>
                </c:pt>
                <c:pt idx="727">
                  <c:v>4.0155612E-2</c:v>
                </c:pt>
                <c:pt idx="728">
                  <c:v>3.9876200000000001E-2</c:v>
                </c:pt>
                <c:pt idx="729">
                  <c:v>3.9599158000000002E-2</c:v>
                </c:pt>
                <c:pt idx="730">
                  <c:v>3.9324461999999998E-2</c:v>
                </c:pt>
                <c:pt idx="731">
                  <c:v>3.9052095000000002E-2</c:v>
                </c:pt>
                <c:pt idx="732">
                  <c:v>3.8782034E-2</c:v>
                </c:pt>
                <c:pt idx="733">
                  <c:v>3.8514267999999997E-2</c:v>
                </c:pt>
                <c:pt idx="734">
                  <c:v>3.8248773999999999E-2</c:v>
                </c:pt>
                <c:pt idx="735">
                  <c:v>3.7985533000000002E-2</c:v>
                </c:pt>
                <c:pt idx="736">
                  <c:v>3.7724529999999999E-2</c:v>
                </c:pt>
                <c:pt idx="737">
                  <c:v>3.7465744000000002E-2</c:v>
                </c:pt>
                <c:pt idx="738">
                  <c:v>3.7209153000000002E-2</c:v>
                </c:pt>
                <c:pt idx="739">
                  <c:v>3.695474E-2</c:v>
                </c:pt>
                <c:pt idx="740">
                  <c:v>3.6702484E-2</c:v>
                </c:pt>
                <c:pt idx="741">
                  <c:v>3.6452369999999998E-2</c:v>
                </c:pt>
                <c:pt idx="742">
                  <c:v>3.6204383E-2</c:v>
                </c:pt>
                <c:pt idx="743">
                  <c:v>3.5958495E-2</c:v>
                </c:pt>
                <c:pt idx="744">
                  <c:v>3.5714692999999999E-2</c:v>
                </c:pt>
                <c:pt idx="745">
                  <c:v>3.5472956E-2</c:v>
                </c:pt>
                <c:pt idx="746">
                  <c:v>3.5233263000000001E-2</c:v>
                </c:pt>
                <c:pt idx="747">
                  <c:v>3.4995597000000003E-2</c:v>
                </c:pt>
                <c:pt idx="748">
                  <c:v>3.4759940000000003E-2</c:v>
                </c:pt>
                <c:pt idx="749">
                  <c:v>3.4526274000000003E-2</c:v>
                </c:pt>
                <c:pt idx="750">
                  <c:v>3.4294575000000001E-2</c:v>
                </c:pt>
                <c:pt idx="751">
                  <c:v>3.4064833000000003E-2</c:v>
                </c:pt>
                <c:pt idx="752">
                  <c:v>3.3837024E-2</c:v>
                </c:pt>
                <c:pt idx="753">
                  <c:v>3.3611125999999998E-2</c:v>
                </c:pt>
                <c:pt idx="754">
                  <c:v>3.3387124999999997E-2</c:v>
                </c:pt>
                <c:pt idx="755">
                  <c:v>3.3165003999999998E-2</c:v>
                </c:pt>
                <c:pt idx="756">
                  <c:v>3.294474E-2</c:v>
                </c:pt>
                <c:pt idx="757">
                  <c:v>3.2726313999999999E-2</c:v>
                </c:pt>
                <c:pt idx="758">
                  <c:v>3.2509714000000002E-2</c:v>
                </c:pt>
                <c:pt idx="759">
                  <c:v>3.2294914000000001E-2</c:v>
                </c:pt>
                <c:pt idx="760">
                  <c:v>3.2081902000000002E-2</c:v>
                </c:pt>
                <c:pt idx="761">
                  <c:v>3.1870655999999997E-2</c:v>
                </c:pt>
                <c:pt idx="762">
                  <c:v>3.1661157000000002E-2</c:v>
                </c:pt>
                <c:pt idx="763">
                  <c:v>3.1453389999999998E-2</c:v>
                </c:pt>
                <c:pt idx="764">
                  <c:v>3.1247336000000001E-2</c:v>
                </c:pt>
                <c:pt idx="765">
                  <c:v>3.1042976E-2</c:v>
                </c:pt>
                <c:pt idx="766">
                  <c:v>3.0840294000000001E-2</c:v>
                </c:pt>
                <c:pt idx="767">
                  <c:v>3.0639271999999999E-2</c:v>
                </c:pt>
                <c:pt idx="768">
                  <c:v>3.0439890000000001E-2</c:v>
                </c:pt>
                <c:pt idx="769">
                  <c:v>3.0242132000000001E-2</c:v>
                </c:pt>
                <c:pt idx="770">
                  <c:v>3.0045981999999999E-2</c:v>
                </c:pt>
                <c:pt idx="771">
                  <c:v>2.985142E-2</c:v>
                </c:pt>
                <c:pt idx="772">
                  <c:v>2.9658430999999999E-2</c:v>
                </c:pt>
                <c:pt idx="773">
                  <c:v>2.9466995999999999E-2</c:v>
                </c:pt>
                <c:pt idx="774">
                  <c:v>2.92771E-2</c:v>
                </c:pt>
                <c:pt idx="775">
                  <c:v>2.9088724E-2</c:v>
                </c:pt>
                <c:pt idx="776">
                  <c:v>2.8901853000000002E-2</c:v>
                </c:pt>
                <c:pt idx="777">
                  <c:v>2.8716466999999999E-2</c:v>
                </c:pt>
                <c:pt idx="778">
                  <c:v>2.8532551999999999E-2</c:v>
                </c:pt>
                <c:pt idx="779">
                  <c:v>2.8350090000000001E-2</c:v>
                </c:pt>
                <c:pt idx="780">
                  <c:v>2.8169067999999998E-2</c:v>
                </c:pt>
                <c:pt idx="781">
                  <c:v>2.7989466000000001E-2</c:v>
                </c:pt>
                <c:pt idx="782">
                  <c:v>2.7811269999999999E-2</c:v>
                </c:pt>
                <c:pt idx="783">
                  <c:v>2.7634461999999999E-2</c:v>
                </c:pt>
                <c:pt idx="784">
                  <c:v>2.7459029999999999E-2</c:v>
                </c:pt>
                <c:pt idx="785">
                  <c:v>2.7284954E-2</c:v>
                </c:pt>
                <c:pt idx="786">
                  <c:v>2.7112218E-2</c:v>
                </c:pt>
                <c:pt idx="787">
                  <c:v>2.6940808E-2</c:v>
                </c:pt>
                <c:pt idx="788">
                  <c:v>2.6770707000000001E-2</c:v>
                </c:pt>
                <c:pt idx="789">
                  <c:v>2.6601903E-2</c:v>
                </c:pt>
                <c:pt idx="790">
                  <c:v>2.6434376999999998E-2</c:v>
                </c:pt>
                <c:pt idx="791">
                  <c:v>2.6268117000000001E-2</c:v>
                </c:pt>
                <c:pt idx="792">
                  <c:v>2.6103105000000001E-2</c:v>
                </c:pt>
                <c:pt idx="793">
                  <c:v>2.5939329000000001E-2</c:v>
                </c:pt>
                <c:pt idx="794">
                  <c:v>2.5776773999999999E-2</c:v>
                </c:pt>
                <c:pt idx="795">
                  <c:v>2.5615421999999999E-2</c:v>
                </c:pt>
                <c:pt idx="796">
                  <c:v>2.545526E-2</c:v>
                </c:pt>
                <c:pt idx="797">
                  <c:v>2.5296275E-2</c:v>
                </c:pt>
                <c:pt idx="798">
                  <c:v>2.513845E-2</c:v>
                </c:pt>
                <c:pt idx="799">
                  <c:v>2.4981774000000002E-2</c:v>
                </c:pt>
                <c:pt idx="800">
                  <c:v>2.4826232E-2</c:v>
                </c:pt>
                <c:pt idx="801">
                  <c:v>2.4671809999999999E-2</c:v>
                </c:pt>
                <c:pt idx="802">
                  <c:v>2.4518493999999998E-2</c:v>
                </c:pt>
                <c:pt idx="803">
                  <c:v>2.4366268999999999E-2</c:v>
                </c:pt>
                <c:pt idx="804">
                  <c:v>2.4215123000000002E-2</c:v>
                </c:pt>
                <c:pt idx="805">
                  <c:v>2.4065041999999998E-2</c:v>
                </c:pt>
                <c:pt idx="806">
                  <c:v>2.3916012E-2</c:v>
                </c:pt>
                <c:pt idx="807">
                  <c:v>2.3768022999999999E-2</c:v>
                </c:pt>
                <c:pt idx="808">
                  <c:v>2.3621056000000001E-2</c:v>
                </c:pt>
                <c:pt idx="809">
                  <c:v>2.3475105E-2</c:v>
                </c:pt>
                <c:pt idx="810">
                  <c:v>2.3330152E-2</c:v>
                </c:pt>
                <c:pt idx="811">
                  <c:v>2.3186186000000001E-2</c:v>
                </c:pt>
                <c:pt idx="812">
                  <c:v>2.3043197000000001E-2</c:v>
                </c:pt>
                <c:pt idx="813">
                  <c:v>2.2901168E-2</c:v>
                </c:pt>
                <c:pt idx="814">
                  <c:v>2.276009E-2</c:v>
                </c:pt>
                <c:pt idx="815">
                  <c:v>2.261995E-2</c:v>
                </c:pt>
                <c:pt idx="816">
                  <c:v>2.2480733999999999E-2</c:v>
                </c:pt>
                <c:pt idx="817">
                  <c:v>2.2342431999999999E-2</c:v>
                </c:pt>
                <c:pt idx="818">
                  <c:v>2.2205033999999998E-2</c:v>
                </c:pt>
                <c:pt idx="819">
                  <c:v>2.2068524999999999E-2</c:v>
                </c:pt>
                <c:pt idx="820">
                  <c:v>2.1932894000000001E-2</c:v>
                </c:pt>
                <c:pt idx="821">
                  <c:v>2.1798132000000001E-2</c:v>
                </c:pt>
                <c:pt idx="822">
                  <c:v>2.1664226000000002E-2</c:v>
                </c:pt>
                <c:pt idx="823">
                  <c:v>2.1531162999999999E-2</c:v>
                </c:pt>
                <c:pt idx="824">
                  <c:v>2.1398935000000001E-2</c:v>
                </c:pt>
                <c:pt idx="825">
                  <c:v>2.126753E-2</c:v>
                </c:pt>
                <c:pt idx="826">
                  <c:v>2.1136935999999999E-2</c:v>
                </c:pt>
                <c:pt idx="827">
                  <c:v>2.1007142999999999E-2</c:v>
                </c:pt>
                <c:pt idx="828">
                  <c:v>2.0878141999999999E-2</c:v>
                </c:pt>
                <c:pt idx="829">
                  <c:v>2.0749920000000002E-2</c:v>
                </c:pt>
                <c:pt idx="830">
                  <c:v>2.0622468000000001E-2</c:v>
                </c:pt>
                <c:pt idx="831">
                  <c:v>2.0495776E-2</c:v>
                </c:pt>
                <c:pt idx="832">
                  <c:v>2.0369834999999999E-2</c:v>
                </c:pt>
                <c:pt idx="833">
                  <c:v>2.0244634000000001E-2</c:v>
                </c:pt>
                <c:pt idx="834">
                  <c:v>2.0120160000000002E-2</c:v>
                </c:pt>
                <c:pt idx="835">
                  <c:v>1.9996407000000001E-2</c:v>
                </c:pt>
                <c:pt idx="836">
                  <c:v>1.9873364000000001E-2</c:v>
                </c:pt>
                <c:pt idx="837">
                  <c:v>1.9751022E-2</c:v>
                </c:pt>
                <c:pt idx="838">
                  <c:v>1.962937E-2</c:v>
                </c:pt>
                <c:pt idx="839">
                  <c:v>1.9508401000000002E-2</c:v>
                </c:pt>
                <c:pt idx="840">
                  <c:v>1.9388105999999999E-2</c:v>
                </c:pt>
                <c:pt idx="841">
                  <c:v>1.9268474000000001E-2</c:v>
                </c:pt>
                <c:pt idx="842">
                  <c:v>1.9149494999999999E-2</c:v>
                </c:pt>
                <c:pt idx="843">
                  <c:v>1.9031163E-2</c:v>
                </c:pt>
                <c:pt idx="844">
                  <c:v>1.8913467999999999E-2</c:v>
                </c:pt>
                <c:pt idx="845">
                  <c:v>1.8796403E-2</c:v>
                </c:pt>
                <c:pt idx="846">
                  <c:v>1.8679956000000001E-2</c:v>
                </c:pt>
                <c:pt idx="847">
                  <c:v>1.856412E-2</c:v>
                </c:pt>
                <c:pt idx="848">
                  <c:v>1.8448887000000001E-2</c:v>
                </c:pt>
                <c:pt idx="849">
                  <c:v>1.8334247000000001E-2</c:v>
                </c:pt>
                <c:pt idx="850">
                  <c:v>1.8220196000000001E-2</c:v>
                </c:pt>
                <c:pt idx="851">
                  <c:v>1.8106720999999999E-2</c:v>
                </c:pt>
                <c:pt idx="852">
                  <c:v>1.7993816999999999E-2</c:v>
                </c:pt>
                <c:pt idx="853">
                  <c:v>1.7881475000000001E-2</c:v>
                </c:pt>
                <c:pt idx="854">
                  <c:v>1.7769689000000002E-2</c:v>
                </c:pt>
                <c:pt idx="855">
                  <c:v>1.7658449999999999E-2</c:v>
                </c:pt>
                <c:pt idx="856">
                  <c:v>1.7547749000000001E-2</c:v>
                </c:pt>
                <c:pt idx="857">
                  <c:v>1.7437581000000001E-2</c:v>
                </c:pt>
                <c:pt idx="858">
                  <c:v>1.7327934999999999E-2</c:v>
                </c:pt>
                <c:pt idx="859">
                  <c:v>1.7218806E-2</c:v>
                </c:pt>
                <c:pt idx="860">
                  <c:v>1.7110185999999999E-2</c:v>
                </c:pt>
                <c:pt idx="861">
                  <c:v>1.7002066999999999E-2</c:v>
                </c:pt>
                <c:pt idx="862">
                  <c:v>1.6894442999999999E-2</c:v>
                </c:pt>
                <c:pt idx="863">
                  <c:v>1.6787307000000001E-2</c:v>
                </c:pt>
                <c:pt idx="864">
                  <c:v>1.6680652000000001E-2</c:v>
                </c:pt>
                <c:pt idx="865">
                  <c:v>1.6574470000000001E-2</c:v>
                </c:pt>
                <c:pt idx="866">
                  <c:v>1.6468753999999999E-2</c:v>
                </c:pt>
                <c:pt idx="867">
                  <c:v>1.6363496000000002E-2</c:v>
                </c:pt>
                <c:pt idx="868">
                  <c:v>1.6258689999999999E-2</c:v>
                </c:pt>
                <c:pt idx="869">
                  <c:v>1.6154330000000001E-2</c:v>
                </c:pt>
                <c:pt idx="870">
                  <c:v>1.6050407999999999E-2</c:v>
                </c:pt>
                <c:pt idx="871">
                  <c:v>1.5946917000000001E-2</c:v>
                </c:pt>
                <c:pt idx="872">
                  <c:v>1.5843850999999999E-2</c:v>
                </c:pt>
                <c:pt idx="873">
                  <c:v>1.5741202999999999E-2</c:v>
                </c:pt>
                <c:pt idx="874">
                  <c:v>1.5638966000000001E-2</c:v>
                </c:pt>
                <c:pt idx="875">
                  <c:v>1.55371325E-2</c:v>
                </c:pt>
                <c:pt idx="876">
                  <c:v>1.5435694999999999E-2</c:v>
                </c:pt>
                <c:pt idx="877">
                  <c:v>1.5334646E-2</c:v>
                </c:pt>
                <c:pt idx="878">
                  <c:v>1.5233981000000001E-2</c:v>
                </c:pt>
                <c:pt idx="879">
                  <c:v>1.5133690999999999E-2</c:v>
                </c:pt>
                <c:pt idx="880">
                  <c:v>1.5033769000000001E-2</c:v>
                </c:pt>
                <c:pt idx="881">
                  <c:v>1.4934209E-2</c:v>
                </c:pt>
                <c:pt idx="882">
                  <c:v>1.4835004000000001E-2</c:v>
                </c:pt>
                <c:pt idx="883">
                  <c:v>1.4736142000000001E-2</c:v>
                </c:pt>
                <c:pt idx="884">
                  <c:v>1.4637618E-2</c:v>
                </c:pt>
                <c:pt idx="885">
                  <c:v>1.4539424E-2</c:v>
                </c:pt>
                <c:pt idx="886">
                  <c:v>1.4441552999999999E-2</c:v>
                </c:pt>
                <c:pt idx="887">
                  <c:v>1.4343995999999999E-2</c:v>
                </c:pt>
                <c:pt idx="888">
                  <c:v>1.4246744E-2</c:v>
                </c:pt>
                <c:pt idx="889">
                  <c:v>1.4149791E-2</c:v>
                </c:pt>
                <c:pt idx="890">
                  <c:v>1.4053124E-2</c:v>
                </c:pt>
                <c:pt idx="891">
                  <c:v>1.3956735E-2</c:v>
                </c:pt>
                <c:pt idx="892">
                  <c:v>1.3860614E-2</c:v>
                </c:pt>
                <c:pt idx="893">
                  <c:v>1.3764752E-2</c:v>
                </c:pt>
                <c:pt idx="894">
                  <c:v>1.3669138000000001E-2</c:v>
                </c:pt>
                <c:pt idx="895">
                  <c:v>1.3573761E-2</c:v>
                </c:pt>
                <c:pt idx="896">
                  <c:v>1.3478609000000001E-2</c:v>
                </c:pt>
                <c:pt idx="897">
                  <c:v>1.3383671E-2</c:v>
                </c:pt>
                <c:pt idx="898">
                  <c:v>1.3288934000000001E-2</c:v>
                </c:pt>
                <c:pt idx="899">
                  <c:v>1.3240352E-2</c:v>
                </c:pt>
                <c:pt idx="900">
                  <c:v>1.3240352E-2</c:v>
                </c:pt>
                <c:pt idx="901">
                  <c:v>1.31950425E-2</c:v>
                </c:pt>
                <c:pt idx="902">
                  <c:v>1.3114925499999999E-2</c:v>
                </c:pt>
                <c:pt idx="903">
                  <c:v>1.3114925499999999E-2</c:v>
                </c:pt>
                <c:pt idx="904">
                  <c:v>1.3105510000000001E-2</c:v>
                </c:pt>
                <c:pt idx="905">
                  <c:v>1.3019858E-2</c:v>
                </c:pt>
                <c:pt idx="906">
                  <c:v>1.2937294E-2</c:v>
                </c:pt>
                <c:pt idx="907">
                  <c:v>1.2857738000000001E-2</c:v>
                </c:pt>
                <c:pt idx="908">
                  <c:v>1.2781120999999999E-2</c:v>
                </c:pt>
                <c:pt idx="909">
                  <c:v>1.2707359999999999E-2</c:v>
                </c:pt>
                <c:pt idx="910">
                  <c:v>1.2636372E-2</c:v>
                </c:pt>
                <c:pt idx="911">
                  <c:v>1.2568081E-2</c:v>
                </c:pt>
                <c:pt idx="912">
                  <c:v>1.2502418E-2</c:v>
                </c:pt>
                <c:pt idx="913">
                  <c:v>1.2439314999999999E-2</c:v>
                </c:pt>
                <c:pt idx="914">
                  <c:v>1.2378706999999999E-2</c:v>
                </c:pt>
                <c:pt idx="915">
                  <c:v>1.2320527E-2</c:v>
                </c:pt>
                <c:pt idx="916">
                  <c:v>1.2264713999999999E-2</c:v>
                </c:pt>
                <c:pt idx="917">
                  <c:v>1.2211204E-2</c:v>
                </c:pt>
                <c:pt idx="918">
                  <c:v>1.2159936E-2</c:v>
                </c:pt>
                <c:pt idx="919">
                  <c:v>1.2110851000000001E-2</c:v>
                </c:pt>
                <c:pt idx="920">
                  <c:v>1.2063891E-2</c:v>
                </c:pt>
                <c:pt idx="921">
                  <c:v>1.2018996000000001E-2</c:v>
                </c:pt>
                <c:pt idx="922">
                  <c:v>1.1976114E-2</c:v>
                </c:pt>
                <c:pt idx="923">
                  <c:v>1.1935186E-2</c:v>
                </c:pt>
                <c:pt idx="924">
                  <c:v>1.18961595E-2</c:v>
                </c:pt>
                <c:pt idx="925">
                  <c:v>1.1858982000000001E-2</c:v>
                </c:pt>
                <c:pt idx="926">
                  <c:v>1.18236E-2</c:v>
                </c:pt>
                <c:pt idx="927">
                  <c:v>1.1789964E-2</c:v>
                </c:pt>
                <c:pt idx="928">
                  <c:v>1.1758019999999999E-2</c:v>
                </c:pt>
                <c:pt idx="929">
                  <c:v>1.1727721E-2</c:v>
                </c:pt>
                <c:pt idx="930">
                  <c:v>1.1699017000000001E-2</c:v>
                </c:pt>
                <c:pt idx="931">
                  <c:v>1.1671861E-2</c:v>
                </c:pt>
                <c:pt idx="932">
                  <c:v>1.1646203000000001E-2</c:v>
                </c:pt>
                <c:pt idx="933">
                  <c:v>1.1621998E-2</c:v>
                </c:pt>
                <c:pt idx="934">
                  <c:v>1.1599198999999999E-2</c:v>
                </c:pt>
                <c:pt idx="935">
                  <c:v>1.1577762E-2</c:v>
                </c:pt>
                <c:pt idx="936">
                  <c:v>1.1557640500000001E-2</c:v>
                </c:pt>
                <c:pt idx="937">
                  <c:v>1.1538791E-2</c:v>
                </c:pt>
                <c:pt idx="938">
                  <c:v>1.1521169E-2</c:v>
                </c:pt>
                <c:pt idx="939">
                  <c:v>1.1504732E-2</c:v>
                </c:pt>
                <c:pt idx="940">
                  <c:v>1.1489436E-2</c:v>
                </c:pt>
                <c:pt idx="941">
                  <c:v>1.1475239999999999E-2</c:v>
                </c:pt>
                <c:pt idx="942">
                  <c:v>1.1462101000000001E-2</c:v>
                </c:pt>
                <c:pt idx="943">
                  <c:v>1.1449977E-2</c:v>
                </c:pt>
                <c:pt idx="944">
                  <c:v>1.1438825999999999E-2</c:v>
                </c:pt>
                <c:pt idx="945">
                  <c:v>1.1428608E-2</c:v>
                </c:pt>
                <c:pt idx="946">
                  <c:v>1.1419281E-2</c:v>
                </c:pt>
                <c:pt idx="947">
                  <c:v>1.1410804E-2</c:v>
                </c:pt>
                <c:pt idx="948">
                  <c:v>1.1403138E-2</c:v>
                </c:pt>
                <c:pt idx="949">
                  <c:v>1.13962395E-2</c:v>
                </c:pt>
                <c:pt idx="950">
                  <c:v>1.1390069500000001E-2</c:v>
                </c:pt>
                <c:pt idx="951">
                  <c:v>1.1384587999999999E-2</c:v>
                </c:pt>
                <c:pt idx="952">
                  <c:v>1.1379752E-2</c:v>
                </c:pt>
                <c:pt idx="953">
                  <c:v>1.1375524E-2</c:v>
                </c:pt>
                <c:pt idx="954">
                  <c:v>1.1371862E-2</c:v>
                </c:pt>
                <c:pt idx="955">
                  <c:v>1.1368725E-2</c:v>
                </c:pt>
                <c:pt idx="956">
                  <c:v>1.1366073000000001E-2</c:v>
                </c:pt>
                <c:pt idx="957">
                  <c:v>1.1363864E-2</c:v>
                </c:pt>
                <c:pt idx="958">
                  <c:v>1.1362059000000001E-2</c:v>
                </c:pt>
                <c:pt idx="959">
                  <c:v>1.1360614999999999E-2</c:v>
                </c:pt>
                <c:pt idx="960">
                  <c:v>1.1359490999999999E-2</c:v>
                </c:pt>
                <c:pt idx="961">
                  <c:v>1.1358649E-2</c:v>
                </c:pt>
                <c:pt idx="962">
                  <c:v>1.1358043E-2</c:v>
                </c:pt>
                <c:pt idx="963">
                  <c:v>1.1357636000000001E-2</c:v>
                </c:pt>
                <c:pt idx="964">
                  <c:v>1.13574425E-2</c:v>
                </c:pt>
                <c:pt idx="965">
                  <c:v>1.13574425E-2</c:v>
                </c:pt>
                <c:pt idx="966">
                  <c:v>1.1357381E-2</c:v>
                </c:pt>
                <c:pt idx="967">
                  <c:v>1.1357163E-2</c:v>
                </c:pt>
                <c:pt idx="968">
                  <c:v>1.1356944000000001E-2</c:v>
                </c:pt>
                <c:pt idx="969">
                  <c:v>1.1356725999999999E-2</c:v>
                </c:pt>
                <c:pt idx="970">
                  <c:v>1.1356508E-2</c:v>
                </c:pt>
                <c:pt idx="971">
                  <c:v>1.135629E-2</c:v>
                </c:pt>
                <c:pt idx="972">
                  <c:v>1.1356073E-2</c:v>
                </c:pt>
                <c:pt idx="973">
                  <c:v>1.13558555E-2</c:v>
                </c:pt>
                <c:pt idx="974">
                  <c:v>1.1355639000000001E-2</c:v>
                </c:pt>
                <c:pt idx="975">
                  <c:v>1.1355426E-2</c:v>
                </c:pt>
                <c:pt idx="976">
                  <c:v>1.1355212E-2</c:v>
                </c:pt>
                <c:pt idx="977">
                  <c:v>1.1354998999999999E-2</c:v>
                </c:pt>
                <c:pt idx="978">
                  <c:v>1.1354970000000001E-2</c:v>
                </c:pt>
                <c:pt idx="979">
                  <c:v>1.1354970000000001E-2</c:v>
                </c:pt>
                <c:pt idx="980">
                  <c:v>1.1354744999999999E-2</c:v>
                </c:pt>
                <c:pt idx="981">
                  <c:v>1.1354387000000001E-2</c:v>
                </c:pt>
                <c:pt idx="982">
                  <c:v>1.13539E-2</c:v>
                </c:pt>
                <c:pt idx="983">
                  <c:v>1.1353266000000001E-2</c:v>
                </c:pt>
                <c:pt idx="984">
                  <c:v>1.1352466E-2</c:v>
                </c:pt>
                <c:pt idx="985">
                  <c:v>1.1351480000000001E-2</c:v>
                </c:pt>
                <c:pt idx="986">
                  <c:v>1.1350289E-2</c:v>
                </c:pt>
                <c:pt idx="987">
                  <c:v>1.1348873000000001E-2</c:v>
                </c:pt>
                <c:pt idx="988">
                  <c:v>1.1347215000000001E-2</c:v>
                </c:pt>
                <c:pt idx="989">
                  <c:v>1.1345295E-2</c:v>
                </c:pt>
                <c:pt idx="990">
                  <c:v>1.1343096E-2</c:v>
                </c:pt>
                <c:pt idx="991">
                  <c:v>1.1340602E-2</c:v>
                </c:pt>
                <c:pt idx="992">
                  <c:v>1.1337794999999999E-2</c:v>
                </c:pt>
                <c:pt idx="993">
                  <c:v>1.1334657999999999E-2</c:v>
                </c:pt>
                <c:pt idx="994">
                  <c:v>1.1331176E-2</c:v>
                </c:pt>
                <c:pt idx="995">
                  <c:v>1.1327334E-2</c:v>
                </c:pt>
                <c:pt idx="996">
                  <c:v>1.1323115999999999E-2</c:v>
                </c:pt>
                <c:pt idx="997">
                  <c:v>1.1318508999999999E-2</c:v>
                </c:pt>
                <c:pt idx="998">
                  <c:v>1.1313498E-2</c:v>
                </c:pt>
                <c:pt idx="999">
                  <c:v>1.1308072000000001E-2</c:v>
                </c:pt>
                <c:pt idx="1000">
                  <c:v>1.1302217E-2</c:v>
                </c:pt>
                <c:pt idx="1001">
                  <c:v>1.1295919999999999E-2</c:v>
                </c:pt>
                <c:pt idx="1002">
                  <c:v>1.1289173E-2</c:v>
                </c:pt>
                <c:pt idx="1003">
                  <c:v>1.1281962E-2</c:v>
                </c:pt>
                <c:pt idx="1004">
                  <c:v>1.1274276999999999E-2</c:v>
                </c:pt>
                <c:pt idx="1005">
                  <c:v>1.1266111000000001E-2</c:v>
                </c:pt>
                <c:pt idx="1006">
                  <c:v>1.1257453000000001E-2</c:v>
                </c:pt>
                <c:pt idx="1007">
                  <c:v>1.1248294000000001E-2</c:v>
                </c:pt>
                <c:pt idx="1008">
                  <c:v>1.1238628000000001E-2</c:v>
                </c:pt>
                <c:pt idx="1009">
                  <c:v>1.1228446E-2</c:v>
                </c:pt>
                <c:pt idx="1010">
                  <c:v>1.1217741999999999E-2</c:v>
                </c:pt>
                <c:pt idx="1011">
                  <c:v>1.1206509999999999E-2</c:v>
                </c:pt>
                <c:pt idx="1012">
                  <c:v>1.1194742000000001E-2</c:v>
                </c:pt>
                <c:pt idx="1013">
                  <c:v>1.1182436E-2</c:v>
                </c:pt>
                <c:pt idx="1014">
                  <c:v>1.1169584999999999E-2</c:v>
                </c:pt>
                <c:pt idx="1015">
                  <c:v>1.1156186E-2</c:v>
                </c:pt>
                <c:pt idx="1016">
                  <c:v>1.1142236E-2</c:v>
                </c:pt>
                <c:pt idx="1017">
                  <c:v>1.1127731E-2</c:v>
                </c:pt>
                <c:pt idx="1018">
                  <c:v>1.1112667999999999E-2</c:v>
                </c:pt>
                <c:pt idx="1019">
                  <c:v>1.1097044E-2</c:v>
                </c:pt>
                <c:pt idx="1020">
                  <c:v>1.1080858000000001E-2</c:v>
                </c:pt>
                <c:pt idx="1021">
                  <c:v>1.1064109000000001E-2</c:v>
                </c:pt>
                <c:pt idx="1022">
                  <c:v>1.1046797000000001E-2</c:v>
                </c:pt>
                <c:pt idx="1023">
                  <c:v>1.1028919E-2</c:v>
                </c:pt>
                <c:pt idx="1024">
                  <c:v>1.1010476E-2</c:v>
                </c:pt>
                <c:pt idx="1025">
                  <c:v>1.099147E-2</c:v>
                </c:pt>
                <c:pt idx="1026">
                  <c:v>1.0971899E-2</c:v>
                </c:pt>
                <c:pt idx="1027">
                  <c:v>1.0951766E-2</c:v>
                </c:pt>
                <c:pt idx="1028">
                  <c:v>1.0931071000000001E-2</c:v>
                </c:pt>
                <c:pt idx="1029">
                  <c:v>1.0909815999999999E-2</c:v>
                </c:pt>
                <c:pt idx="1030">
                  <c:v>1.0888004E-2</c:v>
                </c:pt>
                <c:pt idx="1031">
                  <c:v>1.0865636E-2</c:v>
                </c:pt>
                <c:pt idx="1032">
                  <c:v>1.0842714999999999E-2</c:v>
                </c:pt>
                <c:pt idx="1033">
                  <c:v>1.0819245E-2</c:v>
                </c:pt>
                <c:pt idx="1034">
                  <c:v>1.0795228E-2</c:v>
                </c:pt>
                <c:pt idx="1035">
                  <c:v>1.0770668000000001E-2</c:v>
                </c:pt>
                <c:pt idx="1036">
                  <c:v>1.0745568E-2</c:v>
                </c:pt>
                <c:pt idx="1037">
                  <c:v>1.0719932999999999E-2</c:v>
                </c:pt>
                <c:pt idx="1038">
                  <c:v>1.0693764999999999E-2</c:v>
                </c:pt>
                <c:pt idx="1039">
                  <c:v>1.0667071E-2</c:v>
                </c:pt>
                <c:pt idx="1040">
                  <c:v>1.0639855E-2</c:v>
                </c:pt>
                <c:pt idx="1041">
                  <c:v>1.0612119999999999E-2</c:v>
                </c:pt>
                <c:pt idx="1042">
                  <c:v>1.0583871999999999E-2</c:v>
                </c:pt>
                <c:pt idx="1043">
                  <c:v>1.0555116E-2</c:v>
                </c:pt>
                <c:pt idx="1044">
                  <c:v>1.0525858000000001E-2</c:v>
                </c:pt>
                <c:pt idx="1045">
                  <c:v>1.0496103999999999E-2</c:v>
                </c:pt>
                <c:pt idx="1046">
                  <c:v>1.0465857E-2</c:v>
                </c:pt>
                <c:pt idx="1047">
                  <c:v>1.0435122999999999E-2</c:v>
                </c:pt>
                <c:pt idx="1048">
                  <c:v>1.0403910000000001E-2</c:v>
                </c:pt>
                <c:pt idx="1049">
                  <c:v>1.0372222E-2</c:v>
                </c:pt>
                <c:pt idx="1050">
                  <c:v>1.0340066E-2</c:v>
                </c:pt>
                <c:pt idx="1051">
                  <c:v>1.0307446E-2</c:v>
                </c:pt>
                <c:pt idx="1052">
                  <c:v>1.0274369E-2</c:v>
                </c:pt>
                <c:pt idx="1053">
                  <c:v>1.0240842E-2</c:v>
                </c:pt>
                <c:pt idx="1054">
                  <c:v>1.020687E-2</c:v>
                </c:pt>
                <c:pt idx="1055">
                  <c:v>1.0172459999999999E-2</c:v>
                </c:pt>
                <c:pt idx="1056">
                  <c:v>1.0137616E-2</c:v>
                </c:pt>
                <c:pt idx="1057">
                  <c:v>1.0102346E-2</c:v>
                </c:pt>
                <c:pt idx="1058">
                  <c:v>1.0066655000000001E-2</c:v>
                </c:pt>
                <c:pt idx="1059">
                  <c:v>1.0030552E-2</c:v>
                </c:pt>
                <c:pt idx="1060">
                  <c:v>9.9940380000000002E-3</c:v>
                </c:pt>
                <c:pt idx="1061">
                  <c:v>9.9571220000000005E-3</c:v>
                </c:pt>
                <c:pt idx="1062">
                  <c:v>9.9198089999999999E-3</c:v>
                </c:pt>
                <c:pt idx="1063">
                  <c:v>9.8821055000000001E-3</c:v>
                </c:pt>
                <c:pt idx="1064">
                  <c:v>9.844017E-3</c:v>
                </c:pt>
                <c:pt idx="1065">
                  <c:v>9.8055490000000002E-3</c:v>
                </c:pt>
                <c:pt idx="1066">
                  <c:v>9.766706E-3</c:v>
                </c:pt>
                <c:pt idx="1067">
                  <c:v>9.7274949999999992E-3</c:v>
                </c:pt>
                <c:pt idx="1068">
                  <c:v>9.6879189999999997E-3</c:v>
                </c:pt>
                <c:pt idx="1069">
                  <c:v>9.6479849999999995E-3</c:v>
                </c:pt>
                <c:pt idx="1070">
                  <c:v>9.6076949999999994E-3</c:v>
                </c:pt>
                <c:pt idx="1071">
                  <c:v>9.5670549999999997E-3</c:v>
                </c:pt>
                <c:pt idx="1072">
                  <c:v>9.5260680000000004E-3</c:v>
                </c:pt>
                <c:pt idx="1073">
                  <c:v>9.4847390000000007E-3</c:v>
                </c:pt>
                <c:pt idx="1074">
                  <c:v>9.4430699999999996E-3</c:v>
                </c:pt>
                <c:pt idx="1075">
                  <c:v>9.4010640000000006E-3</c:v>
                </c:pt>
                <c:pt idx="1076">
                  <c:v>9.3587240000000006E-3</c:v>
                </c:pt>
                <c:pt idx="1077">
                  <c:v>9.3160499999999993E-3</c:v>
                </c:pt>
                <c:pt idx="1078">
                  <c:v>9.2730469999999995E-3</c:v>
                </c:pt>
                <c:pt idx="1079">
                  <c:v>9.2297109999999998E-3</c:v>
                </c:pt>
                <c:pt idx="1080">
                  <c:v>9.1860450000000003E-3</c:v>
                </c:pt>
                <c:pt idx="1081">
                  <c:v>9.1420500000000005E-3</c:v>
                </c:pt>
                <c:pt idx="1082">
                  <c:v>9.0977204999999998E-3</c:v>
                </c:pt>
                <c:pt idx="1083">
                  <c:v>9.0530560000000003E-3</c:v>
                </c:pt>
                <c:pt idx="1084">
                  <c:v>9.0080539999999997E-3</c:v>
                </c:pt>
                <c:pt idx="1085">
                  <c:v>8.9627089999999993E-3</c:v>
                </c:pt>
                <c:pt idx="1086">
                  <c:v>8.9170180000000005E-3</c:v>
                </c:pt>
                <c:pt idx="1087">
                  <c:v>8.8709719999999995E-3</c:v>
                </c:pt>
                <c:pt idx="1088">
                  <c:v>8.8245660000000007E-3</c:v>
                </c:pt>
                <c:pt idx="1089">
                  <c:v>8.7777900000000006E-3</c:v>
                </c:pt>
                <c:pt idx="1090">
                  <c:v>8.7306339999999993E-3</c:v>
                </c:pt>
                <c:pt idx="1091">
                  <c:v>8.6830870000000008E-3</c:v>
                </c:pt>
                <c:pt idx="1092">
                  <c:v>8.6351369999999993E-3</c:v>
                </c:pt>
                <c:pt idx="1093">
                  <c:v>8.5867689999999993E-3</c:v>
                </c:pt>
                <c:pt idx="1094">
                  <c:v>8.5379689999999994E-3</c:v>
                </c:pt>
                <c:pt idx="1095">
                  <c:v>8.4887169999999998E-3</c:v>
                </c:pt>
                <c:pt idx="1096">
                  <c:v>8.4389970000000002E-3</c:v>
                </c:pt>
                <c:pt idx="1097">
                  <c:v>8.3887890000000007E-3</c:v>
                </c:pt>
                <c:pt idx="1098">
                  <c:v>8.3380720000000002E-3</c:v>
                </c:pt>
                <c:pt idx="1099">
                  <c:v>8.2868230000000005E-3</c:v>
                </c:pt>
                <c:pt idx="1100">
                  <c:v>8.2350180000000002E-3</c:v>
                </c:pt>
                <c:pt idx="1101">
                  <c:v>8.1826329999999999E-3</c:v>
                </c:pt>
                <c:pt idx="1102">
                  <c:v>8.1296400000000005E-3</c:v>
                </c:pt>
                <c:pt idx="1103">
                  <c:v>8.0760129999999999E-3</c:v>
                </c:pt>
                <c:pt idx="1104">
                  <c:v>8.0217250000000004E-3</c:v>
                </c:pt>
                <c:pt idx="1105">
                  <c:v>7.9667474999999995E-3</c:v>
                </c:pt>
                <c:pt idx="1106">
                  <c:v>7.9110499999999993E-3</c:v>
                </c:pt>
                <c:pt idx="1107">
                  <c:v>7.8546060000000001E-3</c:v>
                </c:pt>
                <c:pt idx="1108">
                  <c:v>7.7973883999999999E-3</c:v>
                </c:pt>
                <c:pt idx="1109">
                  <c:v>7.7656110000000004E-3</c:v>
                </c:pt>
                <c:pt idx="1110">
                  <c:v>7.7656110000000004E-3</c:v>
                </c:pt>
                <c:pt idx="1111">
                  <c:v>7.7393150000000001E-3</c:v>
                </c:pt>
                <c:pt idx="1112">
                  <c:v>7.6800957000000003E-3</c:v>
                </c:pt>
                <c:pt idx="1113">
                  <c:v>7.6196170000000004E-3</c:v>
                </c:pt>
                <c:pt idx="1114">
                  <c:v>7.5578379999999999E-3</c:v>
                </c:pt>
                <c:pt idx="1115">
                  <c:v>7.4947225000000003E-3</c:v>
                </c:pt>
                <c:pt idx="1116">
                  <c:v>7.430234E-3</c:v>
                </c:pt>
                <c:pt idx="1117">
                  <c:v>7.3643390000000001E-3</c:v>
                </c:pt>
                <c:pt idx="1118">
                  <c:v>7.2970175999999996E-3</c:v>
                </c:pt>
                <c:pt idx="1119">
                  <c:v>7.2282570000000001E-3</c:v>
                </c:pt>
                <c:pt idx="1120">
                  <c:v>7.1580569999999998E-3</c:v>
                </c:pt>
                <c:pt idx="1121">
                  <c:v>7.1016433999999996E-3</c:v>
                </c:pt>
                <c:pt idx="1122">
                  <c:v>7.1016430000000004E-3</c:v>
                </c:pt>
                <c:pt idx="1123">
                  <c:v>7.1008694000000002E-3</c:v>
                </c:pt>
              </c:numCache>
            </c:numRef>
          </c:yVal>
          <c:smooth val="0"/>
          <c:extLst>
            <c:ext xmlns:c16="http://schemas.microsoft.com/office/drawing/2014/chart" uri="{C3380CC4-5D6E-409C-BE32-E72D297353CC}">
              <c16:uniqueId val="{00000002-5168-4B67-B555-6AD8B0052F25}"/>
            </c:ext>
          </c:extLst>
        </c:ser>
        <c:dLbls>
          <c:showLegendKey val="0"/>
          <c:showVal val="0"/>
          <c:showCatName val="0"/>
          <c:showSerName val="0"/>
          <c:showPercent val="0"/>
          <c:showBubbleSize val="0"/>
        </c:dLbls>
        <c:axId val="231712848"/>
        <c:axId val="392462944"/>
        <c:extLst/>
      </c:scatterChart>
      <c:valAx>
        <c:axId val="23171284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2462944"/>
        <c:crosses val="autoZero"/>
        <c:crossBetween val="midCat"/>
        <c:majorUnit val="20"/>
      </c:valAx>
      <c:valAx>
        <c:axId val="392462944"/>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Mass fraction BHET [kg/kg]</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1712848"/>
        <c:crosses val="autoZero"/>
        <c:crossBetween val="midCat"/>
      </c:valAx>
      <c:spPr>
        <a:noFill/>
        <a:ln>
          <a:noFill/>
        </a:ln>
        <a:effectLst/>
      </c:spPr>
    </c:plotArea>
    <c:legend>
      <c:legendPos val="r"/>
      <c:layout>
        <c:manualLayout>
          <c:xMode val="edge"/>
          <c:yMode val="edge"/>
          <c:x val="0.75088888888888894"/>
          <c:y val="0.18089866722153475"/>
          <c:w val="0.14911111111111111"/>
          <c:h val="0.3082213353467803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Relative supersaturation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65048118985127"/>
          <c:y val="7.4542506370164477E-2"/>
          <c:w val="0.84012729658792651"/>
          <c:h val="0.87449617790132039"/>
        </c:manualLayout>
      </c:layout>
      <c:scatterChart>
        <c:scatterStyle val="lineMarker"/>
        <c:varyColors val="0"/>
        <c:ser>
          <c:idx val="0"/>
          <c:order val="0"/>
          <c:tx>
            <c:strRef>
              <c:f>'Figure 9'!$AC$4</c:f>
              <c:strCache>
                <c:ptCount val="1"/>
                <c:pt idx="0">
                  <c:v>66mod</c:v>
                </c:pt>
              </c:strCache>
            </c:strRef>
          </c:tx>
          <c:spPr>
            <a:ln w="19050" cap="rnd">
              <a:solidFill>
                <a:schemeClr val="accent1"/>
              </a:solidFill>
              <a:round/>
            </a:ln>
            <a:effectLst/>
          </c:spPr>
          <c:marker>
            <c:symbol val="none"/>
          </c:marker>
          <c:xVal>
            <c:numRef>
              <c:f>'Figure 9'!$AD$6:$AD$992</c:f>
              <c:numCache>
                <c:formatCode>General</c:formatCode>
                <c:ptCount val="98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1.8896601666666666</c:v>
                </c:pt>
                <c:pt idx="14">
                  <c:v>1.8896601666666666</c:v>
                </c:pt>
                <c:pt idx="15">
                  <c:v>1.98441175</c:v>
                </c:pt>
                <c:pt idx="16">
                  <c:v>1.98441175</c:v>
                </c:pt>
                <c:pt idx="17">
                  <c:v>1.9846473333333334</c:v>
                </c:pt>
                <c:pt idx="18">
                  <c:v>1.9846473333333334</c:v>
                </c:pt>
                <c:pt idx="19">
                  <c:v>1.9846484999999998</c:v>
                </c:pt>
                <c:pt idx="20">
                  <c:v>1.9846484999999998</c:v>
                </c:pt>
                <c:pt idx="21">
                  <c:v>2</c:v>
                </c:pt>
                <c:pt idx="22">
                  <c:v>2.1666666666666665</c:v>
                </c:pt>
                <c:pt idx="23">
                  <c:v>2.3333333333333335</c:v>
                </c:pt>
                <c:pt idx="24">
                  <c:v>2.5</c:v>
                </c:pt>
                <c:pt idx="25">
                  <c:v>2.6666666666666665</c:v>
                </c:pt>
                <c:pt idx="26">
                  <c:v>2.8333333333333335</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7.3002700000000003</c:v>
                </c:pt>
                <c:pt idx="54">
                  <c:v>7.3002700000000003</c:v>
                </c:pt>
                <c:pt idx="55">
                  <c:v>7.3002706666666661</c:v>
                </c:pt>
                <c:pt idx="56">
                  <c:v>7.3002706666666661</c:v>
                </c:pt>
                <c:pt idx="57">
                  <c:v>7.333333333333333</c:v>
                </c:pt>
                <c:pt idx="58">
                  <c:v>7.5</c:v>
                </c:pt>
                <c:pt idx="59">
                  <c:v>7.666666666666667</c:v>
                </c:pt>
                <c:pt idx="60">
                  <c:v>7.833333333333333</c:v>
                </c:pt>
                <c:pt idx="61">
                  <c:v>8</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9.9186549999999993</c:v>
                </c:pt>
                <c:pt idx="74">
                  <c:v>9.9186549999999993</c:v>
                </c:pt>
                <c:pt idx="75">
                  <c:v>10</c:v>
                </c:pt>
                <c:pt idx="76">
                  <c:v>10.126342833333332</c:v>
                </c:pt>
                <c:pt idx="77">
                  <c:v>10.126342833333332</c:v>
                </c:pt>
                <c:pt idx="78">
                  <c:v>10.166666666666666</c:v>
                </c:pt>
                <c:pt idx="79">
                  <c:v>10.333333333333334</c:v>
                </c:pt>
                <c:pt idx="80">
                  <c:v>10.5</c:v>
                </c:pt>
                <c:pt idx="81">
                  <c:v>10.666666666666666</c:v>
                </c:pt>
                <c:pt idx="82">
                  <c:v>10.833333333333334</c:v>
                </c:pt>
                <c:pt idx="83">
                  <c:v>11</c:v>
                </c:pt>
                <c:pt idx="84">
                  <c:v>11.166666666666666</c:v>
                </c:pt>
                <c:pt idx="85">
                  <c:v>11.237359999999999</c:v>
                </c:pt>
                <c:pt idx="86">
                  <c:v>11.237359999999999</c:v>
                </c:pt>
                <c:pt idx="87">
                  <c:v>11.333333333333334</c:v>
                </c:pt>
                <c:pt idx="88">
                  <c:v>11.5</c:v>
                </c:pt>
                <c:pt idx="89">
                  <c:v>11.666666666666666</c:v>
                </c:pt>
                <c:pt idx="90">
                  <c:v>11.833333333333334</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13.5596</c:v>
                </c:pt>
                <c:pt idx="102">
                  <c:v>13.5596</c:v>
                </c:pt>
                <c:pt idx="103">
                  <c:v>13.666666666666666</c:v>
                </c:pt>
                <c:pt idx="104">
                  <c:v>13.833333333333334</c:v>
                </c:pt>
                <c:pt idx="105">
                  <c:v>14</c:v>
                </c:pt>
                <c:pt idx="106">
                  <c:v>14.166666666666666</c:v>
                </c:pt>
                <c:pt idx="107">
                  <c:v>14.333333333333334</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25</c:v>
                </c:pt>
                <c:pt idx="172">
                  <c:v>25.166666666666668</c:v>
                </c:pt>
                <c:pt idx="173">
                  <c:v>25.333333333333332</c:v>
                </c:pt>
                <c:pt idx="174">
                  <c:v>25.5</c:v>
                </c:pt>
                <c:pt idx="175">
                  <c:v>25.666666666666668</c:v>
                </c:pt>
                <c:pt idx="176">
                  <c:v>25.833333333333332</c:v>
                </c:pt>
                <c:pt idx="177">
                  <c:v>26</c:v>
                </c:pt>
                <c:pt idx="178">
                  <c:v>26.166666666666668</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28.561501666666668</c:v>
                </c:pt>
                <c:pt idx="194">
                  <c:v>28.561501666666668</c:v>
                </c:pt>
                <c:pt idx="195">
                  <c:v>28.666666666666668</c:v>
                </c:pt>
                <c:pt idx="196">
                  <c:v>28.833333333333332</c:v>
                </c:pt>
                <c:pt idx="197">
                  <c:v>29</c:v>
                </c:pt>
                <c:pt idx="198">
                  <c:v>29.166666666666668</c:v>
                </c:pt>
                <c:pt idx="199">
                  <c:v>29.333333333333332</c:v>
                </c:pt>
                <c:pt idx="200">
                  <c:v>29.5</c:v>
                </c:pt>
                <c:pt idx="201">
                  <c:v>29.666666666666668</c:v>
                </c:pt>
                <c:pt idx="202">
                  <c:v>29.833333333333332</c:v>
                </c:pt>
                <c:pt idx="203">
                  <c:v>30</c:v>
                </c:pt>
                <c:pt idx="204">
                  <c:v>30.166666666666668</c:v>
                </c:pt>
                <c:pt idx="205">
                  <c:v>30.333333333333332</c:v>
                </c:pt>
                <c:pt idx="206">
                  <c:v>30.5</c:v>
                </c:pt>
                <c:pt idx="207">
                  <c:v>30.666666666666668</c:v>
                </c:pt>
                <c:pt idx="208">
                  <c:v>30.833333333333332</c:v>
                </c:pt>
                <c:pt idx="209">
                  <c:v>31</c:v>
                </c:pt>
                <c:pt idx="210">
                  <c:v>31.166666666666668</c:v>
                </c:pt>
                <c:pt idx="211">
                  <c:v>31.168189999999999</c:v>
                </c:pt>
                <c:pt idx="212">
                  <c:v>31.168189999999999</c:v>
                </c:pt>
                <c:pt idx="213">
                  <c:v>31.333333333333332</c:v>
                </c:pt>
                <c:pt idx="214">
                  <c:v>31.5</c:v>
                </c:pt>
                <c:pt idx="215">
                  <c:v>31.666666666666668</c:v>
                </c:pt>
                <c:pt idx="216">
                  <c:v>31.833333333333332</c:v>
                </c:pt>
                <c:pt idx="217">
                  <c:v>32</c:v>
                </c:pt>
                <c:pt idx="218">
                  <c:v>32.166666666666664</c:v>
                </c:pt>
                <c:pt idx="219">
                  <c:v>32.333333333333336</c:v>
                </c:pt>
                <c:pt idx="220">
                  <c:v>32.5</c:v>
                </c:pt>
                <c:pt idx="221">
                  <c:v>32.666666666666664</c:v>
                </c:pt>
                <c:pt idx="222">
                  <c:v>32.833333333333336</c:v>
                </c:pt>
                <c:pt idx="223">
                  <c:v>33</c:v>
                </c:pt>
                <c:pt idx="224">
                  <c:v>33.166666666666664</c:v>
                </c:pt>
                <c:pt idx="225">
                  <c:v>33.333333333333336</c:v>
                </c:pt>
                <c:pt idx="226">
                  <c:v>33.5</c:v>
                </c:pt>
                <c:pt idx="227">
                  <c:v>33.666666666666664</c:v>
                </c:pt>
                <c:pt idx="228">
                  <c:v>33.833333333333336</c:v>
                </c:pt>
                <c:pt idx="229">
                  <c:v>34</c:v>
                </c:pt>
                <c:pt idx="230">
                  <c:v>34.166666666666664</c:v>
                </c:pt>
                <c:pt idx="231">
                  <c:v>34.333333333333336</c:v>
                </c:pt>
                <c:pt idx="232">
                  <c:v>34.5</c:v>
                </c:pt>
                <c:pt idx="233">
                  <c:v>34.666666666666664</c:v>
                </c:pt>
                <c:pt idx="234">
                  <c:v>34.833333333333336</c:v>
                </c:pt>
                <c:pt idx="235">
                  <c:v>34.979191666666665</c:v>
                </c:pt>
                <c:pt idx="236">
                  <c:v>34.979191666666665</c:v>
                </c:pt>
                <c:pt idx="237">
                  <c:v>35</c:v>
                </c:pt>
                <c:pt idx="238">
                  <c:v>35.166666666666664</c:v>
                </c:pt>
                <c:pt idx="239">
                  <c:v>35.333333333333336</c:v>
                </c:pt>
                <c:pt idx="240">
                  <c:v>35.5</c:v>
                </c:pt>
                <c:pt idx="241">
                  <c:v>35.666666666666664</c:v>
                </c:pt>
                <c:pt idx="242">
                  <c:v>35.833333333333336</c:v>
                </c:pt>
                <c:pt idx="243">
                  <c:v>36</c:v>
                </c:pt>
                <c:pt idx="244">
                  <c:v>36.166666666666664</c:v>
                </c:pt>
                <c:pt idx="245">
                  <c:v>36.333333333333336</c:v>
                </c:pt>
                <c:pt idx="246">
                  <c:v>36.5</c:v>
                </c:pt>
                <c:pt idx="247">
                  <c:v>36.666666666666664</c:v>
                </c:pt>
                <c:pt idx="248">
                  <c:v>36.833333333333336</c:v>
                </c:pt>
                <c:pt idx="249">
                  <c:v>37</c:v>
                </c:pt>
                <c:pt idx="250">
                  <c:v>37.166666666666664</c:v>
                </c:pt>
                <c:pt idx="251">
                  <c:v>37.333333333333336</c:v>
                </c:pt>
                <c:pt idx="252">
                  <c:v>37.5</c:v>
                </c:pt>
                <c:pt idx="253">
                  <c:v>37.666666666666664</c:v>
                </c:pt>
                <c:pt idx="254">
                  <c:v>37.833333333333336</c:v>
                </c:pt>
                <c:pt idx="255">
                  <c:v>38</c:v>
                </c:pt>
                <c:pt idx="256">
                  <c:v>38.166666666666664</c:v>
                </c:pt>
                <c:pt idx="257">
                  <c:v>38.333333333333336</c:v>
                </c:pt>
                <c:pt idx="258">
                  <c:v>38.5</c:v>
                </c:pt>
                <c:pt idx="259">
                  <c:v>38.666666666666664</c:v>
                </c:pt>
                <c:pt idx="260">
                  <c:v>38.833333333333336</c:v>
                </c:pt>
                <c:pt idx="261">
                  <c:v>39</c:v>
                </c:pt>
                <c:pt idx="262">
                  <c:v>39.166666666666664</c:v>
                </c:pt>
                <c:pt idx="263">
                  <c:v>39.333333333333336</c:v>
                </c:pt>
                <c:pt idx="264">
                  <c:v>39.5</c:v>
                </c:pt>
                <c:pt idx="265">
                  <c:v>39.666666666666664</c:v>
                </c:pt>
                <c:pt idx="266">
                  <c:v>39.833333333333336</c:v>
                </c:pt>
                <c:pt idx="267">
                  <c:v>40</c:v>
                </c:pt>
                <c:pt idx="268">
                  <c:v>40.166666666666664</c:v>
                </c:pt>
                <c:pt idx="269">
                  <c:v>40.333333333333336</c:v>
                </c:pt>
                <c:pt idx="270">
                  <c:v>40.5</c:v>
                </c:pt>
                <c:pt idx="271">
                  <c:v>40.599328333333332</c:v>
                </c:pt>
                <c:pt idx="272">
                  <c:v>40.599328333333332</c:v>
                </c:pt>
                <c:pt idx="273">
                  <c:v>40.666666666666664</c:v>
                </c:pt>
                <c:pt idx="274">
                  <c:v>40.833333333333336</c:v>
                </c:pt>
                <c:pt idx="275">
                  <c:v>41</c:v>
                </c:pt>
                <c:pt idx="276">
                  <c:v>41.166666666666664</c:v>
                </c:pt>
                <c:pt idx="277">
                  <c:v>41.333333333333336</c:v>
                </c:pt>
                <c:pt idx="278">
                  <c:v>41.5</c:v>
                </c:pt>
                <c:pt idx="279">
                  <c:v>41.666666666666664</c:v>
                </c:pt>
                <c:pt idx="280">
                  <c:v>41.833333333333336</c:v>
                </c:pt>
                <c:pt idx="281">
                  <c:v>42</c:v>
                </c:pt>
                <c:pt idx="282">
                  <c:v>42.166666666666664</c:v>
                </c:pt>
                <c:pt idx="283">
                  <c:v>42.333333333333336</c:v>
                </c:pt>
                <c:pt idx="284">
                  <c:v>42.5</c:v>
                </c:pt>
                <c:pt idx="285">
                  <c:v>42.666666666666664</c:v>
                </c:pt>
                <c:pt idx="286">
                  <c:v>42.833333333333336</c:v>
                </c:pt>
                <c:pt idx="287">
                  <c:v>43</c:v>
                </c:pt>
                <c:pt idx="288">
                  <c:v>43.166666666666664</c:v>
                </c:pt>
                <c:pt idx="289">
                  <c:v>43.333333333333336</c:v>
                </c:pt>
                <c:pt idx="290">
                  <c:v>43.5</c:v>
                </c:pt>
                <c:pt idx="291">
                  <c:v>43.666666666666664</c:v>
                </c:pt>
                <c:pt idx="292">
                  <c:v>43.833333333333336</c:v>
                </c:pt>
                <c:pt idx="293">
                  <c:v>44</c:v>
                </c:pt>
                <c:pt idx="294">
                  <c:v>44.166666666666664</c:v>
                </c:pt>
                <c:pt idx="295">
                  <c:v>44.333333333333336</c:v>
                </c:pt>
                <c:pt idx="296">
                  <c:v>44.5</c:v>
                </c:pt>
                <c:pt idx="297">
                  <c:v>44.666666666666664</c:v>
                </c:pt>
                <c:pt idx="298">
                  <c:v>44.833333333333336</c:v>
                </c:pt>
                <c:pt idx="299">
                  <c:v>45</c:v>
                </c:pt>
                <c:pt idx="300">
                  <c:v>45.010603333333329</c:v>
                </c:pt>
                <c:pt idx="301">
                  <c:v>45.010603333333329</c:v>
                </c:pt>
                <c:pt idx="302">
                  <c:v>45.166666666666664</c:v>
                </c:pt>
                <c:pt idx="303">
                  <c:v>45.333333333333336</c:v>
                </c:pt>
                <c:pt idx="304">
                  <c:v>45.5</c:v>
                </c:pt>
                <c:pt idx="305">
                  <c:v>45.666666666666664</c:v>
                </c:pt>
                <c:pt idx="306">
                  <c:v>45.833333333333336</c:v>
                </c:pt>
                <c:pt idx="307">
                  <c:v>46</c:v>
                </c:pt>
                <c:pt idx="308">
                  <c:v>46.166666666666664</c:v>
                </c:pt>
                <c:pt idx="309">
                  <c:v>46.333333333333336</c:v>
                </c:pt>
                <c:pt idx="310">
                  <c:v>46.5</c:v>
                </c:pt>
                <c:pt idx="311">
                  <c:v>46.666666666666664</c:v>
                </c:pt>
                <c:pt idx="312">
                  <c:v>46.833333333333336</c:v>
                </c:pt>
                <c:pt idx="313">
                  <c:v>47</c:v>
                </c:pt>
                <c:pt idx="314">
                  <c:v>47.166666666666664</c:v>
                </c:pt>
                <c:pt idx="315">
                  <c:v>47.333333333333336</c:v>
                </c:pt>
                <c:pt idx="316">
                  <c:v>47.5</c:v>
                </c:pt>
                <c:pt idx="317">
                  <c:v>47.666666666666664</c:v>
                </c:pt>
                <c:pt idx="318">
                  <c:v>47.833333333333336</c:v>
                </c:pt>
                <c:pt idx="319">
                  <c:v>48</c:v>
                </c:pt>
                <c:pt idx="320">
                  <c:v>48.166666666666664</c:v>
                </c:pt>
                <c:pt idx="321">
                  <c:v>48.333333333333336</c:v>
                </c:pt>
                <c:pt idx="322">
                  <c:v>48.5</c:v>
                </c:pt>
                <c:pt idx="323">
                  <c:v>48.666666666666664</c:v>
                </c:pt>
                <c:pt idx="324">
                  <c:v>48.833333333333336</c:v>
                </c:pt>
                <c:pt idx="325">
                  <c:v>49</c:v>
                </c:pt>
                <c:pt idx="326">
                  <c:v>49.166666666666664</c:v>
                </c:pt>
                <c:pt idx="327">
                  <c:v>49.333333333333336</c:v>
                </c:pt>
                <c:pt idx="328">
                  <c:v>49.5</c:v>
                </c:pt>
                <c:pt idx="329">
                  <c:v>49.666666666666664</c:v>
                </c:pt>
                <c:pt idx="330">
                  <c:v>49.833333333333336</c:v>
                </c:pt>
                <c:pt idx="331">
                  <c:v>50</c:v>
                </c:pt>
                <c:pt idx="332">
                  <c:v>50.166666666666664</c:v>
                </c:pt>
                <c:pt idx="333">
                  <c:v>50.333333333333336</c:v>
                </c:pt>
                <c:pt idx="334">
                  <c:v>50.5</c:v>
                </c:pt>
                <c:pt idx="335">
                  <c:v>50.666666666666664</c:v>
                </c:pt>
                <c:pt idx="336">
                  <c:v>50.833333333333336</c:v>
                </c:pt>
                <c:pt idx="337">
                  <c:v>51</c:v>
                </c:pt>
                <c:pt idx="338">
                  <c:v>51.166666666666664</c:v>
                </c:pt>
                <c:pt idx="339">
                  <c:v>51.333333333333336</c:v>
                </c:pt>
                <c:pt idx="340">
                  <c:v>51.5</c:v>
                </c:pt>
                <c:pt idx="341">
                  <c:v>51.666666666666664</c:v>
                </c:pt>
                <c:pt idx="342">
                  <c:v>51.833333333333336</c:v>
                </c:pt>
                <c:pt idx="343">
                  <c:v>52</c:v>
                </c:pt>
                <c:pt idx="344">
                  <c:v>52.166666666666664</c:v>
                </c:pt>
                <c:pt idx="345">
                  <c:v>52.333333333333336</c:v>
                </c:pt>
                <c:pt idx="346">
                  <c:v>52.5</c:v>
                </c:pt>
                <c:pt idx="347">
                  <c:v>52.666666666666664</c:v>
                </c:pt>
                <c:pt idx="348">
                  <c:v>52.833333333333336</c:v>
                </c:pt>
                <c:pt idx="349">
                  <c:v>53</c:v>
                </c:pt>
                <c:pt idx="350">
                  <c:v>53.166666666666664</c:v>
                </c:pt>
                <c:pt idx="351">
                  <c:v>53.333333333333336</c:v>
                </c:pt>
                <c:pt idx="352">
                  <c:v>53.5</c:v>
                </c:pt>
                <c:pt idx="353">
                  <c:v>53.666666666666664</c:v>
                </c:pt>
                <c:pt idx="354">
                  <c:v>53.833333333333336</c:v>
                </c:pt>
                <c:pt idx="355">
                  <c:v>54</c:v>
                </c:pt>
                <c:pt idx="356">
                  <c:v>54.166666666666664</c:v>
                </c:pt>
                <c:pt idx="357">
                  <c:v>54.333333333333336</c:v>
                </c:pt>
                <c:pt idx="358">
                  <c:v>54.5</c:v>
                </c:pt>
                <c:pt idx="359">
                  <c:v>54.666666666666664</c:v>
                </c:pt>
                <c:pt idx="360">
                  <c:v>54.833333333333336</c:v>
                </c:pt>
                <c:pt idx="361">
                  <c:v>55</c:v>
                </c:pt>
                <c:pt idx="362">
                  <c:v>55.166666666666664</c:v>
                </c:pt>
                <c:pt idx="363">
                  <c:v>55.333333333333336</c:v>
                </c:pt>
                <c:pt idx="364">
                  <c:v>55.5</c:v>
                </c:pt>
                <c:pt idx="365">
                  <c:v>55.666666666666664</c:v>
                </c:pt>
                <c:pt idx="366">
                  <c:v>55.833333333333336</c:v>
                </c:pt>
                <c:pt idx="367">
                  <c:v>56</c:v>
                </c:pt>
                <c:pt idx="368">
                  <c:v>56.166666666666664</c:v>
                </c:pt>
                <c:pt idx="369">
                  <c:v>56.333333333333336</c:v>
                </c:pt>
                <c:pt idx="370">
                  <c:v>56.5</c:v>
                </c:pt>
                <c:pt idx="371">
                  <c:v>56.666666666666664</c:v>
                </c:pt>
                <c:pt idx="372">
                  <c:v>56.833333333333336</c:v>
                </c:pt>
                <c:pt idx="373">
                  <c:v>57</c:v>
                </c:pt>
                <c:pt idx="374">
                  <c:v>57.166666666666664</c:v>
                </c:pt>
                <c:pt idx="375">
                  <c:v>57.333333333333336</c:v>
                </c:pt>
                <c:pt idx="376">
                  <c:v>57.5</c:v>
                </c:pt>
                <c:pt idx="377">
                  <c:v>57.666666666666664</c:v>
                </c:pt>
                <c:pt idx="378">
                  <c:v>57.833333333333336</c:v>
                </c:pt>
                <c:pt idx="379">
                  <c:v>58</c:v>
                </c:pt>
                <c:pt idx="380">
                  <c:v>58.166666666666664</c:v>
                </c:pt>
                <c:pt idx="381">
                  <c:v>58.333333333333336</c:v>
                </c:pt>
                <c:pt idx="382">
                  <c:v>58.5</c:v>
                </c:pt>
                <c:pt idx="383">
                  <c:v>58.666666666666664</c:v>
                </c:pt>
                <c:pt idx="384">
                  <c:v>58.833333333333336</c:v>
                </c:pt>
                <c:pt idx="385">
                  <c:v>59</c:v>
                </c:pt>
                <c:pt idx="386">
                  <c:v>59.166666666666664</c:v>
                </c:pt>
                <c:pt idx="387">
                  <c:v>59.333333333333336</c:v>
                </c:pt>
                <c:pt idx="388">
                  <c:v>59.5</c:v>
                </c:pt>
                <c:pt idx="389">
                  <c:v>59.666666666666664</c:v>
                </c:pt>
                <c:pt idx="390">
                  <c:v>59.833333333333336</c:v>
                </c:pt>
                <c:pt idx="391">
                  <c:v>60</c:v>
                </c:pt>
                <c:pt idx="392">
                  <c:v>60.166666666666664</c:v>
                </c:pt>
                <c:pt idx="393">
                  <c:v>60.333333333333336</c:v>
                </c:pt>
                <c:pt idx="394">
                  <c:v>60.5</c:v>
                </c:pt>
                <c:pt idx="395">
                  <c:v>60.666666666666664</c:v>
                </c:pt>
                <c:pt idx="396">
                  <c:v>60.833333333333336</c:v>
                </c:pt>
                <c:pt idx="397">
                  <c:v>61</c:v>
                </c:pt>
                <c:pt idx="398">
                  <c:v>61.166666666666664</c:v>
                </c:pt>
                <c:pt idx="399">
                  <c:v>61.333333333333336</c:v>
                </c:pt>
                <c:pt idx="400">
                  <c:v>61.5</c:v>
                </c:pt>
                <c:pt idx="401">
                  <c:v>61.666666666666664</c:v>
                </c:pt>
                <c:pt idx="402">
                  <c:v>61.833333333333336</c:v>
                </c:pt>
                <c:pt idx="403">
                  <c:v>62</c:v>
                </c:pt>
                <c:pt idx="404">
                  <c:v>62.166666666666664</c:v>
                </c:pt>
                <c:pt idx="405">
                  <c:v>62.333333333333336</c:v>
                </c:pt>
                <c:pt idx="406">
                  <c:v>62.5</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68.166666666666671</c:v>
                </c:pt>
                <c:pt idx="441">
                  <c:v>68.333333333333329</c:v>
                </c:pt>
                <c:pt idx="442">
                  <c:v>68.5</c:v>
                </c:pt>
                <c:pt idx="443">
                  <c:v>68.666666666666671</c:v>
                </c:pt>
                <c:pt idx="444">
                  <c:v>68.833333333333329</c:v>
                </c:pt>
                <c:pt idx="445">
                  <c:v>69</c:v>
                </c:pt>
                <c:pt idx="446">
                  <c:v>69.166666666666671</c:v>
                </c:pt>
                <c:pt idx="447">
                  <c:v>69.333333333333329</c:v>
                </c:pt>
                <c:pt idx="448">
                  <c:v>69.5</c:v>
                </c:pt>
                <c:pt idx="449">
                  <c:v>69.666666666666671</c:v>
                </c:pt>
                <c:pt idx="450">
                  <c:v>69.833333333333329</c:v>
                </c:pt>
                <c:pt idx="451">
                  <c:v>70</c:v>
                </c:pt>
                <c:pt idx="452">
                  <c:v>70.166666666666671</c:v>
                </c:pt>
                <c:pt idx="453">
                  <c:v>70.333333333333329</c:v>
                </c:pt>
                <c:pt idx="454">
                  <c:v>70.5</c:v>
                </c:pt>
                <c:pt idx="455">
                  <c:v>70.666666666666671</c:v>
                </c:pt>
                <c:pt idx="456">
                  <c:v>70.833333333333329</c:v>
                </c:pt>
                <c:pt idx="457">
                  <c:v>71</c:v>
                </c:pt>
                <c:pt idx="458">
                  <c:v>71.166666666666671</c:v>
                </c:pt>
                <c:pt idx="459">
                  <c:v>71.333333333333329</c:v>
                </c:pt>
                <c:pt idx="460">
                  <c:v>71.5</c:v>
                </c:pt>
                <c:pt idx="461">
                  <c:v>71.666666666666671</c:v>
                </c:pt>
                <c:pt idx="462">
                  <c:v>71.833333333333329</c:v>
                </c:pt>
                <c:pt idx="463">
                  <c:v>72</c:v>
                </c:pt>
                <c:pt idx="464">
                  <c:v>72.166666666666671</c:v>
                </c:pt>
                <c:pt idx="465">
                  <c:v>72.333333333333329</c:v>
                </c:pt>
                <c:pt idx="466">
                  <c:v>72.5</c:v>
                </c:pt>
                <c:pt idx="467">
                  <c:v>72.666666666666671</c:v>
                </c:pt>
                <c:pt idx="468">
                  <c:v>72.833333333333329</c:v>
                </c:pt>
                <c:pt idx="469">
                  <c:v>73</c:v>
                </c:pt>
                <c:pt idx="470">
                  <c:v>73.166666666666671</c:v>
                </c:pt>
                <c:pt idx="471">
                  <c:v>73.333333333333329</c:v>
                </c:pt>
                <c:pt idx="472">
                  <c:v>73.5</c:v>
                </c:pt>
                <c:pt idx="473">
                  <c:v>73.666666666666671</c:v>
                </c:pt>
                <c:pt idx="474">
                  <c:v>73.833333333333329</c:v>
                </c:pt>
                <c:pt idx="475">
                  <c:v>74</c:v>
                </c:pt>
                <c:pt idx="476">
                  <c:v>74.166666666666671</c:v>
                </c:pt>
                <c:pt idx="477">
                  <c:v>74.333333333333329</c:v>
                </c:pt>
                <c:pt idx="478">
                  <c:v>74.5</c:v>
                </c:pt>
                <c:pt idx="479">
                  <c:v>74.666666666666671</c:v>
                </c:pt>
                <c:pt idx="480">
                  <c:v>74.833333333333329</c:v>
                </c:pt>
                <c:pt idx="481">
                  <c:v>75</c:v>
                </c:pt>
                <c:pt idx="482">
                  <c:v>75.166666666666671</c:v>
                </c:pt>
                <c:pt idx="483">
                  <c:v>75.333333333333329</c:v>
                </c:pt>
                <c:pt idx="484">
                  <c:v>75.5</c:v>
                </c:pt>
                <c:pt idx="485">
                  <c:v>75.666666666666671</c:v>
                </c:pt>
                <c:pt idx="486">
                  <c:v>75.740926666666667</c:v>
                </c:pt>
                <c:pt idx="487">
                  <c:v>75.740926666666667</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115.16666666666667</c:v>
                </c:pt>
                <c:pt idx="725">
                  <c:v>115.33333333333333</c:v>
                </c:pt>
                <c:pt idx="726">
                  <c:v>115.5</c:v>
                </c:pt>
                <c:pt idx="727">
                  <c:v>115.66666666666667</c:v>
                </c:pt>
                <c:pt idx="728">
                  <c:v>115.83333333333333</c:v>
                </c:pt>
                <c:pt idx="729">
                  <c:v>116</c:v>
                </c:pt>
                <c:pt idx="730">
                  <c:v>116.16666666666667</c:v>
                </c:pt>
                <c:pt idx="731">
                  <c:v>116.33333333333333</c:v>
                </c:pt>
                <c:pt idx="732">
                  <c:v>116.5</c:v>
                </c:pt>
                <c:pt idx="733">
                  <c:v>116.66666666666667</c:v>
                </c:pt>
                <c:pt idx="734">
                  <c:v>116.83333333333333</c:v>
                </c:pt>
                <c:pt idx="735">
                  <c:v>117</c:v>
                </c:pt>
                <c:pt idx="736">
                  <c:v>117.16666666666667</c:v>
                </c:pt>
                <c:pt idx="737">
                  <c:v>117.33333333333333</c:v>
                </c:pt>
                <c:pt idx="738">
                  <c:v>117.5</c:v>
                </c:pt>
                <c:pt idx="739">
                  <c:v>117.66666666666667</c:v>
                </c:pt>
                <c:pt idx="740">
                  <c:v>117.83333333333333</c:v>
                </c:pt>
                <c:pt idx="741">
                  <c:v>118</c:v>
                </c:pt>
                <c:pt idx="742">
                  <c:v>118.16666666666667</c:v>
                </c:pt>
                <c:pt idx="743">
                  <c:v>118.33333333333333</c:v>
                </c:pt>
                <c:pt idx="744">
                  <c:v>118.5</c:v>
                </c:pt>
                <c:pt idx="745">
                  <c:v>118.66666666666667</c:v>
                </c:pt>
                <c:pt idx="746">
                  <c:v>118.83333333333333</c:v>
                </c:pt>
                <c:pt idx="747">
                  <c:v>119</c:v>
                </c:pt>
                <c:pt idx="748">
                  <c:v>119.16666666666667</c:v>
                </c:pt>
                <c:pt idx="749">
                  <c:v>119.33333333333333</c:v>
                </c:pt>
                <c:pt idx="750">
                  <c:v>119.5</c:v>
                </c:pt>
                <c:pt idx="751">
                  <c:v>119.66666666666667</c:v>
                </c:pt>
                <c:pt idx="752">
                  <c:v>119.83333333333333</c:v>
                </c:pt>
                <c:pt idx="753">
                  <c:v>120</c:v>
                </c:pt>
                <c:pt idx="754">
                  <c:v>120.16666666666667</c:v>
                </c:pt>
                <c:pt idx="755">
                  <c:v>120.33333333333333</c:v>
                </c:pt>
                <c:pt idx="756">
                  <c:v>120.5</c:v>
                </c:pt>
                <c:pt idx="757">
                  <c:v>120.66666666666667</c:v>
                </c:pt>
                <c:pt idx="758">
                  <c:v>120.83333333333333</c:v>
                </c:pt>
                <c:pt idx="759">
                  <c:v>121</c:v>
                </c:pt>
                <c:pt idx="760">
                  <c:v>121.16666666666667</c:v>
                </c:pt>
                <c:pt idx="761">
                  <c:v>121.33333333333333</c:v>
                </c:pt>
                <c:pt idx="762">
                  <c:v>121.5</c:v>
                </c:pt>
                <c:pt idx="763">
                  <c:v>121.66666666666667</c:v>
                </c:pt>
                <c:pt idx="764">
                  <c:v>121.83333333333333</c:v>
                </c:pt>
                <c:pt idx="765">
                  <c:v>122</c:v>
                </c:pt>
                <c:pt idx="766">
                  <c:v>122.16666666666667</c:v>
                </c:pt>
                <c:pt idx="767">
                  <c:v>122.33333333333333</c:v>
                </c:pt>
                <c:pt idx="768">
                  <c:v>122.5</c:v>
                </c:pt>
                <c:pt idx="769">
                  <c:v>122.66666666666667</c:v>
                </c:pt>
                <c:pt idx="770">
                  <c:v>122.83333333333333</c:v>
                </c:pt>
                <c:pt idx="771">
                  <c:v>123</c:v>
                </c:pt>
                <c:pt idx="772">
                  <c:v>123.16666666666667</c:v>
                </c:pt>
                <c:pt idx="773">
                  <c:v>123.33333333333333</c:v>
                </c:pt>
                <c:pt idx="774">
                  <c:v>123.5</c:v>
                </c:pt>
                <c:pt idx="775">
                  <c:v>123.66666666666667</c:v>
                </c:pt>
                <c:pt idx="776">
                  <c:v>123.83333333333333</c:v>
                </c:pt>
                <c:pt idx="777">
                  <c:v>124</c:v>
                </c:pt>
                <c:pt idx="778">
                  <c:v>124.16666666666667</c:v>
                </c:pt>
                <c:pt idx="779">
                  <c:v>124.33333333333333</c:v>
                </c:pt>
                <c:pt idx="780">
                  <c:v>124.5</c:v>
                </c:pt>
                <c:pt idx="781">
                  <c:v>124.66666666666667</c:v>
                </c:pt>
                <c:pt idx="782">
                  <c:v>124.83333333333333</c:v>
                </c:pt>
                <c:pt idx="783">
                  <c:v>125</c:v>
                </c:pt>
                <c:pt idx="784">
                  <c:v>125.16666666666667</c:v>
                </c:pt>
                <c:pt idx="785">
                  <c:v>125.33333333333333</c:v>
                </c:pt>
                <c:pt idx="786">
                  <c:v>125.5</c:v>
                </c:pt>
                <c:pt idx="787">
                  <c:v>125.66666666666667</c:v>
                </c:pt>
                <c:pt idx="788">
                  <c:v>125.83333333333333</c:v>
                </c:pt>
                <c:pt idx="789">
                  <c:v>126</c:v>
                </c:pt>
                <c:pt idx="790">
                  <c:v>126.16666666666667</c:v>
                </c:pt>
                <c:pt idx="791">
                  <c:v>126.33333333333333</c:v>
                </c:pt>
                <c:pt idx="792">
                  <c:v>126.5</c:v>
                </c:pt>
                <c:pt idx="793">
                  <c:v>126.66666666666667</c:v>
                </c:pt>
                <c:pt idx="794">
                  <c:v>126.83333333333333</c:v>
                </c:pt>
                <c:pt idx="795">
                  <c:v>127</c:v>
                </c:pt>
                <c:pt idx="796">
                  <c:v>127.16666666666667</c:v>
                </c:pt>
                <c:pt idx="797">
                  <c:v>127.33333333333333</c:v>
                </c:pt>
                <c:pt idx="798">
                  <c:v>127.5</c:v>
                </c:pt>
                <c:pt idx="799">
                  <c:v>127.66666666666667</c:v>
                </c:pt>
                <c:pt idx="800">
                  <c:v>127.83333333333333</c:v>
                </c:pt>
                <c:pt idx="801">
                  <c:v>128</c:v>
                </c:pt>
                <c:pt idx="802">
                  <c:v>128.16666666666666</c:v>
                </c:pt>
                <c:pt idx="803">
                  <c:v>128.33333333333334</c:v>
                </c:pt>
                <c:pt idx="804">
                  <c:v>128.5</c:v>
                </c:pt>
                <c:pt idx="805">
                  <c:v>128.66666666666666</c:v>
                </c:pt>
                <c:pt idx="806">
                  <c:v>128.83333333333334</c:v>
                </c:pt>
                <c:pt idx="807">
                  <c:v>129</c:v>
                </c:pt>
                <c:pt idx="808">
                  <c:v>129.16666666666666</c:v>
                </c:pt>
                <c:pt idx="809">
                  <c:v>129.33333333333334</c:v>
                </c:pt>
                <c:pt idx="810">
                  <c:v>129.5</c:v>
                </c:pt>
                <c:pt idx="811">
                  <c:v>129.66666666666666</c:v>
                </c:pt>
                <c:pt idx="812">
                  <c:v>129.83333333333334</c:v>
                </c:pt>
                <c:pt idx="813">
                  <c:v>130</c:v>
                </c:pt>
                <c:pt idx="814">
                  <c:v>130.16666666666666</c:v>
                </c:pt>
                <c:pt idx="815">
                  <c:v>130.20022833333334</c:v>
                </c:pt>
                <c:pt idx="816">
                  <c:v>130.20022833333334</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135.22120000000001</c:v>
                </c:pt>
                <c:pt idx="848">
                  <c:v>135.22120000000001</c:v>
                </c:pt>
                <c:pt idx="849">
                  <c:v>135.33333333333334</c:v>
                </c:pt>
                <c:pt idx="850">
                  <c:v>135.5</c:v>
                </c:pt>
                <c:pt idx="851">
                  <c:v>135.66666666666666</c:v>
                </c:pt>
                <c:pt idx="852">
                  <c:v>135.83333333333334</c:v>
                </c:pt>
                <c:pt idx="853">
                  <c:v>136</c:v>
                </c:pt>
                <c:pt idx="854">
                  <c:v>136.16666666666666</c:v>
                </c:pt>
                <c:pt idx="855">
                  <c:v>136.33333333333334</c:v>
                </c:pt>
                <c:pt idx="856">
                  <c:v>136.5</c:v>
                </c:pt>
                <c:pt idx="857">
                  <c:v>136.66666666666666</c:v>
                </c:pt>
                <c:pt idx="858">
                  <c:v>136.83333333333334</c:v>
                </c:pt>
                <c:pt idx="859">
                  <c:v>137</c:v>
                </c:pt>
                <c:pt idx="860">
                  <c:v>137.16666666666666</c:v>
                </c:pt>
                <c:pt idx="861">
                  <c:v>137.33333333333334</c:v>
                </c:pt>
                <c:pt idx="862">
                  <c:v>137.5</c:v>
                </c:pt>
                <c:pt idx="863">
                  <c:v>137.66666666666666</c:v>
                </c:pt>
                <c:pt idx="864">
                  <c:v>137.83333333333334</c:v>
                </c:pt>
                <c:pt idx="865">
                  <c:v>138</c:v>
                </c:pt>
                <c:pt idx="866">
                  <c:v>138.16666666666666</c:v>
                </c:pt>
                <c:pt idx="867">
                  <c:v>138.33333333333334</c:v>
                </c:pt>
                <c:pt idx="868">
                  <c:v>138.5</c:v>
                </c:pt>
                <c:pt idx="869">
                  <c:v>138.66666666666666</c:v>
                </c:pt>
                <c:pt idx="870">
                  <c:v>138.83333333333334</c:v>
                </c:pt>
                <c:pt idx="871">
                  <c:v>139</c:v>
                </c:pt>
                <c:pt idx="872">
                  <c:v>139.16666666666666</c:v>
                </c:pt>
                <c:pt idx="873">
                  <c:v>139.33333333333334</c:v>
                </c:pt>
                <c:pt idx="874">
                  <c:v>139.5</c:v>
                </c:pt>
                <c:pt idx="875">
                  <c:v>139.66666666666666</c:v>
                </c:pt>
                <c:pt idx="876">
                  <c:v>139.83333333333334</c:v>
                </c:pt>
                <c:pt idx="877">
                  <c:v>140</c:v>
                </c:pt>
                <c:pt idx="878">
                  <c:v>140.16666666666666</c:v>
                </c:pt>
                <c:pt idx="879">
                  <c:v>140.33333333333334</c:v>
                </c:pt>
                <c:pt idx="880">
                  <c:v>140.5</c:v>
                </c:pt>
                <c:pt idx="881">
                  <c:v>140.66666666666666</c:v>
                </c:pt>
                <c:pt idx="882">
                  <c:v>140.83333333333334</c:v>
                </c:pt>
                <c:pt idx="883">
                  <c:v>141</c:v>
                </c:pt>
                <c:pt idx="884">
                  <c:v>141.16666666666666</c:v>
                </c:pt>
                <c:pt idx="885">
                  <c:v>141.33333333333334</c:v>
                </c:pt>
                <c:pt idx="886">
                  <c:v>141.5</c:v>
                </c:pt>
                <c:pt idx="887">
                  <c:v>141.66666666666666</c:v>
                </c:pt>
                <c:pt idx="888">
                  <c:v>141.83333333333334</c:v>
                </c:pt>
                <c:pt idx="889">
                  <c:v>142</c:v>
                </c:pt>
                <c:pt idx="890">
                  <c:v>142.16666666666666</c:v>
                </c:pt>
                <c:pt idx="891">
                  <c:v>142.33333333333334</c:v>
                </c:pt>
                <c:pt idx="892">
                  <c:v>142.5</c:v>
                </c:pt>
                <c:pt idx="893">
                  <c:v>142.66666666666666</c:v>
                </c:pt>
                <c:pt idx="894">
                  <c:v>142.83333333333334</c:v>
                </c:pt>
                <c:pt idx="895">
                  <c:v>143</c:v>
                </c:pt>
                <c:pt idx="896">
                  <c:v>143.16666666666666</c:v>
                </c:pt>
                <c:pt idx="897">
                  <c:v>143.33333333333334</c:v>
                </c:pt>
                <c:pt idx="898">
                  <c:v>143.5</c:v>
                </c:pt>
                <c:pt idx="899">
                  <c:v>143.66666666666666</c:v>
                </c:pt>
                <c:pt idx="900">
                  <c:v>143.83333333333334</c:v>
                </c:pt>
                <c:pt idx="901">
                  <c:v>144</c:v>
                </c:pt>
                <c:pt idx="902">
                  <c:v>144.16666666666666</c:v>
                </c:pt>
                <c:pt idx="903">
                  <c:v>144.33333333333334</c:v>
                </c:pt>
                <c:pt idx="904">
                  <c:v>144.5</c:v>
                </c:pt>
                <c:pt idx="905">
                  <c:v>144.66666666666666</c:v>
                </c:pt>
                <c:pt idx="906">
                  <c:v>144.83333333333334</c:v>
                </c:pt>
                <c:pt idx="907">
                  <c:v>145</c:v>
                </c:pt>
                <c:pt idx="908">
                  <c:v>145.16666666666666</c:v>
                </c:pt>
                <c:pt idx="909">
                  <c:v>145.33333333333334</c:v>
                </c:pt>
                <c:pt idx="910">
                  <c:v>145.5</c:v>
                </c:pt>
                <c:pt idx="911">
                  <c:v>145.50829999999999</c:v>
                </c:pt>
                <c:pt idx="912">
                  <c:v>145.50829999999999</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154.16666666666666</c:v>
                </c:pt>
                <c:pt idx="965">
                  <c:v>154.33333333333334</c:v>
                </c:pt>
                <c:pt idx="966">
                  <c:v>154.5</c:v>
                </c:pt>
                <c:pt idx="967">
                  <c:v>154.66666666666666</c:v>
                </c:pt>
                <c:pt idx="968">
                  <c:v>154.83333333333334</c:v>
                </c:pt>
                <c:pt idx="969">
                  <c:v>155</c:v>
                </c:pt>
                <c:pt idx="970">
                  <c:v>155.16666666666666</c:v>
                </c:pt>
                <c:pt idx="971">
                  <c:v>155.33333333333334</c:v>
                </c:pt>
                <c:pt idx="972">
                  <c:v>155.5</c:v>
                </c:pt>
                <c:pt idx="973">
                  <c:v>155.66666666666666</c:v>
                </c:pt>
                <c:pt idx="974">
                  <c:v>155.83333333333334</c:v>
                </c:pt>
                <c:pt idx="975">
                  <c:v>156</c:v>
                </c:pt>
                <c:pt idx="976">
                  <c:v>156.16666666666666</c:v>
                </c:pt>
                <c:pt idx="977">
                  <c:v>156.33333333333334</c:v>
                </c:pt>
                <c:pt idx="978">
                  <c:v>156.5</c:v>
                </c:pt>
                <c:pt idx="979">
                  <c:v>156.66666666666666</c:v>
                </c:pt>
                <c:pt idx="980">
                  <c:v>156.83333333333334</c:v>
                </c:pt>
                <c:pt idx="981">
                  <c:v>157</c:v>
                </c:pt>
                <c:pt idx="982">
                  <c:v>157.16666666666666</c:v>
                </c:pt>
                <c:pt idx="983">
                  <c:v>157.33333333333334</c:v>
                </c:pt>
                <c:pt idx="984">
                  <c:v>157.5</c:v>
                </c:pt>
                <c:pt idx="985">
                  <c:v>157.66666666666666</c:v>
                </c:pt>
                <c:pt idx="986">
                  <c:v>157.714</c:v>
                </c:pt>
              </c:numCache>
            </c:numRef>
          </c:xVal>
          <c:yVal>
            <c:numRef>
              <c:f>'Figure 9'!$AH$6:$AH$992</c:f>
              <c:numCache>
                <c:formatCode>General</c:formatCode>
                <c:ptCount val="987"/>
                <c:pt idx="0">
                  <c:v>0</c:v>
                </c:pt>
                <c:pt idx="1">
                  <c:v>-0.10914736999999999</c:v>
                </c:pt>
                <c:pt idx="2">
                  <c:v>-0.10050704000000001</c:v>
                </c:pt>
                <c:pt idx="3">
                  <c:v>-9.1796613999999999E-2</c:v>
                </c:pt>
                <c:pt idx="4">
                  <c:v>-8.3009630000000001E-2</c:v>
                </c:pt>
                <c:pt idx="5">
                  <c:v>-7.4086470000000001E-2</c:v>
                </c:pt>
                <c:pt idx="6">
                  <c:v>-6.4829510000000007E-2</c:v>
                </c:pt>
                <c:pt idx="7" formatCode="0.00E+00">
                  <c:v>-5.4600744999999999E-2</c:v>
                </c:pt>
                <c:pt idx="8" formatCode="0.00E+00">
                  <c:v>-4.4371977E-2</c:v>
                </c:pt>
                <c:pt idx="9" formatCode="0.00E+00">
                  <c:v>-3.4143212999999999E-2</c:v>
                </c:pt>
                <c:pt idx="10" formatCode="0.00E+00">
                  <c:v>-2.3914444999999999E-2</c:v>
                </c:pt>
                <c:pt idx="11" formatCode="0.00E+00">
                  <c:v>-1.368568E-2</c:v>
                </c:pt>
                <c:pt idx="12" formatCode="0.00E+00">
                  <c:v>-3.4569131999999999E-3</c:v>
                </c:pt>
                <c:pt idx="13" formatCode="0.00E+00">
                  <c:v>1.0581076E-8</c:v>
                </c:pt>
                <c:pt idx="14">
                  <c:v>-5.5727770000000001E-3</c:v>
                </c:pt>
                <c:pt idx="15" formatCode="0.00E+00">
                  <c:v>1.9278398E-8</c:v>
                </c:pt>
                <c:pt idx="16" formatCode="0.00E+00">
                  <c:v>-1.392975E-5</c:v>
                </c:pt>
                <c:pt idx="17" formatCode="0.00E+00">
                  <c:v>1.1521665E-8</c:v>
                </c:pt>
                <c:pt idx="18" formatCode="0.00E+00">
                  <c:v>-5.7756450000000002E-8</c:v>
                </c:pt>
                <c:pt idx="19" formatCode="0.00E+00">
                  <c:v>1.1222624E-8</c:v>
                </c:pt>
                <c:pt idx="20" formatCode="0.00E+00">
                  <c:v>1.1222624E-8</c:v>
                </c:pt>
                <c:pt idx="21" formatCode="0.00E+00">
                  <c:v>9.0888549999999996E-4</c:v>
                </c:pt>
                <c:pt idx="22">
                  <c:v>1.0786999E-2</c:v>
                </c:pt>
                <c:pt idx="23">
                  <c:v>2.092668E-2</c:v>
                </c:pt>
                <c:pt idx="24">
                  <c:v>3.2616711999999999E-2</c:v>
                </c:pt>
                <c:pt idx="25">
                  <c:v>4.4306744000000002E-2</c:v>
                </c:pt>
                <c:pt idx="26">
                  <c:v>5.5996775999999998E-2</c:v>
                </c:pt>
                <c:pt idx="27">
                  <c:v>6.768681E-2</c:v>
                </c:pt>
                <c:pt idx="28">
                  <c:v>7.9376840000000004E-2</c:v>
                </c:pt>
                <c:pt idx="29" formatCode="0.00E+00">
                  <c:v>9.1066875000000005E-2</c:v>
                </c:pt>
                <c:pt idx="30">
                  <c:v>0.1027569</c:v>
                </c:pt>
                <c:pt idx="31">
                  <c:v>0.11444694</c:v>
                </c:pt>
                <c:pt idx="32" formatCode="0.00E+00">
                  <c:v>0.12613696999999999</c:v>
                </c:pt>
                <c:pt idx="33" formatCode="0.00E+00">
                  <c:v>0.13782700000000001</c:v>
                </c:pt>
                <c:pt idx="34" formatCode="0.00E+00">
                  <c:v>0.14951703</c:v>
                </c:pt>
                <c:pt idx="35" formatCode="0.00E+00">
                  <c:v>0.16120706000000001</c:v>
                </c:pt>
                <c:pt idx="36" formatCode="0.00E+00">
                  <c:v>0.1728971</c:v>
                </c:pt>
                <c:pt idx="37" formatCode="0.00E+00">
                  <c:v>0.18458711999999999</c:v>
                </c:pt>
                <c:pt idx="38">
                  <c:v>0.19627716000000001</c:v>
                </c:pt>
                <c:pt idx="39">
                  <c:v>0.20796719</c:v>
                </c:pt>
                <c:pt idx="40">
                  <c:v>0.21965723000000001</c:v>
                </c:pt>
                <c:pt idx="41">
                  <c:v>0.23134725</c:v>
                </c:pt>
                <c:pt idx="42">
                  <c:v>0.24303727999999999</c:v>
                </c:pt>
                <c:pt idx="43">
                  <c:v>0.25472729999999999</c:v>
                </c:pt>
                <c:pt idx="44">
                  <c:v>0.26641735</c:v>
                </c:pt>
                <c:pt idx="45">
                  <c:v>0.27810737000000002</c:v>
                </c:pt>
                <c:pt idx="46">
                  <c:v>0.28979743000000002</c:v>
                </c:pt>
                <c:pt idx="47">
                  <c:v>0.30148744999999999</c:v>
                </c:pt>
                <c:pt idx="48">
                  <c:v>0.31317747000000001</c:v>
                </c:pt>
                <c:pt idx="49">
                  <c:v>0.32639207999999997</c:v>
                </c:pt>
                <c:pt idx="50">
                  <c:v>0.34013094999999999</c:v>
                </c:pt>
                <c:pt idx="51">
                  <c:v>0.35403499999999999</c:v>
                </c:pt>
                <c:pt idx="52">
                  <c:v>0.36810625000000002</c:v>
                </c:pt>
                <c:pt idx="53">
                  <c:v>0.37950830000000002</c:v>
                </c:pt>
                <c:pt idx="54">
                  <c:v>0.37950830000000002</c:v>
                </c:pt>
                <c:pt idx="55">
                  <c:v>0.37950832000000001</c:v>
                </c:pt>
                <c:pt idx="56">
                  <c:v>0.37950832000000001</c:v>
                </c:pt>
                <c:pt idx="57">
                  <c:v>0.38234689999999999</c:v>
                </c:pt>
                <c:pt idx="58">
                  <c:v>0.39675912000000002</c:v>
                </c:pt>
                <c:pt idx="59">
                  <c:v>0.41134512000000001</c:v>
                </c:pt>
                <c:pt idx="60">
                  <c:v>0.42610714</c:v>
                </c:pt>
                <c:pt idx="61">
                  <c:v>0.44104736999999999</c:v>
                </c:pt>
                <c:pt idx="62">
                  <c:v>0.45616816999999998</c:v>
                </c:pt>
                <c:pt idx="63">
                  <c:v>0.47147181999999999</c:v>
                </c:pt>
                <c:pt idx="64">
                  <c:v>0.48696064999999999</c:v>
                </c:pt>
                <c:pt idx="65">
                  <c:v>0.50263709999999995</c:v>
                </c:pt>
                <c:pt idx="66">
                  <c:v>0.51850339999999995</c:v>
                </c:pt>
                <c:pt idx="67">
                  <c:v>0.53456219999999999</c:v>
                </c:pt>
                <c:pt idx="68">
                  <c:v>0.55081575999999999</c:v>
                </c:pt>
                <c:pt idx="69">
                  <c:v>0.56726664000000004</c:v>
                </c:pt>
                <c:pt idx="70">
                  <c:v>0.58391740000000003</c:v>
                </c:pt>
                <c:pt idx="71">
                  <c:v>0.60077053000000002</c:v>
                </c:pt>
                <c:pt idx="72">
                  <c:v>0.61782855000000003</c:v>
                </c:pt>
                <c:pt idx="73">
                  <c:v>0.62664129999999996</c:v>
                </c:pt>
                <c:pt idx="74">
                  <c:v>0.62664129999999996</c:v>
                </c:pt>
                <c:pt idx="75">
                  <c:v>0.63509420000000005</c:v>
                </c:pt>
                <c:pt idx="76">
                  <c:v>0.64832239999999997</c:v>
                </c:pt>
                <c:pt idx="77">
                  <c:v>0.64832239999999997</c:v>
                </c:pt>
                <c:pt idx="78">
                  <c:v>0.65256999999999998</c:v>
                </c:pt>
                <c:pt idx="79">
                  <c:v>0.67025864000000002</c:v>
                </c:pt>
                <c:pt idx="80">
                  <c:v>0.68816286000000004</c:v>
                </c:pt>
                <c:pt idx="81">
                  <c:v>0.70628535999999997</c:v>
                </c:pt>
                <c:pt idx="82">
                  <c:v>0.72462886999999998</c:v>
                </c:pt>
                <c:pt idx="83">
                  <c:v>0.74319610000000003</c:v>
                </c:pt>
                <c:pt idx="84">
                  <c:v>0.7619901</c:v>
                </c:pt>
                <c:pt idx="85">
                  <c:v>0.77003080000000002</c:v>
                </c:pt>
                <c:pt idx="86">
                  <c:v>0.77003080000000002</c:v>
                </c:pt>
                <c:pt idx="87">
                  <c:v>0.78101354999999995</c:v>
                </c:pt>
                <c:pt idx="88">
                  <c:v>0.80026929999999996</c:v>
                </c:pt>
                <c:pt idx="89">
                  <c:v>0.81976039999999994</c:v>
                </c:pt>
                <c:pt idx="90">
                  <c:v>0.83948964000000004</c:v>
                </c:pt>
                <c:pt idx="91">
                  <c:v>0.85946009999999995</c:v>
                </c:pt>
                <c:pt idx="92">
                  <c:v>0.87967470000000003</c:v>
                </c:pt>
                <c:pt idx="93">
                  <c:v>0.9001363</c:v>
                </c:pt>
                <c:pt idx="94">
                  <c:v>0.92084794999999997</c:v>
                </c:pt>
                <c:pt idx="95">
                  <c:v>0.94181230000000005</c:v>
                </c:pt>
                <c:pt idx="96">
                  <c:v>0.96303179999999999</c:v>
                </c:pt>
                <c:pt idx="97">
                  <c:v>0.98450863</c:v>
                </c:pt>
                <c:pt idx="98">
                  <c:v>1.0062437</c:v>
                </c:pt>
                <c:pt idx="99">
                  <c:v>1.0282366999999999</c:v>
                </c:pt>
                <c:pt idx="100">
                  <c:v>1.0504848</c:v>
                </c:pt>
                <c:pt idx="101">
                  <c:v>1.0585016</c:v>
                </c:pt>
                <c:pt idx="102">
                  <c:v>1.0585016</c:v>
                </c:pt>
                <c:pt idx="103">
                  <c:v>1.0748846999999999</c:v>
                </c:pt>
                <c:pt idx="104">
                  <c:v>1.1006423999999999</c:v>
                </c:pt>
                <c:pt idx="105">
                  <c:v>1.1266893</c:v>
                </c:pt>
                <c:pt idx="106">
                  <c:v>1.1529852</c:v>
                </c:pt>
                <c:pt idx="107">
                  <c:v>1.1794636999999999</c:v>
                </c:pt>
                <c:pt idx="108">
                  <c:v>1.2060175</c:v>
                </c:pt>
                <c:pt idx="109">
                  <c:v>1.232477</c:v>
                </c:pt>
                <c:pt idx="110">
                  <c:v>1.2585827000000001</c:v>
                </c:pt>
                <c:pt idx="111">
                  <c:v>1.2839468000000001</c:v>
                </c:pt>
                <c:pt idx="112">
                  <c:v>1.3080054999999999</c:v>
                </c:pt>
                <c:pt idx="113">
                  <c:v>1.3299635999999999</c:v>
                </c:pt>
                <c:pt idx="114">
                  <c:v>1.3487450000000001</c:v>
                </c:pt>
                <c:pt idx="115">
                  <c:v>1.3629624</c:v>
                </c:pt>
                <c:pt idx="116">
                  <c:v>1.370943</c:v>
                </c:pt>
                <c:pt idx="117">
                  <c:v>1.3708498</c:v>
                </c:pt>
                <c:pt idx="118">
                  <c:v>1.3609259</c:v>
                </c:pt>
                <c:pt idx="119">
                  <c:v>1.3398561</c:v>
                </c:pt>
                <c:pt idx="120">
                  <c:v>1.3071622000000001</c:v>
                </c:pt>
                <c:pt idx="121">
                  <c:v>1.2634866</c:v>
                </c:pt>
                <c:pt idx="122">
                  <c:v>1.2106166</c:v>
                </c:pt>
                <c:pt idx="123">
                  <c:v>1.1511998000000001</c:v>
                </c:pt>
                <c:pt idx="124">
                  <c:v>1.0882533000000001</c:v>
                </c:pt>
                <c:pt idx="125">
                  <c:v>1.0246476</c:v>
                </c:pt>
                <c:pt idx="126">
                  <c:v>0.96273549999999997</c:v>
                </c:pt>
                <c:pt idx="127">
                  <c:v>0.90419059999999996</c:v>
                </c:pt>
                <c:pt idx="128">
                  <c:v>0.85002255000000004</c:v>
                </c:pt>
                <c:pt idx="129">
                  <c:v>0.80069590000000002</c:v>
                </c:pt>
                <c:pt idx="130">
                  <c:v>0.75628189999999995</c:v>
                </c:pt>
                <c:pt idx="131">
                  <c:v>0.71660009999999996</c:v>
                </c:pt>
                <c:pt idx="132">
                  <c:v>0.6813266</c:v>
                </c:pt>
                <c:pt idx="133">
                  <c:v>0.65007110000000001</c:v>
                </c:pt>
                <c:pt idx="134">
                  <c:v>0.62242620000000004</c:v>
                </c:pt>
                <c:pt idx="135">
                  <c:v>0.59799707000000002</c:v>
                </c:pt>
                <c:pt idx="136">
                  <c:v>0.57641655000000003</c:v>
                </c:pt>
                <c:pt idx="137">
                  <c:v>0.55735279999999998</c:v>
                </c:pt>
                <c:pt idx="138">
                  <c:v>0.54050993999999997</c:v>
                </c:pt>
                <c:pt idx="139">
                  <c:v>0.52562710000000001</c:v>
                </c:pt>
                <c:pt idx="140">
                  <c:v>0.51247549999999997</c:v>
                </c:pt>
                <c:pt idx="141">
                  <c:v>0.50085610000000003</c:v>
                </c:pt>
                <c:pt idx="142">
                  <c:v>0.49059533999999999</c:v>
                </c:pt>
                <c:pt idx="143">
                  <c:v>0.48154205</c:v>
                </c:pt>
                <c:pt idx="144">
                  <c:v>0.47356415000000002</c:v>
                </c:pt>
                <c:pt idx="145">
                  <c:v>0.46654635999999999</c:v>
                </c:pt>
                <c:pt idx="146">
                  <c:v>0.46038780000000001</c:v>
                </c:pt>
                <c:pt idx="147">
                  <c:v>0.45500057999999999</c:v>
                </c:pt>
                <c:pt idx="148">
                  <c:v>0.45030715999999998</c:v>
                </c:pt>
                <c:pt idx="149">
                  <c:v>0.44623968000000003</c:v>
                </c:pt>
                <c:pt idx="150">
                  <c:v>0.44273849999999998</c:v>
                </c:pt>
                <c:pt idx="151">
                  <c:v>0.43975055000000002</c:v>
                </c:pt>
                <c:pt idx="152">
                  <c:v>0.43722895000000001</c:v>
                </c:pt>
                <c:pt idx="153">
                  <c:v>0.43513212000000001</c:v>
                </c:pt>
                <c:pt idx="154">
                  <c:v>0.43342286000000002</c:v>
                </c:pt>
                <c:pt idx="155">
                  <c:v>0.43206837999999997</c:v>
                </c:pt>
                <c:pt idx="156">
                  <c:v>0.43103898000000002</c:v>
                </c:pt>
                <c:pt idx="157">
                  <c:v>0.43030816</c:v>
                </c:pt>
                <c:pt idx="158">
                  <c:v>0.42985220000000002</c:v>
                </c:pt>
                <c:pt idx="159">
                  <c:v>0.42964955999999999</c:v>
                </c:pt>
                <c:pt idx="160">
                  <c:v>0.42968124000000002</c:v>
                </c:pt>
                <c:pt idx="161">
                  <c:v>0.42992982000000002</c:v>
                </c:pt>
                <c:pt idx="162">
                  <c:v>0.43037966</c:v>
                </c:pt>
                <c:pt idx="163">
                  <c:v>0.43101650000000002</c:v>
                </c:pt>
                <c:pt idx="164">
                  <c:v>0.43182769999999998</c:v>
                </c:pt>
                <c:pt idx="165">
                  <c:v>0.43280157000000002</c:v>
                </c:pt>
                <c:pt idx="166">
                  <c:v>0.43392733</c:v>
                </c:pt>
                <c:pt idx="167">
                  <c:v>0.43519562000000001</c:v>
                </c:pt>
                <c:pt idx="168">
                  <c:v>0.43659765</c:v>
                </c:pt>
                <c:pt idx="169">
                  <c:v>0.4381253</c:v>
                </c:pt>
                <c:pt idx="170">
                  <c:v>0.43977110000000003</c:v>
                </c:pt>
                <c:pt idx="171">
                  <c:v>0.44152839999999999</c:v>
                </c:pt>
                <c:pt idx="172">
                  <c:v>0.44339149999999999</c:v>
                </c:pt>
                <c:pt idx="173">
                  <c:v>0.4453548</c:v>
                </c:pt>
                <c:pt idx="174">
                  <c:v>0.44741249999999999</c:v>
                </c:pt>
                <c:pt idx="175">
                  <c:v>0.44956020000000002</c:v>
                </c:pt>
                <c:pt idx="176">
                  <c:v>0.45179375999999999</c:v>
                </c:pt>
                <c:pt idx="177">
                  <c:v>0.45410925000000002</c:v>
                </c:pt>
                <c:pt idx="178">
                  <c:v>0.45650299999999999</c:v>
                </c:pt>
                <c:pt idx="179">
                  <c:v>0.45897165000000001</c:v>
                </c:pt>
                <c:pt idx="180">
                  <c:v>0.46151239999999999</c:v>
                </c:pt>
                <c:pt idx="181">
                  <c:v>0.46412206</c:v>
                </c:pt>
                <c:pt idx="182">
                  <c:v>0.46679816000000002</c:v>
                </c:pt>
                <c:pt idx="183">
                  <c:v>0.4695376</c:v>
                </c:pt>
                <c:pt idx="184">
                  <c:v>0.47233838</c:v>
                </c:pt>
                <c:pt idx="185">
                  <c:v>0.47519875</c:v>
                </c:pt>
                <c:pt idx="186">
                  <c:v>0.47811672</c:v>
                </c:pt>
                <c:pt idx="187">
                  <c:v>0.48109089999999999</c:v>
                </c:pt>
                <c:pt idx="188">
                  <c:v>0.4841201</c:v>
                </c:pt>
                <c:pt idx="189">
                  <c:v>0.48720272999999997</c:v>
                </c:pt>
                <c:pt idx="190">
                  <c:v>0.49033725</c:v>
                </c:pt>
                <c:pt idx="191">
                  <c:v>0.49352285000000001</c:v>
                </c:pt>
                <c:pt idx="192">
                  <c:v>0.49675846000000001</c:v>
                </c:pt>
                <c:pt idx="193">
                  <c:v>0.49796469999999998</c:v>
                </c:pt>
                <c:pt idx="194">
                  <c:v>0.49796465000000001</c:v>
                </c:pt>
                <c:pt idx="195">
                  <c:v>0.46768969999999999</c:v>
                </c:pt>
                <c:pt idx="196">
                  <c:v>0.42254886000000003</c:v>
                </c:pt>
                <c:pt idx="197">
                  <c:v>0.38054594000000003</c:v>
                </c:pt>
                <c:pt idx="198">
                  <c:v>0.34130759999999999</c:v>
                </c:pt>
                <c:pt idx="199">
                  <c:v>0.30451494000000001</c:v>
                </c:pt>
                <c:pt idx="200">
                  <c:v>0.26989338000000002</c:v>
                </c:pt>
                <c:pt idx="201">
                  <c:v>0.23719825999999999</c:v>
                </c:pt>
                <c:pt idx="202">
                  <c:v>0.20621410000000001</c:v>
                </c:pt>
                <c:pt idx="203">
                  <c:v>0.17674719</c:v>
                </c:pt>
                <c:pt idx="204">
                  <c:v>0.14862368000000001</c:v>
                </c:pt>
                <c:pt idx="205">
                  <c:v>0.121686935</c:v>
                </c:pt>
                <c:pt idx="206">
                  <c:v>9.5793984999999998E-2</c:v>
                </c:pt>
                <c:pt idx="207">
                  <c:v>7.0814100000000005E-2</c:v>
                </c:pt>
                <c:pt idx="208">
                  <c:v>4.6627370000000001E-2</c:v>
                </c:pt>
                <c:pt idx="209">
                  <c:v>2.3124240000000001E-2</c:v>
                </c:pt>
                <c:pt idx="210" formatCode="0.00E+00">
                  <c:v>2.0697531000000001E-4</c:v>
                </c:pt>
                <c:pt idx="211" formatCode="0.00E+00">
                  <c:v>2.2243095999999999E-11</c:v>
                </c:pt>
                <c:pt idx="212" formatCode="0.00E+00">
                  <c:v>2.2243095999999999E-11</c:v>
                </c:pt>
                <c:pt idx="213">
                  <c:v>-1.0922583E-2</c:v>
                </c:pt>
                <c:pt idx="214">
                  <c:v>-1.3867712000000001E-2</c:v>
                </c:pt>
                <c:pt idx="215">
                  <c:v>-1.5237376E-2</c:v>
                </c:pt>
                <c:pt idx="216">
                  <c:v>-1.6158329999999999E-2</c:v>
                </c:pt>
                <c:pt idx="217">
                  <c:v>-1.6905305999999998E-2</c:v>
                </c:pt>
                <c:pt idx="218">
                  <c:v>-1.7578440000000001E-2</c:v>
                </c:pt>
                <c:pt idx="219">
                  <c:v>-1.8218337000000001E-2</c:v>
                </c:pt>
                <c:pt idx="220">
                  <c:v>-1.8839655E-2</c:v>
                </c:pt>
                <c:pt idx="221">
                  <c:v>-1.9446517999999999E-2</c:v>
                </c:pt>
                <c:pt idx="222">
                  <c:v>-2.0039563999999999E-2</c:v>
                </c:pt>
                <c:pt idx="223">
                  <c:v>-2.0619245000000001E-2</c:v>
                </c:pt>
                <c:pt idx="224">
                  <c:v>-2.1187016999999999E-2</c:v>
                </c:pt>
                <c:pt idx="225">
                  <c:v>-2.1745463999999999E-2</c:v>
                </c:pt>
                <c:pt idx="226">
                  <c:v>-2.2298304000000001E-2</c:v>
                </c:pt>
                <c:pt idx="227">
                  <c:v>-2.2850039999999999E-2</c:v>
                </c:pt>
                <c:pt idx="228">
                  <c:v>-2.3405552E-2</c:v>
                </c:pt>
                <c:pt idx="229">
                  <c:v>-2.3969812E-2</c:v>
                </c:pt>
                <c:pt idx="230">
                  <c:v>-2.4547609000000001E-2</c:v>
                </c:pt>
                <c:pt idx="231">
                  <c:v>-2.5143268E-2</c:v>
                </c:pt>
                <c:pt idx="232">
                  <c:v>-2.5760643E-2</c:v>
                </c:pt>
                <c:pt idx="233">
                  <c:v>-2.6402978000000001E-2</c:v>
                </c:pt>
                <c:pt idx="234">
                  <c:v>-2.7072845000000002E-2</c:v>
                </c:pt>
                <c:pt idx="235">
                  <c:v>-2.7683237999999999E-2</c:v>
                </c:pt>
                <c:pt idx="236">
                  <c:v>-2.7683243E-2</c:v>
                </c:pt>
                <c:pt idx="237">
                  <c:v>-2.7070021E-2</c:v>
                </c:pt>
                <c:pt idx="238">
                  <c:v>-2.4037322E-2</c:v>
                </c:pt>
                <c:pt idx="239">
                  <c:v>-2.2921312999999999E-2</c:v>
                </c:pt>
                <c:pt idx="240">
                  <c:v>-2.2656320000000001E-2</c:v>
                </c:pt>
                <c:pt idx="241">
                  <c:v>-2.278229E-2</c:v>
                </c:pt>
                <c:pt idx="242">
                  <c:v>-2.3094482999999999E-2</c:v>
                </c:pt>
                <c:pt idx="243">
                  <c:v>-2.3499572999999999E-2</c:v>
                </c:pt>
                <c:pt idx="244">
                  <c:v>-2.395651E-2</c:v>
                </c:pt>
                <c:pt idx="245">
                  <c:v>-2.4445499999999998E-2</c:v>
                </c:pt>
                <c:pt idx="246">
                  <c:v>-2.4957303E-2</c:v>
                </c:pt>
                <c:pt idx="247">
                  <c:v>-2.5487490000000002E-2</c:v>
                </c:pt>
                <c:pt idx="248">
                  <c:v>-2.6033849000000001E-2</c:v>
                </c:pt>
                <c:pt idx="249">
                  <c:v>-2.6595509999999999E-2</c:v>
                </c:pt>
                <c:pt idx="250">
                  <c:v>-2.7172419999999999E-2</c:v>
                </c:pt>
                <c:pt idx="251">
                  <c:v>-2.7764845999999999E-2</c:v>
                </c:pt>
                <c:pt idx="252">
                  <c:v>-2.8373283999999999E-2</c:v>
                </c:pt>
                <c:pt idx="253">
                  <c:v>-2.8998487E-2</c:v>
                </c:pt>
                <c:pt idx="254">
                  <c:v>-2.9641489E-2</c:v>
                </c:pt>
                <c:pt idx="255">
                  <c:v>-3.03036E-2</c:v>
                </c:pt>
                <c:pt idx="256">
                  <c:v>-3.0986402E-2</c:v>
                </c:pt>
                <c:pt idx="257">
                  <c:v>-3.1691740000000003E-2</c:v>
                </c:pt>
                <c:pt idx="258">
                  <c:v>-3.2421726999999997E-2</c:v>
                </c:pt>
                <c:pt idx="259">
                  <c:v>-3.3178724E-2</c:v>
                </c:pt>
                <c:pt idx="260">
                  <c:v>-3.3965363999999998E-2</c:v>
                </c:pt>
                <c:pt idx="261">
                  <c:v>-3.4784544000000001E-2</c:v>
                </c:pt>
                <c:pt idx="262">
                  <c:v>-3.5639352999999999E-2</c:v>
                </c:pt>
                <c:pt idx="263">
                  <c:v>-3.6533139999999999E-2</c:v>
                </c:pt>
                <c:pt idx="264">
                  <c:v>-3.7469429999999998E-2</c:v>
                </c:pt>
                <c:pt idx="265">
                  <c:v>-3.8451920000000001E-2</c:v>
                </c:pt>
                <c:pt idx="266">
                  <c:v>-3.9484430000000001E-2</c:v>
                </c:pt>
                <c:pt idx="267">
                  <c:v>-4.0570879999999997E-2</c:v>
                </c:pt>
                <c:pt idx="268">
                  <c:v>-4.1715370000000002E-2</c:v>
                </c:pt>
                <c:pt idx="269">
                  <c:v>-4.2922527000000002E-2</c:v>
                </c:pt>
                <c:pt idx="270">
                  <c:v>-4.419613E-2</c:v>
                </c:pt>
                <c:pt idx="271">
                  <c:v>-4.4988439999999998E-2</c:v>
                </c:pt>
                <c:pt idx="272">
                  <c:v>-4.4988439999999998E-2</c:v>
                </c:pt>
                <c:pt idx="273">
                  <c:v>-3.9981375999999999E-2</c:v>
                </c:pt>
                <c:pt idx="274">
                  <c:v>-3.0083966E-2</c:v>
                </c:pt>
                <c:pt idx="275">
                  <c:v>-2.2823765999999999E-2</c:v>
                </c:pt>
                <c:pt idx="276">
                  <c:v>-1.7419238E-2</c:v>
                </c:pt>
                <c:pt idx="277">
                  <c:v>-1.335192E-2</c:v>
                </c:pt>
                <c:pt idx="278">
                  <c:v>-1.0266378E-2</c:v>
                </c:pt>
                <c:pt idx="279">
                  <c:v>-7.9117630000000005E-3</c:v>
                </c:pt>
                <c:pt idx="280">
                  <c:v>-6.1062983999999997E-3</c:v>
                </c:pt>
                <c:pt idx="281">
                  <c:v>-4.7172270000000001E-3</c:v>
                </c:pt>
                <c:pt idx="282">
                  <c:v>-3.6458931999999999E-3</c:v>
                </c:pt>
                <c:pt idx="283">
                  <c:v>-2.8177972E-3</c:v>
                </c:pt>
                <c:pt idx="284">
                  <c:v>-2.1765704999999998E-3</c:v>
                </c:pt>
                <c:pt idx="285">
                  <c:v>-1.6795292E-3</c:v>
                </c:pt>
                <c:pt idx="286">
                  <c:v>-1.2941704E-3</c:v>
                </c:pt>
                <c:pt idx="287" formatCode="0.00E+00">
                  <c:v>-9.9516030000000003E-4</c:v>
                </c:pt>
                <c:pt idx="288" formatCode="0.00E+00">
                  <c:v>-7.6287193000000001E-4</c:v>
                </c:pt>
                <c:pt idx="289" formatCode="0.00E+00">
                  <c:v>-5.8224679999999997E-4</c:v>
                </c:pt>
                <c:pt idx="290" formatCode="0.00E+00">
                  <c:v>-4.4169846999999999E-4</c:v>
                </c:pt>
                <c:pt idx="291" formatCode="0.00E+00">
                  <c:v>-3.3230336999999998E-4</c:v>
                </c:pt>
                <c:pt idx="292" formatCode="0.00E+00">
                  <c:v>-2.4721610000000001E-4</c:v>
                </c:pt>
                <c:pt idx="293" formatCode="0.00E+00">
                  <c:v>-1.8108324999999999E-4</c:v>
                </c:pt>
                <c:pt idx="294" formatCode="0.00E+00">
                  <c:v>-1.2977565E-4</c:v>
                </c:pt>
                <c:pt idx="295" formatCode="0.00E+00">
                  <c:v>-8.9864989999999994E-5</c:v>
                </c:pt>
                <c:pt idx="296" formatCode="0.00E+00">
                  <c:v>-5.8771213E-5</c:v>
                </c:pt>
                <c:pt idx="297" formatCode="0.00E+00">
                  <c:v>-3.4561857000000001E-5</c:v>
                </c:pt>
                <c:pt idx="298" formatCode="0.00E+00">
                  <c:v>-1.5605342999999999E-5</c:v>
                </c:pt>
                <c:pt idx="299" formatCode="0.00E+00">
                  <c:v>-8.1296549999999999E-7</c:v>
                </c:pt>
                <c:pt idx="300" formatCode="0.00E+00">
                  <c:v>1.0007485999999999E-8</c:v>
                </c:pt>
                <c:pt idx="301" formatCode="0.00E+00">
                  <c:v>1.0007485999999999E-8</c:v>
                </c:pt>
                <c:pt idx="302" formatCode="0.00E+00">
                  <c:v>1.2041407E-5</c:v>
                </c:pt>
                <c:pt idx="303" formatCode="0.00E+00">
                  <c:v>2.4890419999999999E-5</c:v>
                </c:pt>
                <c:pt idx="304" formatCode="0.00E+00">
                  <c:v>3.7739605999999997E-5</c:v>
                </c:pt>
                <c:pt idx="305" formatCode="0.00E+00">
                  <c:v>5.0588962000000002E-5</c:v>
                </c:pt>
                <c:pt idx="306" formatCode="0.00E+00">
                  <c:v>6.3438484999999998E-5</c:v>
                </c:pt>
                <c:pt idx="307" formatCode="0.00E+00">
                  <c:v>7.6288159999999996E-5</c:v>
                </c:pt>
                <c:pt idx="308" formatCode="0.00E+00">
                  <c:v>8.9137979999999998E-5</c:v>
                </c:pt>
                <c:pt idx="309" formatCode="0.00E+00">
                  <c:v>1.01987935E-4</c:v>
                </c:pt>
                <c:pt idx="310" formatCode="0.00E+00">
                  <c:v>1.14838025E-4</c:v>
                </c:pt>
                <c:pt idx="311" formatCode="0.00E+00">
                  <c:v>1.2768822E-4</c:v>
                </c:pt>
                <c:pt idx="312" formatCode="0.00E+00">
                  <c:v>1.4053854000000001E-4</c:v>
                </c:pt>
                <c:pt idx="313" formatCode="0.00E+00">
                  <c:v>1.5338894E-4</c:v>
                </c:pt>
                <c:pt idx="314" formatCode="0.00E+00">
                  <c:v>1.6623945000000001E-4</c:v>
                </c:pt>
                <c:pt idx="315" formatCode="0.00E+00">
                  <c:v>1.7909003000000001E-4</c:v>
                </c:pt>
                <c:pt idx="316" formatCode="0.00E+00">
                  <c:v>1.9194068E-4</c:v>
                </c:pt>
                <c:pt idx="317" formatCode="0.00E+00">
                  <c:v>2.0479139E-4</c:v>
                </c:pt>
                <c:pt idx="318" formatCode="0.00E+00">
                  <c:v>2.1764215000000001E-4</c:v>
                </c:pt>
                <c:pt idx="319" formatCode="0.00E+00">
                  <c:v>2.3049295E-4</c:v>
                </c:pt>
                <c:pt idx="320" formatCode="0.00E+00">
                  <c:v>2.4334378E-4</c:v>
                </c:pt>
                <c:pt idx="321" formatCode="0.00E+00">
                  <c:v>2.5619462000000002E-4</c:v>
                </c:pt>
                <c:pt idx="322" formatCode="0.00E+00">
                  <c:v>2.6904544000000001E-4</c:v>
                </c:pt>
                <c:pt idx="323" formatCode="0.00E+00">
                  <c:v>2.8189630000000001E-4</c:v>
                </c:pt>
                <c:pt idx="324" formatCode="0.00E+00">
                  <c:v>2.9474712E-4</c:v>
                </c:pt>
                <c:pt idx="325" formatCode="0.00E+00">
                  <c:v>3.0759792000000001E-4</c:v>
                </c:pt>
                <c:pt idx="326" formatCode="0.00E+00">
                  <c:v>3.2044866E-4</c:v>
                </c:pt>
                <c:pt idx="327" formatCode="0.00E+00">
                  <c:v>3.3329936999999999E-4</c:v>
                </c:pt>
                <c:pt idx="328" formatCode="0.00E+00">
                  <c:v>3.4615002000000001E-4</c:v>
                </c:pt>
                <c:pt idx="329" formatCode="0.00E+00">
                  <c:v>3.5900058000000001E-4</c:v>
                </c:pt>
                <c:pt idx="330" formatCode="0.00E+00">
                  <c:v>3.7185106000000001E-4</c:v>
                </c:pt>
                <c:pt idx="331" formatCode="0.00E+00">
                  <c:v>3.8470144999999998E-4</c:v>
                </c:pt>
                <c:pt idx="332" formatCode="0.00E+00">
                  <c:v>3.9755172E-4</c:v>
                </c:pt>
                <c:pt idx="333" formatCode="0.00E+00">
                  <c:v>4.1040184000000002E-4</c:v>
                </c:pt>
                <c:pt idx="334" formatCode="0.00E+00">
                  <c:v>4.2325187999999998E-4</c:v>
                </c:pt>
                <c:pt idx="335" formatCode="0.00E+00">
                  <c:v>4.3610174999999998E-4</c:v>
                </c:pt>
                <c:pt idx="336" formatCode="0.00E+00">
                  <c:v>4.4895143999999998E-4</c:v>
                </c:pt>
                <c:pt idx="337" formatCode="0.00E+00">
                  <c:v>4.6180097999999999E-4</c:v>
                </c:pt>
                <c:pt idx="338" formatCode="0.00E+00">
                  <c:v>4.7465034999999997E-4</c:v>
                </c:pt>
                <c:pt idx="339" formatCode="0.00E+00">
                  <c:v>4.8749952E-4</c:v>
                </c:pt>
                <c:pt idx="340" formatCode="0.00E+00">
                  <c:v>5.0034845000000001E-4</c:v>
                </c:pt>
                <c:pt idx="341" formatCode="0.00E+00">
                  <c:v>5.1319720000000003E-4</c:v>
                </c:pt>
                <c:pt idx="342" formatCode="0.00E+00">
                  <c:v>5.2604569999999996E-4</c:v>
                </c:pt>
                <c:pt idx="343" formatCode="0.00E+00">
                  <c:v>5.3889400000000005E-4</c:v>
                </c:pt>
                <c:pt idx="344" formatCode="0.00E+00">
                  <c:v>5.5174200000000003E-4</c:v>
                </c:pt>
                <c:pt idx="345" formatCode="0.00E+00">
                  <c:v>5.6458970000000002E-4</c:v>
                </c:pt>
                <c:pt idx="346" formatCode="0.00E+00">
                  <c:v>5.7743710000000001E-4</c:v>
                </c:pt>
                <c:pt idx="347" formatCode="0.00E+00">
                  <c:v>5.9028430000000005E-4</c:v>
                </c:pt>
                <c:pt idx="348" formatCode="0.00E+00">
                  <c:v>6.0313113000000005E-4</c:v>
                </c:pt>
                <c:pt idx="349" formatCode="0.00E+00">
                  <c:v>6.1597759999999996E-4</c:v>
                </c:pt>
                <c:pt idx="350" formatCode="0.00E+00">
                  <c:v>6.2882379999999998E-4</c:v>
                </c:pt>
                <c:pt idx="351" formatCode="0.00E+00">
                  <c:v>6.4166959999999997E-4</c:v>
                </c:pt>
                <c:pt idx="352" formatCode="0.00E+00">
                  <c:v>6.5451509999999997E-4</c:v>
                </c:pt>
                <c:pt idx="353" formatCode="0.00E+00">
                  <c:v>6.6736015000000003E-4</c:v>
                </c:pt>
                <c:pt idx="354" formatCode="0.00E+00">
                  <c:v>6.8020489999999999E-4</c:v>
                </c:pt>
                <c:pt idx="355" formatCode="0.00E+00">
                  <c:v>6.9304917000000002E-4</c:v>
                </c:pt>
                <c:pt idx="356" formatCode="0.00E+00">
                  <c:v>7.0589304000000003E-4</c:v>
                </c:pt>
                <c:pt idx="357" formatCode="0.00E+00">
                  <c:v>7.1873650000000005E-4</c:v>
                </c:pt>
                <c:pt idx="358" formatCode="0.00E+00">
                  <c:v>7.3157949999999995E-4</c:v>
                </c:pt>
                <c:pt idx="359" formatCode="0.00E+00">
                  <c:v>7.4442210000000004E-4</c:v>
                </c:pt>
                <c:pt idx="360" formatCode="0.00E+00">
                  <c:v>7.5726414999999995E-4</c:v>
                </c:pt>
                <c:pt idx="361" formatCode="0.00E+00">
                  <c:v>7.7010575000000003E-4</c:v>
                </c:pt>
                <c:pt idx="362" formatCode="0.00E+00">
                  <c:v>7.8294680000000002E-4</c:v>
                </c:pt>
                <c:pt idx="363" formatCode="0.00E+00">
                  <c:v>7.9578742999999996E-4</c:v>
                </c:pt>
                <c:pt idx="364" formatCode="0.00E+00">
                  <c:v>8.0862749999999998E-4</c:v>
                </c:pt>
                <c:pt idx="365" formatCode="0.00E+00">
                  <c:v>8.2146699999999999E-4</c:v>
                </c:pt>
                <c:pt idx="366" formatCode="0.00E+00">
                  <c:v>8.3430600000000004E-4</c:v>
                </c:pt>
                <c:pt idx="367" formatCode="0.00E+00">
                  <c:v>8.4714440000000001E-4</c:v>
                </c:pt>
                <c:pt idx="368" formatCode="0.00E+00">
                  <c:v>8.5998219999999998E-4</c:v>
                </c:pt>
                <c:pt idx="369" formatCode="0.00E+00">
                  <c:v>8.7281944999999998E-4</c:v>
                </c:pt>
                <c:pt idx="370" formatCode="0.00E+00">
                  <c:v>8.856561E-4</c:v>
                </c:pt>
                <c:pt idx="371" formatCode="0.00E+00">
                  <c:v>8.9849210000000001E-4</c:v>
                </c:pt>
                <c:pt idx="372" formatCode="0.00E+00">
                  <c:v>9.1132750000000003E-4</c:v>
                </c:pt>
                <c:pt idx="373" formatCode="0.00E+00">
                  <c:v>9.2416220000000003E-4</c:v>
                </c:pt>
                <c:pt idx="374" formatCode="0.00E+00">
                  <c:v>9.3699625000000003E-4</c:v>
                </c:pt>
                <c:pt idx="375" formatCode="0.00E+00">
                  <c:v>9.4982963999999995E-4</c:v>
                </c:pt>
                <c:pt idx="376" formatCode="0.00E+00">
                  <c:v>9.6266234000000003E-4</c:v>
                </c:pt>
                <c:pt idx="377" formatCode="0.00E+00">
                  <c:v>9.7549430000000003E-4</c:v>
                </c:pt>
                <c:pt idx="378" formatCode="0.00E+00">
                  <c:v>9.8832559999999996E-4</c:v>
                </c:pt>
                <c:pt idx="379">
                  <c:v>1.001156E-3</c:v>
                </c:pt>
                <c:pt idx="380">
                  <c:v>1.0139858000000001E-3</c:v>
                </c:pt>
                <c:pt idx="381">
                  <c:v>1.0268148000000001E-3</c:v>
                </c:pt>
                <c:pt idx="382">
                  <c:v>1.0396431000000001E-3</c:v>
                </c:pt>
                <c:pt idx="383">
                  <c:v>1.0524705E-3</c:v>
                </c:pt>
                <c:pt idx="384">
                  <c:v>1.0652972000000001E-3</c:v>
                </c:pt>
                <c:pt idx="385">
                  <c:v>1.0781229E-3</c:v>
                </c:pt>
                <c:pt idx="386">
                  <c:v>1.0909479E-3</c:v>
                </c:pt>
                <c:pt idx="387">
                  <c:v>1.103772E-3</c:v>
                </c:pt>
                <c:pt idx="388">
                  <c:v>1.1165952E-3</c:v>
                </c:pt>
                <c:pt idx="389">
                  <c:v>1.1294176E-3</c:v>
                </c:pt>
                <c:pt idx="390">
                  <c:v>1.1422391E-3</c:v>
                </c:pt>
                <c:pt idx="391">
                  <c:v>1.1550597E-3</c:v>
                </c:pt>
                <c:pt idx="392">
                  <c:v>1.1678793E-3</c:v>
                </c:pt>
                <c:pt idx="393">
                  <c:v>1.180698E-3</c:v>
                </c:pt>
                <c:pt idx="394">
                  <c:v>1.1935157E-3</c:v>
                </c:pt>
                <c:pt idx="395">
                  <c:v>1.2063325E-3</c:v>
                </c:pt>
                <c:pt idx="396">
                  <c:v>1.2191483000000001E-3</c:v>
                </c:pt>
                <c:pt idx="397">
                  <c:v>1.2319632E-3</c:v>
                </c:pt>
                <c:pt idx="398">
                  <c:v>1.2447769E-3</c:v>
                </c:pt>
                <c:pt idx="399">
                  <c:v>1.2575897E-3</c:v>
                </c:pt>
                <c:pt idx="400">
                  <c:v>1.2704013000000001E-3</c:v>
                </c:pt>
                <c:pt idx="401">
                  <c:v>1.2832119999999999E-3</c:v>
                </c:pt>
                <c:pt idx="402">
                  <c:v>1.2960216000000001E-3</c:v>
                </c:pt>
                <c:pt idx="403">
                  <c:v>1.3088301E-3</c:v>
                </c:pt>
                <c:pt idx="404">
                  <c:v>1.3216374E-3</c:v>
                </c:pt>
                <c:pt idx="405">
                  <c:v>1.3344437000000001E-3</c:v>
                </c:pt>
                <c:pt idx="406">
                  <c:v>1.3472487999999999E-3</c:v>
                </c:pt>
                <c:pt idx="407">
                  <c:v>1.3600528000000001E-3</c:v>
                </c:pt>
                <c:pt idx="408">
                  <c:v>1.3728556000000001E-3</c:v>
                </c:pt>
                <c:pt idx="409">
                  <c:v>1.3856573000000001E-3</c:v>
                </c:pt>
                <c:pt idx="410">
                  <c:v>1.3984577999999999E-3</c:v>
                </c:pt>
                <c:pt idx="411">
                  <c:v>1.411257E-3</c:v>
                </c:pt>
                <c:pt idx="412">
                  <c:v>1.424055E-3</c:v>
                </c:pt>
                <c:pt idx="413">
                  <c:v>1.4368517999999999E-3</c:v>
                </c:pt>
                <c:pt idx="414">
                  <c:v>1.4496471999999999E-3</c:v>
                </c:pt>
                <c:pt idx="415">
                  <c:v>1.4624415E-3</c:v>
                </c:pt>
                <c:pt idx="416">
                  <c:v>1.4752344999999999E-3</c:v>
                </c:pt>
                <c:pt idx="417">
                  <c:v>1.4880262E-3</c:v>
                </c:pt>
                <c:pt idx="418">
                  <c:v>1.5008166000000001E-3</c:v>
                </c:pt>
                <c:pt idx="419">
                  <c:v>1.5136056000000001E-3</c:v>
                </c:pt>
                <c:pt idx="420">
                  <c:v>1.5263932000000001E-3</c:v>
                </c:pt>
                <c:pt idx="421">
                  <c:v>1.5391795000000001E-3</c:v>
                </c:pt>
                <c:pt idx="422">
                  <c:v>1.5519644E-3</c:v>
                </c:pt>
                <c:pt idx="423">
                  <c:v>1.5647479999999999E-3</c:v>
                </c:pt>
                <c:pt idx="424">
                  <c:v>1.5775299999999999E-3</c:v>
                </c:pt>
                <c:pt idx="425">
                  <c:v>1.5903108E-3</c:v>
                </c:pt>
                <c:pt idx="426">
                  <c:v>1.6030901E-3</c:v>
                </c:pt>
                <c:pt idx="427">
                  <c:v>1.6158678000000001E-3</c:v>
                </c:pt>
                <c:pt idx="428">
                  <c:v>1.6286441999999999E-3</c:v>
                </c:pt>
                <c:pt idx="429">
                  <c:v>1.6414190999999999E-3</c:v>
                </c:pt>
                <c:pt idx="430">
                  <c:v>1.6541925E-3</c:v>
                </c:pt>
                <c:pt idx="431">
                  <c:v>1.6669643E-3</c:v>
                </c:pt>
                <c:pt idx="432">
                  <c:v>1.6797346E-3</c:v>
                </c:pt>
                <c:pt idx="433">
                  <c:v>1.6925033E-3</c:v>
                </c:pt>
                <c:pt idx="434">
                  <c:v>1.7052705E-3</c:v>
                </c:pt>
                <c:pt idx="435">
                  <c:v>1.7180361000000001E-3</c:v>
                </c:pt>
                <c:pt idx="436">
                  <c:v>1.7308001E-3</c:v>
                </c:pt>
                <c:pt idx="437">
                  <c:v>1.7435625000000001E-3</c:v>
                </c:pt>
                <c:pt idx="438">
                  <c:v>1.7563233000000001E-3</c:v>
                </c:pt>
                <c:pt idx="439">
                  <c:v>1.7690824999999999E-3</c:v>
                </c:pt>
                <c:pt idx="440">
                  <c:v>1.7818399E-3</c:v>
                </c:pt>
                <c:pt idx="441">
                  <c:v>1.7945957E-3</c:v>
                </c:pt>
                <c:pt idx="442">
                  <c:v>1.8073499000000001E-3</c:v>
                </c:pt>
                <c:pt idx="443">
                  <c:v>1.8201021999999999E-3</c:v>
                </c:pt>
                <c:pt idx="444">
                  <c:v>1.832853E-3</c:v>
                </c:pt>
                <c:pt idx="445">
                  <c:v>1.8456017999999999E-3</c:v>
                </c:pt>
                <c:pt idx="446">
                  <c:v>1.8583491000000001E-3</c:v>
                </c:pt>
                <c:pt idx="447">
                  <c:v>1.8710945E-3</c:v>
                </c:pt>
                <c:pt idx="448">
                  <c:v>1.8838381999999999E-3</c:v>
                </c:pt>
                <c:pt idx="449">
                  <c:v>1.8965799999999999E-3</c:v>
                </c:pt>
                <c:pt idx="450">
                  <c:v>1.9093199999999999E-3</c:v>
                </c:pt>
                <c:pt idx="451">
                  <c:v>1.9220583E-3</c:v>
                </c:pt>
                <c:pt idx="452">
                  <c:v>1.9347946000000001E-3</c:v>
                </c:pt>
                <c:pt idx="453">
                  <c:v>1.9475289999999999E-3</c:v>
                </c:pt>
                <c:pt idx="454">
                  <c:v>1.9602616999999998E-3</c:v>
                </c:pt>
                <c:pt idx="455">
                  <c:v>1.9729923999999999E-3</c:v>
                </c:pt>
                <c:pt idx="456">
                  <c:v>1.9857212999999999E-3</c:v>
                </c:pt>
                <c:pt idx="457">
                  <c:v>1.9984479999999999E-3</c:v>
                </c:pt>
                <c:pt idx="458">
                  <c:v>2.0111730000000002E-3</c:v>
                </c:pt>
                <c:pt idx="459">
                  <c:v>2.0238959999999999E-3</c:v>
                </c:pt>
                <c:pt idx="460">
                  <c:v>2.0366170000000001E-3</c:v>
                </c:pt>
                <c:pt idx="461">
                  <c:v>2.0493360000000001E-3</c:v>
                </c:pt>
                <c:pt idx="462">
                  <c:v>2.0620529999999999E-3</c:v>
                </c:pt>
                <c:pt idx="463">
                  <c:v>2.0747679999999998E-3</c:v>
                </c:pt>
                <c:pt idx="464">
                  <c:v>2.0874808999999999E-3</c:v>
                </c:pt>
                <c:pt idx="465">
                  <c:v>2.1001917999999998E-3</c:v>
                </c:pt>
                <c:pt idx="466">
                  <c:v>2.1129005999999998E-3</c:v>
                </c:pt>
                <c:pt idx="467">
                  <c:v>2.1256072999999999E-3</c:v>
                </c:pt>
                <c:pt idx="468">
                  <c:v>2.1383119999999999E-3</c:v>
                </c:pt>
                <c:pt idx="469">
                  <c:v>2.1510144999999999E-3</c:v>
                </c:pt>
                <c:pt idx="470">
                  <c:v>2.1637147E-3</c:v>
                </c:pt>
                <c:pt idx="471">
                  <c:v>2.1764129999999999E-3</c:v>
                </c:pt>
                <c:pt idx="472">
                  <c:v>2.1891089999999998E-3</c:v>
                </c:pt>
                <c:pt idx="473">
                  <c:v>2.201803E-3</c:v>
                </c:pt>
                <c:pt idx="474">
                  <c:v>2.2144946000000002E-3</c:v>
                </c:pt>
                <c:pt idx="475">
                  <c:v>2.2271841000000001E-3</c:v>
                </c:pt>
                <c:pt idx="476">
                  <c:v>2.2398713000000002E-3</c:v>
                </c:pt>
                <c:pt idx="477">
                  <c:v>2.2525563999999999E-3</c:v>
                </c:pt>
                <c:pt idx="478">
                  <c:v>2.2652391000000001E-3</c:v>
                </c:pt>
                <c:pt idx="479">
                  <c:v>2.2779196E-3</c:v>
                </c:pt>
                <c:pt idx="480">
                  <c:v>2.2905976999999999E-3</c:v>
                </c:pt>
                <c:pt idx="481">
                  <c:v>2.3032733999999999E-3</c:v>
                </c:pt>
                <c:pt idx="482">
                  <c:v>2.3159469E-3</c:v>
                </c:pt>
                <c:pt idx="483">
                  <c:v>2.3286181999999998E-3</c:v>
                </c:pt>
                <c:pt idx="484">
                  <c:v>2.3412870000000001E-3</c:v>
                </c:pt>
                <c:pt idx="485">
                  <c:v>2.3539533999999999E-3</c:v>
                </c:pt>
                <c:pt idx="486">
                  <c:v>2.3595965E-3</c:v>
                </c:pt>
                <c:pt idx="487">
                  <c:v>2.3595965E-3</c:v>
                </c:pt>
                <c:pt idx="488">
                  <c:v>6.2057049999999997E-3</c:v>
                </c:pt>
                <c:pt idx="489">
                  <c:v>1.3181269000000001E-2</c:v>
                </c:pt>
                <c:pt idx="490">
                  <c:v>2.0200955E-2</c:v>
                </c:pt>
                <c:pt idx="491">
                  <c:v>2.7257953000000001E-2</c:v>
                </c:pt>
                <c:pt idx="492">
                  <c:v>3.4344997000000002E-2</c:v>
                </c:pt>
                <c:pt idx="493">
                  <c:v>4.1454530000000003E-2</c:v>
                </c:pt>
                <c:pt idx="494">
                  <c:v>4.8578806000000002E-2</c:v>
                </c:pt>
                <c:pt idx="495">
                  <c:v>5.5709988000000002E-2</c:v>
                </c:pt>
                <c:pt idx="496">
                  <c:v>6.2840220000000002E-2</c:v>
                </c:pt>
                <c:pt idx="497">
                  <c:v>6.9961709999999996E-2</c:v>
                </c:pt>
                <c:pt idx="498">
                  <c:v>7.7066739999999995E-2</c:v>
                </c:pt>
                <c:pt idx="499">
                  <c:v>8.4147795999999997E-2</c:v>
                </c:pt>
                <c:pt idx="500">
                  <c:v>9.1197520000000004E-2</c:v>
                </c:pt>
                <c:pt idx="501">
                  <c:v>9.8208840000000006E-2</c:v>
                </c:pt>
                <c:pt idx="502">
                  <c:v>0.10517492000000001</c:v>
                </c:pt>
                <c:pt idx="503">
                  <c:v>0.11208927</c:v>
                </c:pt>
                <c:pt idx="504">
                  <c:v>0.1189457</c:v>
                </c:pt>
                <c:pt idx="505">
                  <c:v>0.12573840999999999</c:v>
                </c:pt>
                <c:pt idx="506">
                  <c:v>0.13246192000000001</c:v>
                </c:pt>
                <c:pt idx="507">
                  <c:v>0.13911118</c:v>
                </c:pt>
                <c:pt idx="508">
                  <c:v>0.14568149</c:v>
                </c:pt>
                <c:pt idx="509">
                  <c:v>0.15216853999999999</c:v>
                </c:pt>
                <c:pt idx="510">
                  <c:v>0.15856845999999999</c:v>
                </c:pt>
                <c:pt idx="511">
                  <c:v>0.16487771000000001</c:v>
                </c:pt>
                <c:pt idx="512">
                  <c:v>0.17109318000000001</c:v>
                </c:pt>
                <c:pt idx="513">
                  <c:v>0.17721212</c:v>
                </c:pt>
                <c:pt idx="514">
                  <c:v>0.18323216000000001</c:v>
                </c:pt>
                <c:pt idx="515">
                  <c:v>0.18915129</c:v>
                </c:pt>
                <c:pt idx="516">
                  <c:v>0.19496786999999999</c:v>
                </c:pt>
                <c:pt idx="517">
                  <c:v>0.20068055000000001</c:v>
                </c:pt>
                <c:pt idx="518">
                  <c:v>0.20628837</c:v>
                </c:pt>
                <c:pt idx="519">
                  <c:v>0.21179059</c:v>
                </c:pt>
                <c:pt idx="520">
                  <c:v>0.21718683999999999</c:v>
                </c:pt>
                <c:pt idx="521">
                  <c:v>0.22247687999999999</c:v>
                </c:pt>
                <c:pt idx="522">
                  <c:v>0.22766090999999999</c:v>
                </c:pt>
                <c:pt idx="523">
                  <c:v>0.23273923999999999</c:v>
                </c:pt>
                <c:pt idx="524">
                  <c:v>0.23771234999999999</c:v>
                </c:pt>
                <c:pt idx="525">
                  <c:v>0.24258094999999999</c:v>
                </c:pt>
                <c:pt idx="526">
                  <c:v>0.2473458</c:v>
                </c:pt>
                <c:pt idx="527">
                  <c:v>0.25200795999999998</c:v>
                </c:pt>
                <c:pt idx="528">
                  <c:v>0.25656849999999998</c:v>
                </c:pt>
                <c:pt idx="529">
                  <c:v>0.26102864999999997</c:v>
                </c:pt>
                <c:pt idx="530">
                  <c:v>0.26538970000000001</c:v>
                </c:pt>
                <c:pt idx="531">
                  <c:v>0.26965309999999998</c:v>
                </c:pt>
                <c:pt idx="532">
                  <c:v>0.27382030000000002</c:v>
                </c:pt>
                <c:pt idx="533">
                  <c:v>0.2778928</c:v>
                </c:pt>
                <c:pt idx="534">
                  <c:v>0.28187210000000001</c:v>
                </c:pt>
                <c:pt idx="535">
                  <c:v>0.28575978000000002</c:v>
                </c:pt>
                <c:pt idx="536">
                  <c:v>0.28955740000000002</c:v>
                </c:pt>
                <c:pt idx="537">
                  <c:v>0.29326653000000003</c:v>
                </c:pt>
                <c:pt idx="538">
                  <c:v>0.29688873999999998</c:v>
                </c:pt>
                <c:pt idx="539">
                  <c:v>0.30042550000000001</c:v>
                </c:pt>
                <c:pt idx="540">
                  <c:v>0.30387829999999999</c:v>
                </c:pt>
                <c:pt idx="541">
                  <c:v>0.30724865000000001</c:v>
                </c:pt>
                <c:pt idx="542">
                  <c:v>0.31053793000000002</c:v>
                </c:pt>
                <c:pt idx="543">
                  <c:v>0.31374746999999997</c:v>
                </c:pt>
                <c:pt idx="544">
                  <c:v>0.31687862</c:v>
                </c:pt>
                <c:pt idx="545">
                  <c:v>0.31993263999999999</c:v>
                </c:pt>
                <c:pt idx="546">
                  <c:v>0.32291069999999999</c:v>
                </c:pt>
                <c:pt idx="547">
                  <c:v>0.32581398</c:v>
                </c:pt>
                <c:pt idx="548">
                  <c:v>0.32864353000000002</c:v>
                </c:pt>
                <c:pt idx="549">
                  <c:v>0.33140039999999998</c:v>
                </c:pt>
                <c:pt idx="550">
                  <c:v>0.33408555000000001</c:v>
                </c:pt>
                <c:pt idx="551">
                  <c:v>0.33669992999999998</c:v>
                </c:pt>
                <c:pt idx="552">
                  <c:v>0.33924437000000002</c:v>
                </c:pt>
                <c:pt idx="553">
                  <c:v>0.34171970000000002</c:v>
                </c:pt>
                <c:pt idx="554">
                  <c:v>0.34412670000000001</c:v>
                </c:pt>
                <c:pt idx="555">
                  <c:v>0.3464661</c:v>
                </c:pt>
                <c:pt idx="556">
                  <c:v>0.34873858000000002</c:v>
                </c:pt>
                <c:pt idx="557">
                  <c:v>0.35094484999999997</c:v>
                </c:pt>
                <c:pt idx="558">
                  <c:v>0.35308551999999999</c:v>
                </c:pt>
                <c:pt idx="559">
                  <c:v>0.35516120000000001</c:v>
                </c:pt>
                <c:pt idx="560">
                  <c:v>0.3571725</c:v>
                </c:pt>
                <c:pt idx="561">
                  <c:v>0.35911999999999999</c:v>
                </c:pt>
                <c:pt idx="562">
                  <c:v>0.36100431999999999</c:v>
                </c:pt>
                <c:pt idx="563">
                  <c:v>0.36282605000000001</c:v>
                </c:pt>
                <c:pt idx="564">
                  <c:v>0.36458582</c:v>
                </c:pt>
                <c:pt idx="565">
                  <c:v>0.36628424999999998</c:v>
                </c:pt>
                <c:pt idx="566">
                  <c:v>0.36792197999999998</c:v>
                </c:pt>
                <c:pt idx="567">
                  <c:v>0.36949965000000001</c:v>
                </c:pt>
                <c:pt idx="568">
                  <c:v>0.37101802</c:v>
                </c:pt>
                <c:pt idx="569">
                  <c:v>0.37247774</c:v>
                </c:pt>
                <c:pt idx="570">
                  <c:v>0.37387959999999998</c:v>
                </c:pt>
                <c:pt idx="571">
                  <c:v>0.37522443999999999</c:v>
                </c:pt>
                <c:pt idx="572">
                  <c:v>0.37651303000000003</c:v>
                </c:pt>
                <c:pt idx="573">
                  <c:v>0.37774627999999999</c:v>
                </c:pt>
                <c:pt idx="574">
                  <c:v>0.37892513999999999</c:v>
                </c:pt>
                <c:pt idx="575">
                  <c:v>0.38005060000000002</c:v>
                </c:pt>
                <c:pt idx="576">
                  <c:v>0.38112365999999998</c:v>
                </c:pt>
                <c:pt idx="577">
                  <c:v>0.38214545999999999</c:v>
                </c:pt>
                <c:pt idx="578">
                  <c:v>0.38311708</c:v>
                </c:pt>
                <c:pt idx="579">
                  <c:v>0.38403973000000002</c:v>
                </c:pt>
                <c:pt idx="580">
                  <c:v>0.3849147</c:v>
                </c:pt>
                <c:pt idx="581">
                  <c:v>0.38574322999999999</c:v>
                </c:pt>
                <c:pt idx="582">
                  <c:v>0.3865266</c:v>
                </c:pt>
                <c:pt idx="583">
                  <c:v>0.38726628000000002</c:v>
                </c:pt>
                <c:pt idx="584">
                  <c:v>0.38796364999999999</c:v>
                </c:pt>
                <c:pt idx="585">
                  <c:v>0.38862016999999999</c:v>
                </c:pt>
                <c:pt idx="586">
                  <c:v>0.38923730000000001</c:v>
                </c:pt>
                <c:pt idx="587">
                  <c:v>0.38981666999999998</c:v>
                </c:pt>
                <c:pt idx="588">
                  <c:v>0.39035979999999998</c:v>
                </c:pt>
                <c:pt idx="589">
                  <c:v>0.39086812999999998</c:v>
                </c:pt>
                <c:pt idx="590">
                  <c:v>0.39134330000000001</c:v>
                </c:pt>
                <c:pt idx="591">
                  <c:v>0.39178692999999998</c:v>
                </c:pt>
                <c:pt idx="592">
                  <c:v>0.39220062</c:v>
                </c:pt>
                <c:pt idx="593">
                  <c:v>0.39258596000000001</c:v>
                </c:pt>
                <c:pt idx="594">
                  <c:v>0.39294463000000002</c:v>
                </c:pt>
                <c:pt idx="595">
                  <c:v>0.39327817999999998</c:v>
                </c:pt>
                <c:pt idx="596">
                  <c:v>0.39358827000000002</c:v>
                </c:pt>
                <c:pt idx="597">
                  <c:v>0.39387657999999998</c:v>
                </c:pt>
                <c:pt idx="598">
                  <c:v>0.39414464999999999</c:v>
                </c:pt>
                <c:pt idx="599">
                  <c:v>0.39439413000000001</c:v>
                </c:pt>
                <c:pt idx="600">
                  <c:v>0.39462656000000002</c:v>
                </c:pt>
                <c:pt idx="601">
                  <c:v>0.39484330000000001</c:v>
                </c:pt>
                <c:pt idx="602">
                  <c:v>0.39504600000000001</c:v>
                </c:pt>
                <c:pt idx="603">
                  <c:v>0.39523599999999998</c:v>
                </c:pt>
                <c:pt idx="604">
                  <c:v>0.39541477000000003</c:v>
                </c:pt>
                <c:pt idx="605">
                  <c:v>0.39558387</c:v>
                </c:pt>
                <c:pt idx="606">
                  <c:v>0.3957446</c:v>
                </c:pt>
                <c:pt idx="607">
                  <c:v>0.39589827999999999</c:v>
                </c:pt>
                <c:pt idx="608">
                  <c:v>0.39604622</c:v>
                </c:pt>
                <c:pt idx="609">
                  <c:v>0.39618966</c:v>
                </c:pt>
                <c:pt idx="610">
                  <c:v>0.39632984999999998</c:v>
                </c:pt>
                <c:pt idx="611">
                  <c:v>0.39646791999999997</c:v>
                </c:pt>
                <c:pt idx="612">
                  <c:v>0.39660498</c:v>
                </c:pt>
                <c:pt idx="613">
                  <c:v>0.39674219999999999</c:v>
                </c:pt>
                <c:pt idx="614">
                  <c:v>0.39688054</c:v>
                </c:pt>
                <c:pt idx="615">
                  <c:v>0.39702103</c:v>
                </c:pt>
                <c:pt idx="616">
                  <c:v>0.39716459999999998</c:v>
                </c:pt>
                <c:pt idx="617">
                  <c:v>0.39731216000000003</c:v>
                </c:pt>
                <c:pt idx="618">
                  <c:v>0.39746466000000003</c:v>
                </c:pt>
                <c:pt idx="619">
                  <c:v>0.39762285000000003</c:v>
                </c:pt>
                <c:pt idx="620">
                  <c:v>0.39778756999999998</c:v>
                </c:pt>
                <c:pt idx="621">
                  <c:v>0.39795946999999998</c:v>
                </c:pt>
                <c:pt idx="622">
                  <c:v>0.39813936</c:v>
                </c:pt>
                <c:pt idx="623">
                  <c:v>0.39832785999999998</c:v>
                </c:pt>
                <c:pt idx="624">
                  <c:v>0.39852557</c:v>
                </c:pt>
                <c:pt idx="625">
                  <c:v>0.39873308000000002</c:v>
                </c:pt>
                <c:pt idx="626">
                  <c:v>0.39895096000000002</c:v>
                </c:pt>
                <c:pt idx="627">
                  <c:v>0.39917975999999999</c:v>
                </c:pt>
                <c:pt idx="628">
                  <c:v>0.39941987000000001</c:v>
                </c:pt>
                <c:pt idx="629">
                  <c:v>0.39967182000000001</c:v>
                </c:pt>
                <c:pt idx="630">
                  <c:v>0.39993595999999998</c:v>
                </c:pt>
                <c:pt idx="631">
                  <c:v>0.40021273000000002</c:v>
                </c:pt>
                <c:pt idx="632">
                  <c:v>0.40050247</c:v>
                </c:pt>
                <c:pt idx="633">
                  <c:v>0.40080553000000002</c:v>
                </c:pt>
                <c:pt idx="634">
                  <c:v>0.40112215000000001</c:v>
                </c:pt>
                <c:pt idx="635">
                  <c:v>0.4014527</c:v>
                </c:pt>
                <c:pt idx="636">
                  <c:v>0.40179732000000001</c:v>
                </c:pt>
                <c:pt idx="637">
                  <c:v>0.40215630000000002</c:v>
                </c:pt>
                <c:pt idx="638">
                  <c:v>0.40252984000000003</c:v>
                </c:pt>
                <c:pt idx="639">
                  <c:v>0.40291812999999999</c:v>
                </c:pt>
                <c:pt idx="640">
                  <c:v>0.40332129999999999</c:v>
                </c:pt>
                <c:pt idx="641">
                  <c:v>0.40373954000000001</c:v>
                </c:pt>
                <c:pt idx="642">
                  <c:v>0.40417292999999999</c:v>
                </c:pt>
                <c:pt idx="643">
                  <c:v>0.40462156999999999</c:v>
                </c:pt>
                <c:pt idx="644">
                  <c:v>0.40508561999999998</c:v>
                </c:pt>
                <c:pt idx="645">
                  <c:v>0.40556508000000002</c:v>
                </c:pt>
                <c:pt idx="646">
                  <c:v>0.40606009999999998</c:v>
                </c:pt>
                <c:pt idx="647">
                  <c:v>0.40657070000000001</c:v>
                </c:pt>
                <c:pt idx="648">
                  <c:v>0.40709695000000001</c:v>
                </c:pt>
                <c:pt idx="649">
                  <c:v>0.40763885</c:v>
                </c:pt>
                <c:pt idx="650">
                  <c:v>0.40819647999999997</c:v>
                </c:pt>
                <c:pt idx="651">
                  <c:v>0.40876973</c:v>
                </c:pt>
                <c:pt idx="652">
                  <c:v>0.40935864999999999</c:v>
                </c:pt>
                <c:pt idx="653">
                  <c:v>0.40996325</c:v>
                </c:pt>
                <c:pt idx="654">
                  <c:v>0.41058349999999999</c:v>
                </c:pt>
                <c:pt idx="655">
                  <c:v>0.41121935999999998</c:v>
                </c:pt>
                <c:pt idx="656">
                  <c:v>0.41187079999999998</c:v>
                </c:pt>
                <c:pt idx="657">
                  <c:v>0.41253774999999998</c:v>
                </c:pt>
                <c:pt idx="658">
                  <c:v>0.41322019999999998</c:v>
                </c:pt>
                <c:pt idx="659">
                  <c:v>0.41391808000000002</c:v>
                </c:pt>
                <c:pt idx="660">
                  <c:v>0.41463129999999998</c:v>
                </c:pt>
                <c:pt idx="661">
                  <c:v>0.41535981999999999</c:v>
                </c:pt>
                <c:pt idx="662">
                  <c:v>0.41610360000000002</c:v>
                </c:pt>
                <c:pt idx="663">
                  <c:v>0.41686260000000003</c:v>
                </c:pt>
                <c:pt idx="664">
                  <c:v>0.41763672000000002</c:v>
                </c:pt>
                <c:pt idx="665">
                  <c:v>0.41842594999999999</c:v>
                </c:pt>
                <c:pt idx="666">
                  <c:v>0.41923012999999998</c:v>
                </c:pt>
                <c:pt idx="667">
                  <c:v>0.42004924999999999</c:v>
                </c:pt>
                <c:pt idx="668">
                  <c:v>0.42088312</c:v>
                </c:pt>
                <c:pt idx="669">
                  <c:v>0.42173169999999999</c:v>
                </c:pt>
                <c:pt idx="670">
                  <c:v>0.42259496000000002</c:v>
                </c:pt>
                <c:pt idx="671">
                  <c:v>0.42347279999999998</c:v>
                </c:pt>
                <c:pt idx="672">
                  <c:v>0.4243651</c:v>
                </c:pt>
                <c:pt idx="673">
                  <c:v>0.42527187</c:v>
                </c:pt>
                <c:pt idx="674">
                  <c:v>0.42619289999999999</c:v>
                </c:pt>
                <c:pt idx="675">
                  <c:v>0.42712820000000001</c:v>
                </c:pt>
                <c:pt idx="676">
                  <c:v>0.42807767000000002</c:v>
                </c:pt>
                <c:pt idx="677">
                  <c:v>0.42904120000000001</c:v>
                </c:pt>
                <c:pt idx="678">
                  <c:v>0.43001877999999999</c:v>
                </c:pt>
                <c:pt idx="679">
                  <c:v>0.43101030000000001</c:v>
                </c:pt>
                <c:pt idx="680">
                  <c:v>0.43201566000000002</c:v>
                </c:pt>
                <c:pt idx="681">
                  <c:v>0.43303475000000002</c:v>
                </c:pt>
                <c:pt idx="682">
                  <c:v>0.43406751999999998</c:v>
                </c:pt>
                <c:pt idx="683">
                  <c:v>0.4351139</c:v>
                </c:pt>
                <c:pt idx="684">
                  <c:v>0.43617382999999998</c:v>
                </c:pt>
                <c:pt idx="685">
                  <c:v>0.4372472</c:v>
                </c:pt>
                <c:pt idx="686">
                  <c:v>0.438334</c:v>
                </c:pt>
                <c:pt idx="687">
                  <c:v>0.43943405000000002</c:v>
                </c:pt>
                <c:pt idx="688">
                  <c:v>0.44054737999999999</c:v>
                </c:pt>
                <c:pt idx="689">
                  <c:v>0.44167387000000002</c:v>
                </c:pt>
                <c:pt idx="690">
                  <c:v>0.44281345999999999</c:v>
                </c:pt>
                <c:pt idx="691">
                  <c:v>0.44396612000000002</c:v>
                </c:pt>
                <c:pt idx="692">
                  <c:v>0.44513174999999999</c:v>
                </c:pt>
                <c:pt idx="693">
                  <c:v>0.44631029999999999</c:v>
                </c:pt>
                <c:pt idx="694">
                  <c:v>0.44750174999999998</c:v>
                </c:pt>
                <c:pt idx="695">
                  <c:v>0.44870599999999999</c:v>
                </c:pt>
                <c:pt idx="696">
                  <c:v>0.44992304</c:v>
                </c:pt>
                <c:pt idx="697">
                  <c:v>0.45115276999999998</c:v>
                </c:pt>
                <c:pt idx="698">
                  <c:v>0.45239517000000001</c:v>
                </c:pt>
                <c:pt idx="699">
                  <c:v>0.45365023999999998</c:v>
                </c:pt>
                <c:pt idx="700">
                  <c:v>0.45491785000000001</c:v>
                </c:pt>
                <c:pt idx="701">
                  <c:v>0.45619798</c:v>
                </c:pt>
                <c:pt idx="702">
                  <c:v>0.45749062000000001</c:v>
                </c:pt>
                <c:pt idx="703">
                  <c:v>0.45879576</c:v>
                </c:pt>
                <c:pt idx="704">
                  <c:v>0.4601133</c:v>
                </c:pt>
                <c:pt idx="705">
                  <c:v>0.46144325000000003</c:v>
                </c:pt>
                <c:pt idx="706">
                  <c:v>0.46278560000000002</c:v>
                </c:pt>
                <c:pt idx="707">
                  <c:v>0.46414030000000001</c:v>
                </c:pt>
                <c:pt idx="708">
                  <c:v>0.46550733</c:v>
                </c:pt>
                <c:pt idx="709">
                  <c:v>0.46688669999999999</c:v>
                </c:pt>
                <c:pt idx="710">
                  <c:v>0.46827837999999999</c:v>
                </c:pt>
                <c:pt idx="711">
                  <c:v>0.46968233999999998</c:v>
                </c:pt>
                <c:pt idx="712">
                  <c:v>0.47109859999999998</c:v>
                </c:pt>
                <c:pt idx="713">
                  <c:v>0.47252717999999999</c:v>
                </c:pt>
                <c:pt idx="714">
                  <c:v>0.47396802999999998</c:v>
                </c:pt>
                <c:pt idx="715">
                  <c:v>0.47542116000000001</c:v>
                </c:pt>
                <c:pt idx="716">
                  <c:v>0.47688659999999999</c:v>
                </c:pt>
                <c:pt idx="717">
                  <c:v>0.47836434999999999</c:v>
                </c:pt>
                <c:pt idx="718">
                  <c:v>0.47985440000000001</c:v>
                </c:pt>
                <c:pt idx="719">
                  <c:v>0.48135679999999997</c:v>
                </c:pt>
                <c:pt idx="720">
                  <c:v>0.48287155999999998</c:v>
                </c:pt>
                <c:pt idx="721">
                  <c:v>0.48439872</c:v>
                </c:pt>
                <c:pt idx="722">
                  <c:v>0.48593828</c:v>
                </c:pt>
                <c:pt idx="723">
                  <c:v>0.48749029999999999</c:v>
                </c:pt>
                <c:pt idx="724">
                  <c:v>0.48905480000000001</c:v>
                </c:pt>
                <c:pt idx="725">
                  <c:v>0.49063172999999999</c:v>
                </c:pt>
                <c:pt idx="726">
                  <c:v>0.49222124</c:v>
                </c:pt>
                <c:pt idx="727">
                  <c:v>0.49382330000000002</c:v>
                </c:pt>
                <c:pt idx="728">
                  <c:v>0.49543798</c:v>
                </c:pt>
                <c:pt idx="729">
                  <c:v>0.49706534000000002</c:v>
                </c:pt>
                <c:pt idx="730">
                  <c:v>0.49870544999999999</c:v>
                </c:pt>
                <c:pt idx="731">
                  <c:v>0.50035834000000001</c:v>
                </c:pt>
                <c:pt idx="732">
                  <c:v>0.50202405000000005</c:v>
                </c:pt>
                <c:pt idx="733">
                  <c:v>0.50370263999999998</c:v>
                </c:pt>
                <c:pt idx="734">
                  <c:v>0.50539429999999996</c:v>
                </c:pt>
                <c:pt idx="735">
                  <c:v>0.50709890000000002</c:v>
                </c:pt>
                <c:pt idx="736">
                  <c:v>0.50881670000000001</c:v>
                </c:pt>
                <c:pt idx="737">
                  <c:v>0.51054770000000005</c:v>
                </c:pt>
                <c:pt idx="738">
                  <c:v>0.51229199999999997</c:v>
                </c:pt>
                <c:pt idx="739">
                  <c:v>0.51404965000000002</c:v>
                </c:pt>
                <c:pt idx="740">
                  <c:v>0.51582079999999997</c:v>
                </c:pt>
                <c:pt idx="741">
                  <c:v>0.51760550000000005</c:v>
                </c:pt>
                <c:pt idx="742">
                  <c:v>0.51940379999999997</c:v>
                </c:pt>
                <c:pt idx="743">
                  <c:v>0.52121589999999995</c:v>
                </c:pt>
                <c:pt idx="744">
                  <c:v>0.52304196000000003</c:v>
                </c:pt>
                <c:pt idx="745">
                  <c:v>0.52488199999999996</c:v>
                </c:pt>
                <c:pt idx="746">
                  <c:v>0.52673614000000002</c:v>
                </c:pt>
                <c:pt idx="747">
                  <c:v>0.52860450000000003</c:v>
                </c:pt>
                <c:pt idx="748">
                  <c:v>0.53048729999999999</c:v>
                </c:pt>
                <c:pt idx="749">
                  <c:v>0.53238459999999999</c:v>
                </c:pt>
                <c:pt idx="750">
                  <c:v>0.53429645000000003</c:v>
                </c:pt>
                <c:pt idx="751">
                  <c:v>0.53622309999999995</c:v>
                </c:pt>
                <c:pt idx="752">
                  <c:v>0.53816472999999998</c:v>
                </c:pt>
                <c:pt idx="753">
                  <c:v>0.54012143999999995</c:v>
                </c:pt>
                <c:pt idx="754">
                  <c:v>0.54209339999999995</c:v>
                </c:pt>
                <c:pt idx="755">
                  <c:v>0.54408073000000001</c:v>
                </c:pt>
                <c:pt idx="756">
                  <c:v>0.5460836</c:v>
                </c:pt>
                <c:pt idx="757">
                  <c:v>0.54810225999999995</c:v>
                </c:pt>
                <c:pt idx="758">
                  <c:v>0.55013685999999995</c:v>
                </c:pt>
                <c:pt idx="759">
                  <c:v>0.55218750000000005</c:v>
                </c:pt>
                <c:pt idx="760">
                  <c:v>0.55425440000000004</c:v>
                </c:pt>
                <c:pt idx="761">
                  <c:v>0.55633783000000003</c:v>
                </c:pt>
                <c:pt idx="762">
                  <c:v>0.55843794000000002</c:v>
                </c:pt>
                <c:pt idx="763">
                  <c:v>0.56055489999999997</c:v>
                </c:pt>
                <c:pt idx="764">
                  <c:v>0.56268899999999999</c:v>
                </c:pt>
                <c:pt idx="765">
                  <c:v>0.56484040000000002</c:v>
                </c:pt>
                <c:pt idx="766">
                  <c:v>0.56700930000000005</c:v>
                </c:pt>
                <c:pt idx="767">
                  <c:v>0.56919600000000004</c:v>
                </c:pt>
                <c:pt idx="768">
                  <c:v>0.57140064000000002</c:v>
                </c:pt>
                <c:pt idx="769">
                  <c:v>0.57362349999999995</c:v>
                </c:pt>
                <c:pt idx="770">
                  <c:v>0.57586484999999998</c:v>
                </c:pt>
                <c:pt idx="771">
                  <c:v>0.57812490000000005</c:v>
                </c:pt>
                <c:pt idx="772">
                  <c:v>0.58040389999999997</c:v>
                </c:pt>
                <c:pt idx="773">
                  <c:v>0.58270215999999997</c:v>
                </c:pt>
                <c:pt idx="774">
                  <c:v>0.58501990000000004</c:v>
                </c:pt>
                <c:pt idx="775">
                  <c:v>0.58735740000000003</c:v>
                </c:pt>
                <c:pt idx="776">
                  <c:v>0.58971505999999996</c:v>
                </c:pt>
                <c:pt idx="777">
                  <c:v>0.59209310000000004</c:v>
                </c:pt>
                <c:pt idx="778">
                  <c:v>0.59449180000000001</c:v>
                </c:pt>
                <c:pt idx="779">
                  <c:v>0.59691143000000002</c:v>
                </c:pt>
                <c:pt idx="780">
                  <c:v>0.59935236000000003</c:v>
                </c:pt>
                <c:pt idx="781">
                  <c:v>0.60181487</c:v>
                </c:pt>
                <c:pt idx="782">
                  <c:v>0.60429924999999995</c:v>
                </c:pt>
                <c:pt idx="783">
                  <c:v>0.60680590000000001</c:v>
                </c:pt>
                <c:pt idx="784">
                  <c:v>0.60933510000000002</c:v>
                </c:pt>
                <c:pt idx="785">
                  <c:v>0.61188730000000002</c:v>
                </c:pt>
                <c:pt idx="786">
                  <c:v>0.61446270000000003</c:v>
                </c:pt>
                <c:pt idx="787">
                  <c:v>0.61706172999999997</c:v>
                </c:pt>
                <c:pt idx="788">
                  <c:v>0.61968475999999995</c:v>
                </c:pt>
                <c:pt idx="789">
                  <c:v>0.62233232999999999</c:v>
                </c:pt>
                <c:pt idx="790">
                  <c:v>0.62500465000000005</c:v>
                </c:pt>
                <c:pt idx="791">
                  <c:v>0.62770210000000004</c:v>
                </c:pt>
                <c:pt idx="792">
                  <c:v>0.63042520000000002</c:v>
                </c:pt>
                <c:pt idx="793">
                  <c:v>0.63317429999999997</c:v>
                </c:pt>
                <c:pt idx="794">
                  <c:v>0.63594980000000001</c:v>
                </c:pt>
                <c:pt idx="795">
                  <c:v>0.63875216000000001</c:v>
                </c:pt>
                <c:pt idx="796">
                  <c:v>0.64158179999999998</c:v>
                </c:pt>
                <c:pt idx="797">
                  <c:v>0.64443903999999996</c:v>
                </c:pt>
                <c:pt idx="798">
                  <c:v>0.64732456000000005</c:v>
                </c:pt>
                <c:pt idx="799">
                  <c:v>0.65023869999999995</c:v>
                </c:pt>
                <c:pt idx="800">
                  <c:v>0.65318184999999995</c:v>
                </c:pt>
                <c:pt idx="801">
                  <c:v>0.65615469999999998</c:v>
                </c:pt>
                <c:pt idx="802">
                  <c:v>0.65915774999999999</c:v>
                </c:pt>
                <c:pt idx="803">
                  <c:v>0.66219150000000004</c:v>
                </c:pt>
                <c:pt idx="804">
                  <c:v>0.66525639999999997</c:v>
                </c:pt>
                <c:pt idx="805">
                  <c:v>0.66835296</c:v>
                </c:pt>
                <c:pt idx="806">
                  <c:v>0.67148169999999996</c:v>
                </c:pt>
                <c:pt idx="807">
                  <c:v>0.67464334000000004</c:v>
                </c:pt>
                <c:pt idx="808">
                  <c:v>0.67783819999999995</c:v>
                </c:pt>
                <c:pt idx="809">
                  <c:v>0.68106699999999998</c:v>
                </c:pt>
                <c:pt idx="810">
                  <c:v>0.6843302</c:v>
                </c:pt>
                <c:pt idx="811">
                  <c:v>0.68762856999999999</c:v>
                </c:pt>
                <c:pt idx="812">
                  <c:v>0.69096254999999995</c:v>
                </c:pt>
                <c:pt idx="813">
                  <c:v>0.69433283999999995</c:v>
                </c:pt>
                <c:pt idx="814">
                  <c:v>0.69774000000000003</c:v>
                </c:pt>
                <c:pt idx="815">
                  <c:v>0.69843069999999996</c:v>
                </c:pt>
                <c:pt idx="816">
                  <c:v>0.69843089999999997</c:v>
                </c:pt>
                <c:pt idx="817">
                  <c:v>0.67025672999999997</c:v>
                </c:pt>
                <c:pt idx="818">
                  <c:v>0.63620454000000004</c:v>
                </c:pt>
                <c:pt idx="819">
                  <c:v>0.60344713999999999</c:v>
                </c:pt>
                <c:pt idx="820">
                  <c:v>0.57191603999999996</c:v>
                </c:pt>
                <c:pt idx="821">
                  <c:v>0.54153649999999998</c:v>
                </c:pt>
                <c:pt idx="822">
                  <c:v>0.51224230000000004</c:v>
                </c:pt>
                <c:pt idx="823">
                  <c:v>0.48397394999999999</c:v>
                </c:pt>
                <c:pt idx="824">
                  <c:v>0.45667264000000002</c:v>
                </c:pt>
                <c:pt idx="825">
                  <c:v>0.43028483000000001</c:v>
                </c:pt>
                <c:pt idx="826">
                  <c:v>0.40475872000000002</c:v>
                </c:pt>
                <c:pt idx="827">
                  <c:v>0.38004886999999998</c:v>
                </c:pt>
                <c:pt idx="828">
                  <c:v>0.35610774000000001</c:v>
                </c:pt>
                <c:pt idx="829">
                  <c:v>0.33289387999999998</c:v>
                </c:pt>
                <c:pt idx="830">
                  <c:v>0.31036704999999998</c:v>
                </c:pt>
                <c:pt idx="831">
                  <c:v>0.28848770000000001</c:v>
                </c:pt>
                <c:pt idx="832">
                  <c:v>0.26722145000000003</c:v>
                </c:pt>
                <c:pt idx="833">
                  <c:v>0.24653293000000001</c:v>
                </c:pt>
                <c:pt idx="834">
                  <c:v>0.22638981</c:v>
                </c:pt>
                <c:pt idx="835">
                  <c:v>0.206761</c:v>
                </c:pt>
                <c:pt idx="836">
                  <c:v>0.18761685</c:v>
                </c:pt>
                <c:pt idx="837">
                  <c:v>0.16892935000000001</c:v>
                </c:pt>
                <c:pt idx="838">
                  <c:v>0.15067142</c:v>
                </c:pt>
                <c:pt idx="839">
                  <c:v>0.13281736999999999</c:v>
                </c:pt>
                <c:pt idx="840">
                  <c:v>0.1153426</c:v>
                </c:pt>
                <c:pt idx="841">
                  <c:v>9.8223573999999994E-2</c:v>
                </c:pt>
                <c:pt idx="842">
                  <c:v>8.1437744000000006E-2</c:v>
                </c:pt>
                <c:pt idx="843">
                  <c:v>6.4963580000000007E-2</c:v>
                </c:pt>
                <c:pt idx="844">
                  <c:v>4.8780526999999997E-2</c:v>
                </c:pt>
                <c:pt idx="845">
                  <c:v>3.2869062999999997E-2</c:v>
                </c:pt>
                <c:pt idx="846">
                  <c:v>1.7210834000000001E-2</c:v>
                </c:pt>
                <c:pt idx="847">
                  <c:v>1.2139548999999999E-2</c:v>
                </c:pt>
                <c:pt idx="848">
                  <c:v>1.2139548999999999E-2</c:v>
                </c:pt>
                <c:pt idx="849">
                  <c:v>1.2137808999999999E-2</c:v>
                </c:pt>
                <c:pt idx="850">
                  <c:v>1.2135231E-2</c:v>
                </c:pt>
                <c:pt idx="851">
                  <c:v>1.213266E-2</c:v>
                </c:pt>
                <c:pt idx="852">
                  <c:v>1.2130088000000001E-2</c:v>
                </c:pt>
                <c:pt idx="853">
                  <c:v>1.2127516E-2</c:v>
                </c:pt>
                <c:pt idx="854">
                  <c:v>1.21249445E-2</c:v>
                </c:pt>
                <c:pt idx="855">
                  <c:v>1.2122373000000001E-2</c:v>
                </c:pt>
                <c:pt idx="856">
                  <c:v>1.2119802000000001E-2</c:v>
                </c:pt>
                <c:pt idx="857">
                  <c:v>1.2117229E-2</c:v>
                </c:pt>
                <c:pt idx="858">
                  <c:v>1.2114658E-2</c:v>
                </c:pt>
                <c:pt idx="859">
                  <c:v>1.2112087000000001E-2</c:v>
                </c:pt>
                <c:pt idx="860">
                  <c:v>1.2109515E-2</c:v>
                </c:pt>
                <c:pt idx="861">
                  <c:v>1.2106954E-2</c:v>
                </c:pt>
                <c:pt idx="862">
                  <c:v>1.2104395E-2</c:v>
                </c:pt>
                <c:pt idx="863">
                  <c:v>1.2101836499999999E-2</c:v>
                </c:pt>
                <c:pt idx="864">
                  <c:v>1.2099277E-2</c:v>
                </c:pt>
                <c:pt idx="865">
                  <c:v>1.2096719000000001E-2</c:v>
                </c:pt>
                <c:pt idx="866">
                  <c:v>1.209416E-2</c:v>
                </c:pt>
                <c:pt idx="867">
                  <c:v>1.2091599999999999E-2</c:v>
                </c:pt>
                <c:pt idx="868">
                  <c:v>1.2089041999999999E-2</c:v>
                </c:pt>
                <c:pt idx="869">
                  <c:v>1.2086483E-2</c:v>
                </c:pt>
                <c:pt idx="870">
                  <c:v>1.2083923999999999E-2</c:v>
                </c:pt>
                <c:pt idx="871">
                  <c:v>1.2081376E-2</c:v>
                </c:pt>
                <c:pt idx="872">
                  <c:v>1.2078873E-2</c:v>
                </c:pt>
                <c:pt idx="873">
                  <c:v>1.2076369E-2</c:v>
                </c:pt>
                <c:pt idx="874">
                  <c:v>1.2073865E-2</c:v>
                </c:pt>
                <c:pt idx="875">
                  <c:v>1.2071360999999999E-2</c:v>
                </c:pt>
                <c:pt idx="876">
                  <c:v>1.2068857000000001E-2</c:v>
                </c:pt>
                <c:pt idx="877">
                  <c:v>1.2066353E-2</c:v>
                </c:pt>
                <c:pt idx="878">
                  <c:v>1.2063849999999999E-2</c:v>
                </c:pt>
                <c:pt idx="879">
                  <c:v>1.2061346000000001E-2</c:v>
                </c:pt>
                <c:pt idx="880">
                  <c:v>1.2058842E-2</c:v>
                </c:pt>
                <c:pt idx="881">
                  <c:v>1.2056338999999999E-2</c:v>
                </c:pt>
                <c:pt idx="882">
                  <c:v>1.2053833999999999E-2</c:v>
                </c:pt>
                <c:pt idx="883">
                  <c:v>1.2051331E-2</c:v>
                </c:pt>
                <c:pt idx="884">
                  <c:v>1.2048827E-2</c:v>
                </c:pt>
                <c:pt idx="885">
                  <c:v>1.2046322999999999E-2</c:v>
                </c:pt>
                <c:pt idx="886">
                  <c:v>1.2043819000000001E-2</c:v>
                </c:pt>
                <c:pt idx="887">
                  <c:v>1.2041315E-2</c:v>
                </c:pt>
                <c:pt idx="888">
                  <c:v>1.2038811E-2</c:v>
                </c:pt>
                <c:pt idx="889">
                  <c:v>1.2036308000000001E-2</c:v>
                </c:pt>
                <c:pt idx="890">
                  <c:v>1.2033802999999999E-2</c:v>
                </c:pt>
                <c:pt idx="891">
                  <c:v>1.20313E-2</c:v>
                </c:pt>
                <c:pt idx="892">
                  <c:v>1.2028796E-2</c:v>
                </c:pt>
                <c:pt idx="893">
                  <c:v>1.2026291999999999E-2</c:v>
                </c:pt>
                <c:pt idx="894">
                  <c:v>1.2023788000000001E-2</c:v>
                </c:pt>
                <c:pt idx="895">
                  <c:v>1.2021285E-2</c:v>
                </c:pt>
                <c:pt idx="896">
                  <c:v>1.201878E-2</c:v>
                </c:pt>
                <c:pt idx="897">
                  <c:v>1.2016277000000001E-2</c:v>
                </c:pt>
                <c:pt idx="898">
                  <c:v>1.20137725E-2</c:v>
                </c:pt>
                <c:pt idx="899">
                  <c:v>1.2011269E-2</c:v>
                </c:pt>
                <c:pt idx="900">
                  <c:v>1.2008764999999999E-2</c:v>
                </c:pt>
                <c:pt idx="901">
                  <c:v>1.2006261000000001E-2</c:v>
                </c:pt>
                <c:pt idx="902">
                  <c:v>1.2003757E-2</c:v>
                </c:pt>
                <c:pt idx="903">
                  <c:v>1.2001253999999999E-2</c:v>
                </c:pt>
                <c:pt idx="904">
                  <c:v>1.1998749E-2</c:v>
                </c:pt>
                <c:pt idx="905">
                  <c:v>1.1996246E-2</c:v>
                </c:pt>
                <c:pt idx="906">
                  <c:v>1.1993742E-2</c:v>
                </c:pt>
                <c:pt idx="907">
                  <c:v>1.1991238E-2</c:v>
                </c:pt>
                <c:pt idx="908">
                  <c:v>1.1988733999999999E-2</c:v>
                </c:pt>
                <c:pt idx="909">
                  <c:v>1.19862305E-2</c:v>
                </c:pt>
                <c:pt idx="910">
                  <c:v>1.1983726E-2</c:v>
                </c:pt>
                <c:pt idx="911">
                  <c:v>1.1983601999999999E-2</c:v>
                </c:pt>
                <c:pt idx="912">
                  <c:v>1.1983601999999999E-2</c:v>
                </c:pt>
                <c:pt idx="913">
                  <c:v>2.2539960000000001E-2</c:v>
                </c:pt>
                <c:pt idx="914">
                  <c:v>3.3752203000000001E-2</c:v>
                </c:pt>
                <c:pt idx="915">
                  <c:v>4.5064884999999999E-2</c:v>
                </c:pt>
                <c:pt idx="916">
                  <c:v>5.6472809999999998E-2</c:v>
                </c:pt>
                <c:pt idx="917">
                  <c:v>6.7970589999999997E-2</c:v>
                </c:pt>
                <c:pt idx="918">
                  <c:v>7.9552700000000004E-2</c:v>
                </c:pt>
                <c:pt idx="919">
                  <c:v>9.1213589999999997E-2</c:v>
                </c:pt>
                <c:pt idx="920">
                  <c:v>0.1029477</c:v>
                </c:pt>
                <c:pt idx="921">
                  <c:v>0.114749506</c:v>
                </c:pt>
                <c:pt idx="922">
                  <c:v>0.12661356000000001</c:v>
                </c:pt>
                <c:pt idx="923">
                  <c:v>0.13853456</c:v>
                </c:pt>
                <c:pt idx="924">
                  <c:v>0.15050728999999999</c:v>
                </c:pt>
                <c:pt idx="925">
                  <c:v>0.16252675999999999</c:v>
                </c:pt>
                <c:pt idx="926">
                  <c:v>0.1745881</c:v>
                </c:pt>
                <c:pt idx="927">
                  <c:v>0.18668673999999999</c:v>
                </c:pt>
                <c:pt idx="928">
                  <c:v>0.19881824000000001</c:v>
                </c:pt>
                <c:pt idx="929">
                  <c:v>0.21097848</c:v>
                </c:pt>
                <c:pt idx="930">
                  <c:v>0.22316352</c:v>
                </c:pt>
                <c:pt idx="931">
                  <c:v>0.23536973999999999</c:v>
                </c:pt>
                <c:pt idx="932">
                  <c:v>0.24759379000000001</c:v>
                </c:pt>
                <c:pt idx="933">
                  <c:v>0.25983255999999999</c:v>
                </c:pt>
                <c:pt idx="934">
                  <c:v>0.27208327999999998</c:v>
                </c:pt>
                <c:pt idx="935">
                  <c:v>0.28434342000000001</c:v>
                </c:pt>
                <c:pt idx="936">
                  <c:v>0.29661073999999998</c:v>
                </c:pt>
                <c:pt idx="937">
                  <c:v>0.30888336999999999</c:v>
                </c:pt>
                <c:pt idx="938">
                  <c:v>0.32115962999999997</c:v>
                </c:pt>
                <c:pt idx="939">
                  <c:v>0.33343824999999999</c:v>
                </c:pt>
                <c:pt idx="940">
                  <c:v>0.34571812000000002</c:v>
                </c:pt>
                <c:pt idx="941">
                  <c:v>0.35799855000000003</c:v>
                </c:pt>
                <c:pt idx="942">
                  <c:v>0.37027906999999999</c:v>
                </c:pt>
                <c:pt idx="943">
                  <c:v>0.38255948000000001</c:v>
                </c:pt>
                <c:pt idx="944">
                  <c:v>0.39483982000000001</c:v>
                </c:pt>
                <c:pt idx="945">
                  <c:v>0.40712056000000002</c:v>
                </c:pt>
                <c:pt idx="946">
                  <c:v>0.41940227000000002</c:v>
                </c:pt>
                <c:pt idx="947">
                  <c:v>0.43168592</c:v>
                </c:pt>
                <c:pt idx="948">
                  <c:v>0.44397268000000001</c:v>
                </c:pt>
                <c:pt idx="949">
                  <c:v>0.45626392999999998</c:v>
                </c:pt>
                <c:pt idx="950">
                  <c:v>0.46856144</c:v>
                </c:pt>
                <c:pt idx="951">
                  <c:v>0.48086706000000001</c:v>
                </c:pt>
                <c:pt idx="952">
                  <c:v>0.49318299999999998</c:v>
                </c:pt>
                <c:pt idx="953">
                  <c:v>0.50551159999999995</c:v>
                </c:pt>
                <c:pt idx="954">
                  <c:v>0.51785550000000002</c:v>
                </c:pt>
                <c:pt idx="955">
                  <c:v>0.53021750000000001</c:v>
                </c:pt>
                <c:pt idx="956">
                  <c:v>0.54260070000000005</c:v>
                </c:pt>
                <c:pt idx="957">
                  <c:v>0.55500830000000001</c:v>
                </c:pt>
                <c:pt idx="958">
                  <c:v>0.56744380000000005</c:v>
                </c:pt>
                <c:pt idx="959">
                  <c:v>0.57991093000000005</c:v>
                </c:pt>
                <c:pt idx="960">
                  <c:v>0.59241365999999995</c:v>
                </c:pt>
                <c:pt idx="961">
                  <c:v>0.60495602999999998</c:v>
                </c:pt>
                <c:pt idx="962">
                  <c:v>0.61754229999999999</c:v>
                </c:pt>
                <c:pt idx="963">
                  <c:v>0.63017710000000005</c:v>
                </c:pt>
                <c:pt idx="964">
                  <c:v>0.64286500000000002</c:v>
                </c:pt>
                <c:pt idx="965">
                  <c:v>0.65561100000000005</c:v>
                </c:pt>
                <c:pt idx="966">
                  <c:v>0.66841996000000004</c:v>
                </c:pt>
                <c:pt idx="967">
                  <c:v>0.68129729999999999</c:v>
                </c:pt>
                <c:pt idx="968">
                  <c:v>0.69424850000000005</c:v>
                </c:pt>
                <c:pt idx="969">
                  <c:v>0.70727910000000005</c:v>
                </c:pt>
                <c:pt idx="970">
                  <c:v>0.72039489999999995</c:v>
                </c:pt>
                <c:pt idx="971">
                  <c:v>0.73360210000000003</c:v>
                </c:pt>
                <c:pt idx="972">
                  <c:v>0.74690676</c:v>
                </c:pt>
                <c:pt idx="973">
                  <c:v>0.76031530000000003</c:v>
                </c:pt>
                <c:pt idx="974">
                  <c:v>0.77383440000000003</c:v>
                </c:pt>
                <c:pt idx="975">
                  <c:v>0.78747080000000003</c:v>
                </c:pt>
                <c:pt idx="976">
                  <c:v>0.80123160000000004</c:v>
                </c:pt>
                <c:pt idx="977">
                  <c:v>0.81512430000000002</c:v>
                </c:pt>
                <c:pt idx="978">
                  <c:v>0.82915603999999998</c:v>
                </c:pt>
                <c:pt idx="979">
                  <c:v>0.84333460000000005</c:v>
                </c:pt>
                <c:pt idx="980">
                  <c:v>0.85766790000000004</c:v>
                </c:pt>
                <c:pt idx="981">
                  <c:v>0.87216439999999995</c:v>
                </c:pt>
                <c:pt idx="982">
                  <c:v>0.88683230000000002</c:v>
                </c:pt>
                <c:pt idx="983">
                  <c:v>0.90168020000000004</c:v>
                </c:pt>
                <c:pt idx="984">
                  <c:v>0.91671689999999995</c:v>
                </c:pt>
                <c:pt idx="985">
                  <c:v>0.93195190000000006</c:v>
                </c:pt>
                <c:pt idx="986">
                  <c:v>0.93631624999999996</c:v>
                </c:pt>
              </c:numCache>
            </c:numRef>
          </c:yVal>
          <c:smooth val="0"/>
          <c:extLst>
            <c:ext xmlns:c16="http://schemas.microsoft.com/office/drawing/2014/chart" uri="{C3380CC4-5D6E-409C-BE32-E72D297353CC}">
              <c16:uniqueId val="{00000000-D492-4343-882C-352CF754D387}"/>
            </c:ext>
          </c:extLst>
        </c:ser>
        <c:ser>
          <c:idx val="1"/>
          <c:order val="1"/>
          <c:tx>
            <c:strRef>
              <c:f>'Figure 9'!$AJ$4</c:f>
              <c:strCache>
                <c:ptCount val="1"/>
                <c:pt idx="0">
                  <c:v>74mod</c:v>
                </c:pt>
              </c:strCache>
            </c:strRef>
          </c:tx>
          <c:spPr>
            <a:ln w="19050" cap="rnd">
              <a:solidFill>
                <a:schemeClr val="accent2"/>
              </a:solidFill>
              <a:round/>
            </a:ln>
            <a:effectLst/>
          </c:spPr>
          <c:marker>
            <c:symbol val="none"/>
          </c:marker>
          <c:xVal>
            <c:numRef>
              <c:f>'Figure 9'!$AK$6:$AK$1196</c:f>
              <c:numCache>
                <c:formatCode>General</c:formatCode>
                <c:ptCount val="119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2.9486734999999999</c:v>
                </c:pt>
                <c:pt idx="20">
                  <c:v>2.9486734999999999</c:v>
                </c:pt>
                <c:pt idx="21">
                  <c:v>2.9792073333333335</c:v>
                </c:pt>
                <c:pt idx="22">
                  <c:v>2.9792073333333335</c:v>
                </c:pt>
                <c:pt idx="23">
                  <c:v>2.9793573333333332</c:v>
                </c:pt>
                <c:pt idx="24">
                  <c:v>2.9793573333333332</c:v>
                </c:pt>
                <c:pt idx="25">
                  <c:v>2.9793581666666666</c:v>
                </c:pt>
                <c:pt idx="26">
                  <c:v>2.9793581666666666</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8.0906549999999999</c:v>
                </c:pt>
                <c:pt idx="59">
                  <c:v>8.0906549999999999</c:v>
                </c:pt>
                <c:pt idx="60">
                  <c:v>8.0906555000000004</c:v>
                </c:pt>
                <c:pt idx="61">
                  <c:v>8.0906555000000004</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10</c:v>
                </c:pt>
                <c:pt idx="74">
                  <c:v>10.166666666666666</c:v>
                </c:pt>
                <c:pt idx="75">
                  <c:v>10.333333333333334</c:v>
                </c:pt>
                <c:pt idx="76">
                  <c:v>10.5</c:v>
                </c:pt>
                <c:pt idx="77">
                  <c:v>10.608881666666667</c:v>
                </c:pt>
                <c:pt idx="78">
                  <c:v>10.608881666666667</c:v>
                </c:pt>
                <c:pt idx="79">
                  <c:v>10.666666666666666</c:v>
                </c:pt>
                <c:pt idx="80">
                  <c:v>10.816555833333332</c:v>
                </c:pt>
                <c:pt idx="81">
                  <c:v>10.816555833333332</c:v>
                </c:pt>
                <c:pt idx="82">
                  <c:v>10.833333333333334</c:v>
                </c:pt>
                <c:pt idx="83">
                  <c:v>11</c:v>
                </c:pt>
                <c:pt idx="84">
                  <c:v>11.166666666666666</c:v>
                </c:pt>
                <c:pt idx="85">
                  <c:v>11.333333333333334</c:v>
                </c:pt>
                <c:pt idx="86">
                  <c:v>11.5</c:v>
                </c:pt>
                <c:pt idx="87">
                  <c:v>11.666666666666666</c:v>
                </c:pt>
                <c:pt idx="88">
                  <c:v>11.833333333333334</c:v>
                </c:pt>
                <c:pt idx="89">
                  <c:v>11.902428333333335</c:v>
                </c:pt>
                <c:pt idx="90">
                  <c:v>11.902428333333335</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13.666666666666666</c:v>
                </c:pt>
                <c:pt idx="102">
                  <c:v>13.833333333333334</c:v>
                </c:pt>
                <c:pt idx="103">
                  <c:v>14</c:v>
                </c:pt>
                <c:pt idx="104">
                  <c:v>14.166666666666666</c:v>
                </c:pt>
                <c:pt idx="105">
                  <c:v>14.333333333333334</c:v>
                </c:pt>
                <c:pt idx="106">
                  <c:v>14.4416005</c:v>
                </c:pt>
                <c:pt idx="107">
                  <c:v>14.4416005</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24.873226666666667</c:v>
                </c:pt>
                <c:pt idx="172">
                  <c:v>25</c:v>
                </c:pt>
                <c:pt idx="173">
                  <c:v>25.166666666666668</c:v>
                </c:pt>
                <c:pt idx="174">
                  <c:v>25.333333333333332</c:v>
                </c:pt>
                <c:pt idx="175">
                  <c:v>25.5</c:v>
                </c:pt>
                <c:pt idx="176">
                  <c:v>25.666666666666668</c:v>
                </c:pt>
                <c:pt idx="177">
                  <c:v>25.833333333333332</c:v>
                </c:pt>
                <c:pt idx="178">
                  <c:v>26</c:v>
                </c:pt>
                <c:pt idx="179">
                  <c:v>26.166666666666668</c:v>
                </c:pt>
                <c:pt idx="180">
                  <c:v>26.333333333333332</c:v>
                </c:pt>
                <c:pt idx="181">
                  <c:v>26.5</c:v>
                </c:pt>
                <c:pt idx="182">
                  <c:v>26.666666666666668</c:v>
                </c:pt>
                <c:pt idx="183">
                  <c:v>26.833333333333332</c:v>
                </c:pt>
                <c:pt idx="184">
                  <c:v>27</c:v>
                </c:pt>
                <c:pt idx="185">
                  <c:v>27.166666666666668</c:v>
                </c:pt>
                <c:pt idx="186">
                  <c:v>27.333333333333332</c:v>
                </c:pt>
                <c:pt idx="187">
                  <c:v>27.5</c:v>
                </c:pt>
                <c:pt idx="188">
                  <c:v>27.666666666666668</c:v>
                </c:pt>
                <c:pt idx="189">
                  <c:v>27.833333333333332</c:v>
                </c:pt>
                <c:pt idx="190">
                  <c:v>28</c:v>
                </c:pt>
                <c:pt idx="191">
                  <c:v>28.166666666666668</c:v>
                </c:pt>
                <c:pt idx="192">
                  <c:v>28.333333333333332</c:v>
                </c:pt>
                <c:pt idx="193">
                  <c:v>28.5</c:v>
                </c:pt>
                <c:pt idx="194">
                  <c:v>28.666666666666668</c:v>
                </c:pt>
                <c:pt idx="195">
                  <c:v>28.833333333333332</c:v>
                </c:pt>
                <c:pt idx="196">
                  <c:v>29</c:v>
                </c:pt>
                <c:pt idx="197">
                  <c:v>29.166666666666668</c:v>
                </c:pt>
                <c:pt idx="198">
                  <c:v>29.333333333333332</c:v>
                </c:pt>
                <c:pt idx="199">
                  <c:v>29.5</c:v>
                </c:pt>
                <c:pt idx="200">
                  <c:v>29.666666666666668</c:v>
                </c:pt>
                <c:pt idx="201">
                  <c:v>29.833333333333332</c:v>
                </c:pt>
                <c:pt idx="202">
                  <c:v>30</c:v>
                </c:pt>
                <c:pt idx="203">
                  <c:v>30.166666666666668</c:v>
                </c:pt>
                <c:pt idx="204">
                  <c:v>30.333333333333332</c:v>
                </c:pt>
                <c:pt idx="205">
                  <c:v>30.5</c:v>
                </c:pt>
                <c:pt idx="206">
                  <c:v>30.666666666666668</c:v>
                </c:pt>
                <c:pt idx="207">
                  <c:v>30.833333333333332</c:v>
                </c:pt>
                <c:pt idx="208">
                  <c:v>31</c:v>
                </c:pt>
                <c:pt idx="209">
                  <c:v>31.166666666666668</c:v>
                </c:pt>
                <c:pt idx="210">
                  <c:v>31.333333333333332</c:v>
                </c:pt>
                <c:pt idx="211">
                  <c:v>31.5</c:v>
                </c:pt>
                <c:pt idx="212">
                  <c:v>31.666666666666668</c:v>
                </c:pt>
                <c:pt idx="213">
                  <c:v>31.833333333333332</c:v>
                </c:pt>
                <c:pt idx="214">
                  <c:v>32</c:v>
                </c:pt>
                <c:pt idx="215">
                  <c:v>32.166666666666664</c:v>
                </c:pt>
                <c:pt idx="216">
                  <c:v>32.333333333333336</c:v>
                </c:pt>
                <c:pt idx="217">
                  <c:v>32.5</c:v>
                </c:pt>
                <c:pt idx="218">
                  <c:v>32.666666666666664</c:v>
                </c:pt>
                <c:pt idx="219">
                  <c:v>32.833333333333336</c:v>
                </c:pt>
                <c:pt idx="220">
                  <c:v>33</c:v>
                </c:pt>
                <c:pt idx="221">
                  <c:v>33.166666666666664</c:v>
                </c:pt>
                <c:pt idx="222">
                  <c:v>33.333333333333336</c:v>
                </c:pt>
                <c:pt idx="223">
                  <c:v>33.5</c:v>
                </c:pt>
                <c:pt idx="224">
                  <c:v>33.666666666666664</c:v>
                </c:pt>
                <c:pt idx="225">
                  <c:v>33.833333333333336</c:v>
                </c:pt>
                <c:pt idx="226">
                  <c:v>34</c:v>
                </c:pt>
                <c:pt idx="227">
                  <c:v>34.166666666666664</c:v>
                </c:pt>
                <c:pt idx="228">
                  <c:v>34.333333333333336</c:v>
                </c:pt>
                <c:pt idx="229">
                  <c:v>34.5</c:v>
                </c:pt>
                <c:pt idx="230">
                  <c:v>34.666666666666664</c:v>
                </c:pt>
                <c:pt idx="231">
                  <c:v>34.833333333333336</c:v>
                </c:pt>
                <c:pt idx="232">
                  <c:v>35</c:v>
                </c:pt>
                <c:pt idx="233">
                  <c:v>35.166666666666664</c:v>
                </c:pt>
                <c:pt idx="234">
                  <c:v>35.333333333333336</c:v>
                </c:pt>
                <c:pt idx="235">
                  <c:v>35.5</c:v>
                </c:pt>
                <c:pt idx="236">
                  <c:v>35.666666666666664</c:v>
                </c:pt>
                <c:pt idx="237">
                  <c:v>35.833333333333336</c:v>
                </c:pt>
                <c:pt idx="238">
                  <c:v>36</c:v>
                </c:pt>
                <c:pt idx="239">
                  <c:v>36.166666666666664</c:v>
                </c:pt>
                <c:pt idx="240">
                  <c:v>36.333333333333336</c:v>
                </c:pt>
                <c:pt idx="241">
                  <c:v>36.5</c:v>
                </c:pt>
                <c:pt idx="242">
                  <c:v>36.666666666666664</c:v>
                </c:pt>
                <c:pt idx="243">
                  <c:v>36.833333333333336</c:v>
                </c:pt>
                <c:pt idx="244">
                  <c:v>37</c:v>
                </c:pt>
                <c:pt idx="245">
                  <c:v>37.166666666666664</c:v>
                </c:pt>
                <c:pt idx="246">
                  <c:v>37.333333333333336</c:v>
                </c:pt>
                <c:pt idx="247">
                  <c:v>37.5</c:v>
                </c:pt>
                <c:pt idx="248">
                  <c:v>37.666666666666664</c:v>
                </c:pt>
                <c:pt idx="249">
                  <c:v>37.833333333333336</c:v>
                </c:pt>
                <c:pt idx="250">
                  <c:v>38</c:v>
                </c:pt>
                <c:pt idx="251">
                  <c:v>38.166666666666664</c:v>
                </c:pt>
                <c:pt idx="252">
                  <c:v>38.333333333333336</c:v>
                </c:pt>
                <c:pt idx="253">
                  <c:v>38.5</c:v>
                </c:pt>
                <c:pt idx="254">
                  <c:v>38.666666666666664</c:v>
                </c:pt>
                <c:pt idx="255">
                  <c:v>38.833333333333336</c:v>
                </c:pt>
                <c:pt idx="256">
                  <c:v>39</c:v>
                </c:pt>
                <c:pt idx="257">
                  <c:v>39.166666666666664</c:v>
                </c:pt>
                <c:pt idx="258">
                  <c:v>39.333333333333336</c:v>
                </c:pt>
                <c:pt idx="259">
                  <c:v>39.5</c:v>
                </c:pt>
                <c:pt idx="260">
                  <c:v>39.666666666666664</c:v>
                </c:pt>
                <c:pt idx="261">
                  <c:v>39.833333333333336</c:v>
                </c:pt>
                <c:pt idx="262">
                  <c:v>40</c:v>
                </c:pt>
                <c:pt idx="263">
                  <c:v>40.166666666666664</c:v>
                </c:pt>
                <c:pt idx="264">
                  <c:v>40.333333333333336</c:v>
                </c:pt>
                <c:pt idx="265">
                  <c:v>40.5</c:v>
                </c:pt>
                <c:pt idx="266">
                  <c:v>40.666666666666664</c:v>
                </c:pt>
                <c:pt idx="267">
                  <c:v>40.833333333333336</c:v>
                </c:pt>
                <c:pt idx="268">
                  <c:v>41</c:v>
                </c:pt>
                <c:pt idx="269">
                  <c:v>41.166666666666664</c:v>
                </c:pt>
                <c:pt idx="270">
                  <c:v>41.333333333333336</c:v>
                </c:pt>
                <c:pt idx="271">
                  <c:v>41.5</c:v>
                </c:pt>
                <c:pt idx="272">
                  <c:v>41.666666666666664</c:v>
                </c:pt>
                <c:pt idx="273">
                  <c:v>41.833333333333336</c:v>
                </c:pt>
                <c:pt idx="274">
                  <c:v>42</c:v>
                </c:pt>
                <c:pt idx="275">
                  <c:v>42.166666666666664</c:v>
                </c:pt>
                <c:pt idx="276">
                  <c:v>42.333333333333336</c:v>
                </c:pt>
                <c:pt idx="277">
                  <c:v>42.3613</c:v>
                </c:pt>
                <c:pt idx="278">
                  <c:v>42.3613</c:v>
                </c:pt>
                <c:pt idx="279">
                  <c:v>42.5</c:v>
                </c:pt>
                <c:pt idx="280">
                  <c:v>42.666666666666664</c:v>
                </c:pt>
                <c:pt idx="281">
                  <c:v>42.833333333333336</c:v>
                </c:pt>
                <c:pt idx="282">
                  <c:v>43</c:v>
                </c:pt>
                <c:pt idx="283">
                  <c:v>43.166666666666664</c:v>
                </c:pt>
                <c:pt idx="284">
                  <c:v>43.333333333333336</c:v>
                </c:pt>
                <c:pt idx="285">
                  <c:v>43.5</c:v>
                </c:pt>
                <c:pt idx="286">
                  <c:v>43.666666666666664</c:v>
                </c:pt>
                <c:pt idx="287">
                  <c:v>43.833333333333336</c:v>
                </c:pt>
                <c:pt idx="288">
                  <c:v>44</c:v>
                </c:pt>
                <c:pt idx="289">
                  <c:v>44.166666666666664</c:v>
                </c:pt>
                <c:pt idx="290">
                  <c:v>44.333333333333336</c:v>
                </c:pt>
                <c:pt idx="291">
                  <c:v>44.5</c:v>
                </c:pt>
                <c:pt idx="292">
                  <c:v>44.666666666666664</c:v>
                </c:pt>
                <c:pt idx="293">
                  <c:v>44.833333333333336</c:v>
                </c:pt>
                <c:pt idx="294">
                  <c:v>45</c:v>
                </c:pt>
                <c:pt idx="295">
                  <c:v>45.166666666666664</c:v>
                </c:pt>
                <c:pt idx="296">
                  <c:v>45.333333333333336</c:v>
                </c:pt>
                <c:pt idx="297">
                  <c:v>45.5</c:v>
                </c:pt>
                <c:pt idx="298">
                  <c:v>45.666666666666664</c:v>
                </c:pt>
                <c:pt idx="299">
                  <c:v>45.833333333333336</c:v>
                </c:pt>
                <c:pt idx="300">
                  <c:v>46</c:v>
                </c:pt>
                <c:pt idx="301">
                  <c:v>46.166666666666664</c:v>
                </c:pt>
                <c:pt idx="302">
                  <c:v>46.19847</c:v>
                </c:pt>
                <c:pt idx="303">
                  <c:v>46.19847</c:v>
                </c:pt>
                <c:pt idx="304">
                  <c:v>46.333333333333336</c:v>
                </c:pt>
                <c:pt idx="305">
                  <c:v>46.5</c:v>
                </c:pt>
                <c:pt idx="306">
                  <c:v>46.666666666666664</c:v>
                </c:pt>
                <c:pt idx="307">
                  <c:v>46.833333333333336</c:v>
                </c:pt>
                <c:pt idx="308">
                  <c:v>47</c:v>
                </c:pt>
                <c:pt idx="309">
                  <c:v>47.166666666666664</c:v>
                </c:pt>
                <c:pt idx="310">
                  <c:v>47.333333333333336</c:v>
                </c:pt>
                <c:pt idx="311">
                  <c:v>47.5</c:v>
                </c:pt>
                <c:pt idx="312">
                  <c:v>47.666666666666664</c:v>
                </c:pt>
                <c:pt idx="313">
                  <c:v>47.833333333333336</c:v>
                </c:pt>
                <c:pt idx="314">
                  <c:v>48</c:v>
                </c:pt>
                <c:pt idx="315">
                  <c:v>48.166666666666664</c:v>
                </c:pt>
                <c:pt idx="316">
                  <c:v>48.333333333333336</c:v>
                </c:pt>
                <c:pt idx="317">
                  <c:v>48.5</c:v>
                </c:pt>
                <c:pt idx="318">
                  <c:v>48.666666666666664</c:v>
                </c:pt>
                <c:pt idx="319">
                  <c:v>48.833333333333336</c:v>
                </c:pt>
                <c:pt idx="320">
                  <c:v>49</c:v>
                </c:pt>
                <c:pt idx="321">
                  <c:v>49.166666666666664</c:v>
                </c:pt>
                <c:pt idx="322">
                  <c:v>49.333333333333336</c:v>
                </c:pt>
                <c:pt idx="323">
                  <c:v>49.5</c:v>
                </c:pt>
                <c:pt idx="324">
                  <c:v>49.666666666666664</c:v>
                </c:pt>
                <c:pt idx="325">
                  <c:v>49.833333333333336</c:v>
                </c:pt>
                <c:pt idx="326">
                  <c:v>50</c:v>
                </c:pt>
                <c:pt idx="327">
                  <c:v>50.166666666666664</c:v>
                </c:pt>
                <c:pt idx="328">
                  <c:v>50.333333333333336</c:v>
                </c:pt>
                <c:pt idx="329">
                  <c:v>50.5</c:v>
                </c:pt>
                <c:pt idx="330">
                  <c:v>50.666666666666664</c:v>
                </c:pt>
                <c:pt idx="331">
                  <c:v>50.833333333333336</c:v>
                </c:pt>
                <c:pt idx="332">
                  <c:v>51</c:v>
                </c:pt>
                <c:pt idx="333">
                  <c:v>51.166666666666664</c:v>
                </c:pt>
                <c:pt idx="334">
                  <c:v>51.333333333333336</c:v>
                </c:pt>
                <c:pt idx="335">
                  <c:v>51.5</c:v>
                </c:pt>
                <c:pt idx="336">
                  <c:v>51.666666666666664</c:v>
                </c:pt>
                <c:pt idx="337">
                  <c:v>51.833333333333336</c:v>
                </c:pt>
                <c:pt idx="338">
                  <c:v>52</c:v>
                </c:pt>
                <c:pt idx="339">
                  <c:v>52.166666666666664</c:v>
                </c:pt>
                <c:pt idx="340">
                  <c:v>52.333333333333336</c:v>
                </c:pt>
                <c:pt idx="341">
                  <c:v>52.5</c:v>
                </c:pt>
                <c:pt idx="342">
                  <c:v>52.666666666666664</c:v>
                </c:pt>
                <c:pt idx="343">
                  <c:v>52.833333333333336</c:v>
                </c:pt>
                <c:pt idx="344">
                  <c:v>53</c:v>
                </c:pt>
                <c:pt idx="345">
                  <c:v>53.041406666666667</c:v>
                </c:pt>
                <c:pt idx="346">
                  <c:v>53.166666666666664</c:v>
                </c:pt>
                <c:pt idx="347">
                  <c:v>53.333333333333336</c:v>
                </c:pt>
                <c:pt idx="348">
                  <c:v>53.5</c:v>
                </c:pt>
                <c:pt idx="349">
                  <c:v>53.666666666666664</c:v>
                </c:pt>
                <c:pt idx="350">
                  <c:v>53.833333333333336</c:v>
                </c:pt>
                <c:pt idx="351">
                  <c:v>54</c:v>
                </c:pt>
                <c:pt idx="352">
                  <c:v>54.166666666666664</c:v>
                </c:pt>
                <c:pt idx="353">
                  <c:v>54.333333333333336</c:v>
                </c:pt>
                <c:pt idx="354">
                  <c:v>54.5</c:v>
                </c:pt>
                <c:pt idx="355">
                  <c:v>54.666666666666664</c:v>
                </c:pt>
                <c:pt idx="356">
                  <c:v>54.785600000000002</c:v>
                </c:pt>
                <c:pt idx="357">
                  <c:v>54.785600000000002</c:v>
                </c:pt>
                <c:pt idx="358">
                  <c:v>54.833333333333336</c:v>
                </c:pt>
                <c:pt idx="359">
                  <c:v>55</c:v>
                </c:pt>
                <c:pt idx="360">
                  <c:v>55.166666666666664</c:v>
                </c:pt>
                <c:pt idx="361">
                  <c:v>55.333333333333336</c:v>
                </c:pt>
                <c:pt idx="362">
                  <c:v>55.5</c:v>
                </c:pt>
                <c:pt idx="363">
                  <c:v>55.666666666666664</c:v>
                </c:pt>
                <c:pt idx="364">
                  <c:v>55.833333333333336</c:v>
                </c:pt>
                <c:pt idx="365">
                  <c:v>56</c:v>
                </c:pt>
                <c:pt idx="366">
                  <c:v>56.166666666666664</c:v>
                </c:pt>
                <c:pt idx="367">
                  <c:v>56.333333333333336</c:v>
                </c:pt>
                <c:pt idx="368">
                  <c:v>56.5</c:v>
                </c:pt>
                <c:pt idx="369">
                  <c:v>56.666666666666664</c:v>
                </c:pt>
                <c:pt idx="370">
                  <c:v>56.833333333333336</c:v>
                </c:pt>
                <c:pt idx="371">
                  <c:v>57</c:v>
                </c:pt>
                <c:pt idx="372">
                  <c:v>57.166666666666664</c:v>
                </c:pt>
                <c:pt idx="373">
                  <c:v>57.333333333333336</c:v>
                </c:pt>
                <c:pt idx="374">
                  <c:v>57.5</c:v>
                </c:pt>
                <c:pt idx="375">
                  <c:v>57.666666666666664</c:v>
                </c:pt>
                <c:pt idx="376">
                  <c:v>57.833333333333336</c:v>
                </c:pt>
                <c:pt idx="377">
                  <c:v>58</c:v>
                </c:pt>
                <c:pt idx="378">
                  <c:v>58.166666666666664</c:v>
                </c:pt>
                <c:pt idx="379">
                  <c:v>58.333333333333336</c:v>
                </c:pt>
                <c:pt idx="380">
                  <c:v>58.5</c:v>
                </c:pt>
                <c:pt idx="381">
                  <c:v>58.666666666666664</c:v>
                </c:pt>
                <c:pt idx="382">
                  <c:v>58.833333333333336</c:v>
                </c:pt>
                <c:pt idx="383">
                  <c:v>59</c:v>
                </c:pt>
                <c:pt idx="384">
                  <c:v>59.166666666666664</c:v>
                </c:pt>
                <c:pt idx="385">
                  <c:v>59.333333333333336</c:v>
                </c:pt>
                <c:pt idx="386">
                  <c:v>59.5</c:v>
                </c:pt>
                <c:pt idx="387">
                  <c:v>59.666666666666664</c:v>
                </c:pt>
                <c:pt idx="388">
                  <c:v>59.833333333333336</c:v>
                </c:pt>
                <c:pt idx="389">
                  <c:v>60</c:v>
                </c:pt>
                <c:pt idx="390">
                  <c:v>60.166666666666664</c:v>
                </c:pt>
                <c:pt idx="391">
                  <c:v>60.333333333333336</c:v>
                </c:pt>
                <c:pt idx="392">
                  <c:v>60.5</c:v>
                </c:pt>
                <c:pt idx="393">
                  <c:v>60.666666666666664</c:v>
                </c:pt>
                <c:pt idx="394">
                  <c:v>60.833333333333336</c:v>
                </c:pt>
                <c:pt idx="395">
                  <c:v>61</c:v>
                </c:pt>
                <c:pt idx="396">
                  <c:v>61.166666666666664</c:v>
                </c:pt>
                <c:pt idx="397">
                  <c:v>61.333333333333336</c:v>
                </c:pt>
                <c:pt idx="398">
                  <c:v>61.5</c:v>
                </c:pt>
                <c:pt idx="399">
                  <c:v>61.666666666666664</c:v>
                </c:pt>
                <c:pt idx="400">
                  <c:v>61.833333333333336</c:v>
                </c:pt>
                <c:pt idx="401">
                  <c:v>62</c:v>
                </c:pt>
                <c:pt idx="402">
                  <c:v>62.166666666666664</c:v>
                </c:pt>
                <c:pt idx="403">
                  <c:v>62.333333333333336</c:v>
                </c:pt>
                <c:pt idx="404">
                  <c:v>62.5</c:v>
                </c:pt>
                <c:pt idx="405">
                  <c:v>62.643639999999998</c:v>
                </c:pt>
                <c:pt idx="406">
                  <c:v>62.643639999999998</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68.130253333333329</c:v>
                </c:pt>
                <c:pt idx="441">
                  <c:v>68.130253333333329</c:v>
                </c:pt>
                <c:pt idx="442">
                  <c:v>68.166666666666671</c:v>
                </c:pt>
                <c:pt idx="443">
                  <c:v>68.333333333333329</c:v>
                </c:pt>
                <c:pt idx="444">
                  <c:v>68.5</c:v>
                </c:pt>
                <c:pt idx="445">
                  <c:v>68.666666666666671</c:v>
                </c:pt>
                <c:pt idx="446">
                  <c:v>68.833333333333329</c:v>
                </c:pt>
                <c:pt idx="447">
                  <c:v>69</c:v>
                </c:pt>
                <c:pt idx="448">
                  <c:v>69.166666666666671</c:v>
                </c:pt>
                <c:pt idx="449">
                  <c:v>69.333333333333329</c:v>
                </c:pt>
                <c:pt idx="450">
                  <c:v>69.5</c:v>
                </c:pt>
                <c:pt idx="451">
                  <c:v>69.666666666666671</c:v>
                </c:pt>
                <c:pt idx="452">
                  <c:v>69.833333333333329</c:v>
                </c:pt>
                <c:pt idx="453">
                  <c:v>70</c:v>
                </c:pt>
                <c:pt idx="454">
                  <c:v>70.166666666666671</c:v>
                </c:pt>
                <c:pt idx="455">
                  <c:v>70.333333333333329</c:v>
                </c:pt>
                <c:pt idx="456">
                  <c:v>70.5</c:v>
                </c:pt>
                <c:pt idx="457">
                  <c:v>70.666666666666671</c:v>
                </c:pt>
                <c:pt idx="458">
                  <c:v>70.833333333333329</c:v>
                </c:pt>
                <c:pt idx="459">
                  <c:v>71</c:v>
                </c:pt>
                <c:pt idx="460">
                  <c:v>71.166666666666671</c:v>
                </c:pt>
                <c:pt idx="461">
                  <c:v>71.333333333333329</c:v>
                </c:pt>
                <c:pt idx="462">
                  <c:v>71.5</c:v>
                </c:pt>
                <c:pt idx="463">
                  <c:v>71.666666666666671</c:v>
                </c:pt>
                <c:pt idx="464">
                  <c:v>71.833333333333329</c:v>
                </c:pt>
                <c:pt idx="465">
                  <c:v>72</c:v>
                </c:pt>
                <c:pt idx="466">
                  <c:v>72.166666666666671</c:v>
                </c:pt>
                <c:pt idx="467">
                  <c:v>72.333333333333329</c:v>
                </c:pt>
                <c:pt idx="468">
                  <c:v>72.5</c:v>
                </c:pt>
                <c:pt idx="469">
                  <c:v>72.666666666666671</c:v>
                </c:pt>
                <c:pt idx="470">
                  <c:v>72.833333333333329</c:v>
                </c:pt>
                <c:pt idx="471">
                  <c:v>73</c:v>
                </c:pt>
                <c:pt idx="472">
                  <c:v>73.166666666666671</c:v>
                </c:pt>
                <c:pt idx="473">
                  <c:v>73.333333333333329</c:v>
                </c:pt>
                <c:pt idx="474">
                  <c:v>73.5</c:v>
                </c:pt>
                <c:pt idx="475">
                  <c:v>73.666666666666671</c:v>
                </c:pt>
                <c:pt idx="476">
                  <c:v>73.833333333333329</c:v>
                </c:pt>
                <c:pt idx="477">
                  <c:v>74</c:v>
                </c:pt>
                <c:pt idx="478">
                  <c:v>74.166666666666671</c:v>
                </c:pt>
                <c:pt idx="479">
                  <c:v>74.333333333333329</c:v>
                </c:pt>
                <c:pt idx="480">
                  <c:v>74.5</c:v>
                </c:pt>
                <c:pt idx="481">
                  <c:v>74.666666666666671</c:v>
                </c:pt>
                <c:pt idx="482">
                  <c:v>74.833333333333329</c:v>
                </c:pt>
                <c:pt idx="483">
                  <c:v>75</c:v>
                </c:pt>
                <c:pt idx="484">
                  <c:v>75.166666666666671</c:v>
                </c:pt>
                <c:pt idx="485">
                  <c:v>75.333333333333329</c:v>
                </c:pt>
                <c:pt idx="486">
                  <c:v>75.5</c:v>
                </c:pt>
                <c:pt idx="487">
                  <c:v>75.666666666666671</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115.10713333333334</c:v>
                </c:pt>
                <c:pt idx="725">
                  <c:v>115.10713333333334</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144</c:v>
                </c:pt>
                <c:pt idx="900">
                  <c:v>144.16666666666666</c:v>
                </c:pt>
                <c:pt idx="901">
                  <c:v>144.33333333333334</c:v>
                </c:pt>
                <c:pt idx="902">
                  <c:v>144.5</c:v>
                </c:pt>
                <c:pt idx="903">
                  <c:v>144.66666666666666</c:v>
                </c:pt>
                <c:pt idx="904">
                  <c:v>144.83333333333334</c:v>
                </c:pt>
                <c:pt idx="905">
                  <c:v>145</c:v>
                </c:pt>
                <c:pt idx="906">
                  <c:v>145.16666666666666</c:v>
                </c:pt>
                <c:pt idx="907">
                  <c:v>145.33333333333334</c:v>
                </c:pt>
                <c:pt idx="908">
                  <c:v>145.5</c:v>
                </c:pt>
                <c:pt idx="909">
                  <c:v>145.66666666666666</c:v>
                </c:pt>
                <c:pt idx="910">
                  <c:v>145.83333333333334</c:v>
                </c:pt>
                <c:pt idx="911">
                  <c:v>146</c:v>
                </c:pt>
                <c:pt idx="912">
                  <c:v>146.16666666666666</c:v>
                </c:pt>
                <c:pt idx="913">
                  <c:v>146.33333333333334</c:v>
                </c:pt>
                <c:pt idx="914">
                  <c:v>146.5</c:v>
                </c:pt>
                <c:pt idx="915">
                  <c:v>146.66666666666666</c:v>
                </c:pt>
                <c:pt idx="916">
                  <c:v>146.83333333333334</c:v>
                </c:pt>
                <c:pt idx="917">
                  <c:v>147</c:v>
                </c:pt>
                <c:pt idx="918">
                  <c:v>147.16666666666666</c:v>
                </c:pt>
                <c:pt idx="919">
                  <c:v>147.33333333333334</c:v>
                </c:pt>
                <c:pt idx="920">
                  <c:v>147.5</c:v>
                </c:pt>
                <c:pt idx="921">
                  <c:v>147.66666666666666</c:v>
                </c:pt>
                <c:pt idx="922">
                  <c:v>147.83333333333334</c:v>
                </c:pt>
                <c:pt idx="923">
                  <c:v>148</c:v>
                </c:pt>
                <c:pt idx="924">
                  <c:v>148.16666666666666</c:v>
                </c:pt>
                <c:pt idx="925">
                  <c:v>148.33333333333334</c:v>
                </c:pt>
                <c:pt idx="926">
                  <c:v>148.5</c:v>
                </c:pt>
                <c:pt idx="927">
                  <c:v>148.66666666666666</c:v>
                </c:pt>
                <c:pt idx="928">
                  <c:v>148.83333333333334</c:v>
                </c:pt>
                <c:pt idx="929">
                  <c:v>149</c:v>
                </c:pt>
                <c:pt idx="930">
                  <c:v>149.16666666666666</c:v>
                </c:pt>
                <c:pt idx="931">
                  <c:v>149.33333333333334</c:v>
                </c:pt>
                <c:pt idx="932">
                  <c:v>149.5</c:v>
                </c:pt>
                <c:pt idx="933">
                  <c:v>149.66666666666666</c:v>
                </c:pt>
                <c:pt idx="934">
                  <c:v>149.83333333333334</c:v>
                </c:pt>
                <c:pt idx="935">
                  <c:v>150</c:v>
                </c:pt>
                <c:pt idx="936">
                  <c:v>150.16666666666666</c:v>
                </c:pt>
                <c:pt idx="937">
                  <c:v>150.33333333333334</c:v>
                </c:pt>
                <c:pt idx="938">
                  <c:v>150.5</c:v>
                </c:pt>
                <c:pt idx="939">
                  <c:v>150.66666666666666</c:v>
                </c:pt>
                <c:pt idx="940">
                  <c:v>150.83333333333334</c:v>
                </c:pt>
                <c:pt idx="941">
                  <c:v>151</c:v>
                </c:pt>
                <c:pt idx="942">
                  <c:v>151.16666666666666</c:v>
                </c:pt>
                <c:pt idx="943">
                  <c:v>151.33333333333334</c:v>
                </c:pt>
                <c:pt idx="944">
                  <c:v>151.5</c:v>
                </c:pt>
                <c:pt idx="945">
                  <c:v>151.66666666666666</c:v>
                </c:pt>
                <c:pt idx="946">
                  <c:v>151.83333333333334</c:v>
                </c:pt>
                <c:pt idx="947">
                  <c:v>152</c:v>
                </c:pt>
                <c:pt idx="948">
                  <c:v>152.16666666666666</c:v>
                </c:pt>
                <c:pt idx="949">
                  <c:v>152.33333333333334</c:v>
                </c:pt>
                <c:pt idx="950">
                  <c:v>152.5</c:v>
                </c:pt>
                <c:pt idx="951">
                  <c:v>152.66666666666666</c:v>
                </c:pt>
                <c:pt idx="952">
                  <c:v>152.83333333333334</c:v>
                </c:pt>
                <c:pt idx="953">
                  <c:v>153</c:v>
                </c:pt>
                <c:pt idx="954">
                  <c:v>153.16666666666666</c:v>
                </c:pt>
                <c:pt idx="955">
                  <c:v>153.33333333333334</c:v>
                </c:pt>
                <c:pt idx="956">
                  <c:v>153.40025</c:v>
                </c:pt>
                <c:pt idx="957">
                  <c:v>153.40025</c:v>
                </c:pt>
                <c:pt idx="958">
                  <c:v>153.5</c:v>
                </c:pt>
                <c:pt idx="959">
                  <c:v>153.66666666666666</c:v>
                </c:pt>
                <c:pt idx="960">
                  <c:v>153.83333333333334</c:v>
                </c:pt>
                <c:pt idx="961">
                  <c:v>154</c:v>
                </c:pt>
                <c:pt idx="962">
                  <c:v>154.16666666666666</c:v>
                </c:pt>
                <c:pt idx="963">
                  <c:v>154.33333333333334</c:v>
                </c:pt>
                <c:pt idx="964">
                  <c:v>154.5</c:v>
                </c:pt>
                <c:pt idx="965">
                  <c:v>154.66666666666666</c:v>
                </c:pt>
                <c:pt idx="966">
                  <c:v>154.83333333333334</c:v>
                </c:pt>
                <c:pt idx="967">
                  <c:v>155</c:v>
                </c:pt>
                <c:pt idx="968">
                  <c:v>155.16666666666666</c:v>
                </c:pt>
                <c:pt idx="969">
                  <c:v>155.33333333333334</c:v>
                </c:pt>
                <c:pt idx="970">
                  <c:v>155.5</c:v>
                </c:pt>
                <c:pt idx="971">
                  <c:v>155.66666666666666</c:v>
                </c:pt>
                <c:pt idx="972">
                  <c:v>155.83333333333334</c:v>
                </c:pt>
                <c:pt idx="973">
                  <c:v>156</c:v>
                </c:pt>
                <c:pt idx="974">
                  <c:v>156.16666666666666</c:v>
                </c:pt>
                <c:pt idx="975">
                  <c:v>156.33333333333334</c:v>
                </c:pt>
                <c:pt idx="976">
                  <c:v>156.5</c:v>
                </c:pt>
                <c:pt idx="977">
                  <c:v>156.66666666666666</c:v>
                </c:pt>
                <c:pt idx="978">
                  <c:v>156.83333333333334</c:v>
                </c:pt>
                <c:pt idx="979">
                  <c:v>157</c:v>
                </c:pt>
                <c:pt idx="980">
                  <c:v>157.16666666666666</c:v>
                </c:pt>
                <c:pt idx="981">
                  <c:v>157.33333333333334</c:v>
                </c:pt>
                <c:pt idx="982">
                  <c:v>157.5</c:v>
                </c:pt>
                <c:pt idx="983">
                  <c:v>157.66666666666666</c:v>
                </c:pt>
                <c:pt idx="984">
                  <c:v>157.83333333333334</c:v>
                </c:pt>
                <c:pt idx="985">
                  <c:v>158</c:v>
                </c:pt>
                <c:pt idx="986">
                  <c:v>158.16666666666666</c:v>
                </c:pt>
                <c:pt idx="987">
                  <c:v>158.33333333333334</c:v>
                </c:pt>
                <c:pt idx="988">
                  <c:v>158.5</c:v>
                </c:pt>
                <c:pt idx="989">
                  <c:v>158.66666666666666</c:v>
                </c:pt>
                <c:pt idx="990">
                  <c:v>158.83333333333334</c:v>
                </c:pt>
                <c:pt idx="991">
                  <c:v>159</c:v>
                </c:pt>
                <c:pt idx="992">
                  <c:v>159.16666666666666</c:v>
                </c:pt>
                <c:pt idx="993">
                  <c:v>159.33333333333334</c:v>
                </c:pt>
                <c:pt idx="994">
                  <c:v>159.5</c:v>
                </c:pt>
                <c:pt idx="995">
                  <c:v>159.52500000000001</c:v>
                </c:pt>
                <c:pt idx="996">
                  <c:v>159.52500000000001</c:v>
                </c:pt>
                <c:pt idx="997">
                  <c:v>159.66666666666666</c:v>
                </c:pt>
                <c:pt idx="998">
                  <c:v>159.83333333333334</c:v>
                </c:pt>
                <c:pt idx="999">
                  <c:v>160</c:v>
                </c:pt>
                <c:pt idx="1000">
                  <c:v>160.16666666666666</c:v>
                </c:pt>
                <c:pt idx="1001">
                  <c:v>160.33333333333334</c:v>
                </c:pt>
                <c:pt idx="1002">
                  <c:v>160.5</c:v>
                </c:pt>
                <c:pt idx="1003">
                  <c:v>160.66666666666666</c:v>
                </c:pt>
                <c:pt idx="1004">
                  <c:v>160.83333333333334</c:v>
                </c:pt>
                <c:pt idx="1005">
                  <c:v>161</c:v>
                </c:pt>
                <c:pt idx="1006">
                  <c:v>161.16666666666666</c:v>
                </c:pt>
                <c:pt idx="1007">
                  <c:v>161.33333333333334</c:v>
                </c:pt>
                <c:pt idx="1008">
                  <c:v>161.5</c:v>
                </c:pt>
                <c:pt idx="1009">
                  <c:v>161.66666666666666</c:v>
                </c:pt>
                <c:pt idx="1010">
                  <c:v>161.83333333333334</c:v>
                </c:pt>
                <c:pt idx="1011">
                  <c:v>162</c:v>
                </c:pt>
                <c:pt idx="1012">
                  <c:v>162.16666666666666</c:v>
                </c:pt>
                <c:pt idx="1013">
                  <c:v>162.33333333333334</c:v>
                </c:pt>
                <c:pt idx="1014">
                  <c:v>162.5</c:v>
                </c:pt>
                <c:pt idx="1015">
                  <c:v>162.66666666666666</c:v>
                </c:pt>
                <c:pt idx="1016">
                  <c:v>162.83333333333334</c:v>
                </c:pt>
                <c:pt idx="1017">
                  <c:v>163</c:v>
                </c:pt>
                <c:pt idx="1018">
                  <c:v>163.16666666666666</c:v>
                </c:pt>
                <c:pt idx="1019">
                  <c:v>163.33333333333334</c:v>
                </c:pt>
                <c:pt idx="1020">
                  <c:v>163.5</c:v>
                </c:pt>
                <c:pt idx="1021">
                  <c:v>163.66666666666666</c:v>
                </c:pt>
                <c:pt idx="1022">
                  <c:v>163.83333333333334</c:v>
                </c:pt>
                <c:pt idx="1023">
                  <c:v>164</c:v>
                </c:pt>
                <c:pt idx="1024">
                  <c:v>164.16666666666666</c:v>
                </c:pt>
                <c:pt idx="1025">
                  <c:v>164.33333333333334</c:v>
                </c:pt>
                <c:pt idx="1026">
                  <c:v>164.5</c:v>
                </c:pt>
                <c:pt idx="1027">
                  <c:v>164.66666666666666</c:v>
                </c:pt>
                <c:pt idx="1028">
                  <c:v>164.83333333333334</c:v>
                </c:pt>
                <c:pt idx="1029">
                  <c:v>165</c:v>
                </c:pt>
                <c:pt idx="1030">
                  <c:v>165.16666666666666</c:v>
                </c:pt>
                <c:pt idx="1031">
                  <c:v>165.33333333333334</c:v>
                </c:pt>
                <c:pt idx="1032">
                  <c:v>165.5</c:v>
                </c:pt>
                <c:pt idx="1033">
                  <c:v>165.66666666666666</c:v>
                </c:pt>
                <c:pt idx="1034">
                  <c:v>165.83333333333334</c:v>
                </c:pt>
                <c:pt idx="1035">
                  <c:v>166</c:v>
                </c:pt>
                <c:pt idx="1036">
                  <c:v>166.16666666666666</c:v>
                </c:pt>
                <c:pt idx="1037">
                  <c:v>166.33333333333334</c:v>
                </c:pt>
                <c:pt idx="1038">
                  <c:v>166.5</c:v>
                </c:pt>
                <c:pt idx="1039">
                  <c:v>166.66666666666666</c:v>
                </c:pt>
                <c:pt idx="1040">
                  <c:v>166.83333333333334</c:v>
                </c:pt>
                <c:pt idx="1041">
                  <c:v>167</c:v>
                </c:pt>
                <c:pt idx="1042">
                  <c:v>167.16666666666666</c:v>
                </c:pt>
                <c:pt idx="1043">
                  <c:v>167.33333333333334</c:v>
                </c:pt>
                <c:pt idx="1044">
                  <c:v>167.5</c:v>
                </c:pt>
                <c:pt idx="1045">
                  <c:v>167.66666666666666</c:v>
                </c:pt>
                <c:pt idx="1046">
                  <c:v>167.83333333333334</c:v>
                </c:pt>
                <c:pt idx="1047">
                  <c:v>168</c:v>
                </c:pt>
                <c:pt idx="1048">
                  <c:v>168.16666666666666</c:v>
                </c:pt>
                <c:pt idx="1049">
                  <c:v>168.33333333333334</c:v>
                </c:pt>
                <c:pt idx="1050">
                  <c:v>168.5</c:v>
                </c:pt>
                <c:pt idx="1051">
                  <c:v>168.66666666666666</c:v>
                </c:pt>
                <c:pt idx="1052">
                  <c:v>168.83333333333334</c:v>
                </c:pt>
                <c:pt idx="1053">
                  <c:v>169</c:v>
                </c:pt>
                <c:pt idx="1054">
                  <c:v>169.16666666666666</c:v>
                </c:pt>
                <c:pt idx="1055">
                  <c:v>169.33333333333334</c:v>
                </c:pt>
                <c:pt idx="1056">
                  <c:v>169.5</c:v>
                </c:pt>
                <c:pt idx="1057">
                  <c:v>169.66666666666666</c:v>
                </c:pt>
                <c:pt idx="1058">
                  <c:v>169.83333333333334</c:v>
                </c:pt>
                <c:pt idx="1059">
                  <c:v>170</c:v>
                </c:pt>
                <c:pt idx="1060">
                  <c:v>170.16666666666666</c:v>
                </c:pt>
                <c:pt idx="1061">
                  <c:v>170.33333333333334</c:v>
                </c:pt>
                <c:pt idx="1062">
                  <c:v>170.5</c:v>
                </c:pt>
                <c:pt idx="1063">
                  <c:v>170.66666666666666</c:v>
                </c:pt>
                <c:pt idx="1064">
                  <c:v>170.83333333333334</c:v>
                </c:pt>
                <c:pt idx="1065">
                  <c:v>171</c:v>
                </c:pt>
                <c:pt idx="1066">
                  <c:v>171.16666666666666</c:v>
                </c:pt>
                <c:pt idx="1067">
                  <c:v>171.33333333333334</c:v>
                </c:pt>
                <c:pt idx="1068">
                  <c:v>171.5</c:v>
                </c:pt>
                <c:pt idx="1069">
                  <c:v>171.66666666666666</c:v>
                </c:pt>
                <c:pt idx="1070">
                  <c:v>171.83333333333334</c:v>
                </c:pt>
                <c:pt idx="1071">
                  <c:v>172</c:v>
                </c:pt>
                <c:pt idx="1072">
                  <c:v>172.16666666666666</c:v>
                </c:pt>
                <c:pt idx="1073">
                  <c:v>172.33333333333334</c:v>
                </c:pt>
                <c:pt idx="1074">
                  <c:v>172.5</c:v>
                </c:pt>
                <c:pt idx="1075">
                  <c:v>172.66666666666666</c:v>
                </c:pt>
                <c:pt idx="1076">
                  <c:v>172.83333333333334</c:v>
                </c:pt>
                <c:pt idx="1077">
                  <c:v>173</c:v>
                </c:pt>
                <c:pt idx="1078">
                  <c:v>173.16666666666666</c:v>
                </c:pt>
                <c:pt idx="1079">
                  <c:v>173.33333333333334</c:v>
                </c:pt>
                <c:pt idx="1080">
                  <c:v>173.5</c:v>
                </c:pt>
                <c:pt idx="1081">
                  <c:v>173.66666666666666</c:v>
                </c:pt>
                <c:pt idx="1082">
                  <c:v>173.83333333333334</c:v>
                </c:pt>
                <c:pt idx="1083">
                  <c:v>173.9084</c:v>
                </c:pt>
                <c:pt idx="1084">
                  <c:v>173.9084</c:v>
                </c:pt>
                <c:pt idx="1085">
                  <c:v>174</c:v>
                </c:pt>
                <c:pt idx="1086">
                  <c:v>174.12358333333336</c:v>
                </c:pt>
                <c:pt idx="1087">
                  <c:v>174.12358333333336</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177.66666666666666</c:v>
                </c:pt>
                <c:pt idx="1110">
                  <c:v>177.83333333333334</c:v>
                </c:pt>
                <c:pt idx="1111">
                  <c:v>178</c:v>
                </c:pt>
                <c:pt idx="1112">
                  <c:v>178.16666666666666</c:v>
                </c:pt>
                <c:pt idx="1113">
                  <c:v>178.33333333333334</c:v>
                </c:pt>
                <c:pt idx="1114">
                  <c:v>178.5</c:v>
                </c:pt>
                <c:pt idx="1115">
                  <c:v>178.66666666666666</c:v>
                </c:pt>
                <c:pt idx="1116">
                  <c:v>178.83333333333334</c:v>
                </c:pt>
                <c:pt idx="1117">
                  <c:v>179</c:v>
                </c:pt>
                <c:pt idx="1118">
                  <c:v>179.16666666666666</c:v>
                </c:pt>
                <c:pt idx="1119">
                  <c:v>179.33333333333334</c:v>
                </c:pt>
                <c:pt idx="1120">
                  <c:v>179.5</c:v>
                </c:pt>
                <c:pt idx="1121">
                  <c:v>179.66666666666666</c:v>
                </c:pt>
                <c:pt idx="1122">
                  <c:v>179.83333333333334</c:v>
                </c:pt>
                <c:pt idx="1123">
                  <c:v>180</c:v>
                </c:pt>
                <c:pt idx="1124">
                  <c:v>180.16666666666666</c:v>
                </c:pt>
                <c:pt idx="1125">
                  <c:v>180.33333333333334</c:v>
                </c:pt>
                <c:pt idx="1126">
                  <c:v>180.5</c:v>
                </c:pt>
                <c:pt idx="1127">
                  <c:v>180.66666666666666</c:v>
                </c:pt>
                <c:pt idx="1128">
                  <c:v>180.83333333333334</c:v>
                </c:pt>
                <c:pt idx="1129">
                  <c:v>181</c:v>
                </c:pt>
                <c:pt idx="1130">
                  <c:v>181.16666666666666</c:v>
                </c:pt>
                <c:pt idx="1131">
                  <c:v>181.33333333333334</c:v>
                </c:pt>
                <c:pt idx="1132">
                  <c:v>181.5</c:v>
                </c:pt>
                <c:pt idx="1133">
                  <c:v>181.66666666666666</c:v>
                </c:pt>
                <c:pt idx="1134">
                  <c:v>181.83333333333334</c:v>
                </c:pt>
                <c:pt idx="1135">
                  <c:v>182</c:v>
                </c:pt>
                <c:pt idx="1136">
                  <c:v>182.16666666666666</c:v>
                </c:pt>
                <c:pt idx="1137">
                  <c:v>182.33333333333334</c:v>
                </c:pt>
                <c:pt idx="1138">
                  <c:v>182.5</c:v>
                </c:pt>
                <c:pt idx="1139">
                  <c:v>182.66666666666666</c:v>
                </c:pt>
                <c:pt idx="1140">
                  <c:v>182.83333333333334</c:v>
                </c:pt>
                <c:pt idx="1141">
                  <c:v>183</c:v>
                </c:pt>
                <c:pt idx="1142">
                  <c:v>183.16666666666666</c:v>
                </c:pt>
                <c:pt idx="1143">
                  <c:v>183.33333333333334</c:v>
                </c:pt>
                <c:pt idx="1144">
                  <c:v>183.5</c:v>
                </c:pt>
                <c:pt idx="1145">
                  <c:v>183.66666666666666</c:v>
                </c:pt>
                <c:pt idx="1146">
                  <c:v>183.83333333333334</c:v>
                </c:pt>
                <c:pt idx="1147">
                  <c:v>184</c:v>
                </c:pt>
                <c:pt idx="1148">
                  <c:v>184.16666666666666</c:v>
                </c:pt>
                <c:pt idx="1149">
                  <c:v>184.33333333333334</c:v>
                </c:pt>
                <c:pt idx="1150">
                  <c:v>184.5</c:v>
                </c:pt>
                <c:pt idx="1151">
                  <c:v>184.66666666666666</c:v>
                </c:pt>
                <c:pt idx="1152">
                  <c:v>184.83333333333334</c:v>
                </c:pt>
                <c:pt idx="1153">
                  <c:v>185</c:v>
                </c:pt>
                <c:pt idx="1154">
                  <c:v>185.16666666666666</c:v>
                </c:pt>
                <c:pt idx="1155">
                  <c:v>185.33333333333334</c:v>
                </c:pt>
                <c:pt idx="1156">
                  <c:v>185.5</c:v>
                </c:pt>
                <c:pt idx="1157">
                  <c:v>185.66666666666666</c:v>
                </c:pt>
                <c:pt idx="1158">
                  <c:v>185.83333333333334</c:v>
                </c:pt>
                <c:pt idx="1159">
                  <c:v>186</c:v>
                </c:pt>
                <c:pt idx="1160">
                  <c:v>186.16666666666666</c:v>
                </c:pt>
                <c:pt idx="1161">
                  <c:v>186.33333333333334</c:v>
                </c:pt>
                <c:pt idx="1162">
                  <c:v>186.5</c:v>
                </c:pt>
                <c:pt idx="1163">
                  <c:v>186.66666666666666</c:v>
                </c:pt>
                <c:pt idx="1164">
                  <c:v>186.83333333333334</c:v>
                </c:pt>
                <c:pt idx="1165">
                  <c:v>187</c:v>
                </c:pt>
                <c:pt idx="1166">
                  <c:v>187.16666666666666</c:v>
                </c:pt>
                <c:pt idx="1167">
                  <c:v>187.33333333333334</c:v>
                </c:pt>
                <c:pt idx="1168">
                  <c:v>187.5</c:v>
                </c:pt>
                <c:pt idx="1169">
                  <c:v>187.66666666666666</c:v>
                </c:pt>
                <c:pt idx="1170">
                  <c:v>187.83333333333334</c:v>
                </c:pt>
                <c:pt idx="1171">
                  <c:v>188</c:v>
                </c:pt>
                <c:pt idx="1172">
                  <c:v>188.16666666666666</c:v>
                </c:pt>
                <c:pt idx="1173">
                  <c:v>188.33333333333334</c:v>
                </c:pt>
                <c:pt idx="1174">
                  <c:v>188.5</c:v>
                </c:pt>
                <c:pt idx="1175">
                  <c:v>188.66666666666666</c:v>
                </c:pt>
                <c:pt idx="1176">
                  <c:v>188.83333333333334</c:v>
                </c:pt>
                <c:pt idx="1177">
                  <c:v>189</c:v>
                </c:pt>
                <c:pt idx="1178">
                  <c:v>189.16666666666666</c:v>
                </c:pt>
                <c:pt idx="1179">
                  <c:v>189.33333333333334</c:v>
                </c:pt>
                <c:pt idx="1180">
                  <c:v>189.5</c:v>
                </c:pt>
                <c:pt idx="1181">
                  <c:v>189.66666666666666</c:v>
                </c:pt>
                <c:pt idx="1182">
                  <c:v>189.83333333333334</c:v>
                </c:pt>
                <c:pt idx="1183">
                  <c:v>190</c:v>
                </c:pt>
                <c:pt idx="1184">
                  <c:v>190.16666666666666</c:v>
                </c:pt>
                <c:pt idx="1185">
                  <c:v>190.33333333333334</c:v>
                </c:pt>
                <c:pt idx="1186">
                  <c:v>190.5</c:v>
                </c:pt>
                <c:pt idx="1187">
                  <c:v>190.66666666666666</c:v>
                </c:pt>
                <c:pt idx="1188">
                  <c:v>190.69788333333332</c:v>
                </c:pt>
                <c:pt idx="1189">
                  <c:v>190.69788333333332</c:v>
                </c:pt>
                <c:pt idx="1190">
                  <c:v>190.69799999999998</c:v>
                </c:pt>
              </c:numCache>
            </c:numRef>
          </c:xVal>
          <c:yVal>
            <c:numRef>
              <c:f>'Figure 9'!$AO$6:$AO$1196</c:f>
              <c:numCache>
                <c:formatCode>General</c:formatCode>
                <c:ptCount val="1191"/>
                <c:pt idx="0">
                  <c:v>0</c:v>
                </c:pt>
                <c:pt idx="1">
                  <c:v>-0.16418594</c:v>
                </c:pt>
                <c:pt idx="2">
                  <c:v>-0.15588727999999999</c:v>
                </c:pt>
                <c:pt idx="3">
                  <c:v>-0.14749899999999999</c:v>
                </c:pt>
                <c:pt idx="4">
                  <c:v>-0.13850403</c:v>
                </c:pt>
                <c:pt idx="5">
                  <c:v>-0.12946129000000001</c:v>
                </c:pt>
                <c:pt idx="6">
                  <c:v>-0.12041853</c:v>
                </c:pt>
                <c:pt idx="7" formatCode="0.00E+00">
                  <c:v>-0.11137577999999999</c:v>
                </c:pt>
                <c:pt idx="8" formatCode="0.00E+00">
                  <c:v>-0.10233303000000001</c:v>
                </c:pt>
                <c:pt idx="9" formatCode="0.00E+00">
                  <c:v>-9.3290280000000003E-2</c:v>
                </c:pt>
                <c:pt idx="10" formatCode="0.00E+00">
                  <c:v>-8.4247530000000001E-2</c:v>
                </c:pt>
                <c:pt idx="11" formatCode="0.00E+00">
                  <c:v>-7.5204775000000001E-2</c:v>
                </c:pt>
                <c:pt idx="12" formatCode="0.00E+00">
                  <c:v>-6.6162029999999997E-2</c:v>
                </c:pt>
                <c:pt idx="13" formatCode="0.00E+00">
                  <c:v>-5.7119275999999997E-2</c:v>
                </c:pt>
                <c:pt idx="14">
                  <c:v>-4.8076525000000002E-2</c:v>
                </c:pt>
                <c:pt idx="15">
                  <c:v>-3.824404E-2</c:v>
                </c:pt>
                <c:pt idx="16">
                  <c:v>-2.7885525000000001E-2</c:v>
                </c:pt>
                <c:pt idx="17">
                  <c:v>-1.7527009999999999E-2</c:v>
                </c:pt>
                <c:pt idx="18">
                  <c:v>-7.1684974000000004E-3</c:v>
                </c:pt>
                <c:pt idx="19" formatCode="0.00E+00">
                  <c:v>1.30993625E-8</c:v>
                </c:pt>
                <c:pt idx="20">
                  <c:v>-1.8762723999999999E-3</c:v>
                </c:pt>
                <c:pt idx="21" formatCode="0.00E+00">
                  <c:v>1.7078793E-8</c:v>
                </c:pt>
                <c:pt idx="22" formatCode="0.00E+00">
                  <c:v>-9.2084210000000006E-6</c:v>
                </c:pt>
                <c:pt idx="23" formatCode="0.00E+00">
                  <c:v>1.7005329000000001E-8</c:v>
                </c:pt>
                <c:pt idx="24" formatCode="0.00E+00">
                  <c:v>-2.6226148E-8</c:v>
                </c:pt>
                <c:pt idx="25" formatCode="0.00E+00">
                  <c:v>1.3627458999999999E-8</c:v>
                </c:pt>
                <c:pt idx="26" formatCode="0.00E+00">
                  <c:v>1.3627458999999999E-8</c:v>
                </c:pt>
                <c:pt idx="27">
                  <c:v>1.2712560999999999E-3</c:v>
                </c:pt>
                <c:pt idx="28">
                  <c:v>1.1551038E-2</c:v>
                </c:pt>
                <c:pt idx="29">
                  <c:v>2.1996680000000001E-2</c:v>
                </c:pt>
                <c:pt idx="30">
                  <c:v>3.2843272999999999E-2</c:v>
                </c:pt>
                <c:pt idx="31">
                  <c:v>4.3689866000000001E-2</c:v>
                </c:pt>
                <c:pt idx="32">
                  <c:v>5.4536458000000003E-2</c:v>
                </c:pt>
                <c:pt idx="33">
                  <c:v>6.5383049999999998E-2</c:v>
                </c:pt>
                <c:pt idx="34">
                  <c:v>7.6229640000000001E-2</c:v>
                </c:pt>
                <c:pt idx="35">
                  <c:v>8.7114520000000001E-2</c:v>
                </c:pt>
                <c:pt idx="36">
                  <c:v>9.8794370000000006E-2</c:v>
                </c:pt>
                <c:pt idx="37">
                  <c:v>0.11047422</c:v>
                </c:pt>
                <c:pt idx="38">
                  <c:v>0.12215407</c:v>
                </c:pt>
                <c:pt idx="39">
                  <c:v>0.13383391</c:v>
                </c:pt>
                <c:pt idx="40">
                  <c:v>0.14551376999999999</c:v>
                </c:pt>
                <c:pt idx="41">
                  <c:v>0.15719363</c:v>
                </c:pt>
                <c:pt idx="42">
                  <c:v>0.17022261</c:v>
                </c:pt>
                <c:pt idx="43">
                  <c:v>0.18329586</c:v>
                </c:pt>
                <c:pt idx="44">
                  <c:v>0.19636909999999999</c:v>
                </c:pt>
                <c:pt idx="45">
                  <c:v>0.20944233000000001</c:v>
                </c:pt>
                <c:pt idx="46">
                  <c:v>0.22251557</c:v>
                </c:pt>
                <c:pt idx="47">
                  <c:v>0.23558882</c:v>
                </c:pt>
                <c:pt idx="48">
                  <c:v>0.24866205</c:v>
                </c:pt>
                <c:pt idx="49">
                  <c:v>0.2617353</c:v>
                </c:pt>
                <c:pt idx="50">
                  <c:v>0.27480853</c:v>
                </c:pt>
                <c:pt idx="51">
                  <c:v>0.28788175999999999</c:v>
                </c:pt>
                <c:pt idx="52">
                  <c:v>0.30095503000000001</c:v>
                </c:pt>
                <c:pt idx="53">
                  <c:v>0.31402826</c:v>
                </c:pt>
                <c:pt idx="54">
                  <c:v>0.32797763000000002</c:v>
                </c:pt>
                <c:pt idx="55">
                  <c:v>0.34228897000000003</c:v>
                </c:pt>
                <c:pt idx="56">
                  <c:v>0.35677927999999998</c:v>
                </c:pt>
                <c:pt idx="57">
                  <c:v>0.37145089999999997</c:v>
                </c:pt>
                <c:pt idx="58">
                  <c:v>0.37950825999999999</c:v>
                </c:pt>
                <c:pt idx="59">
                  <c:v>0.37950825999999999</c:v>
                </c:pt>
                <c:pt idx="60">
                  <c:v>0.37950825999999999</c:v>
                </c:pt>
                <c:pt idx="61">
                  <c:v>0.37950825999999999</c:v>
                </c:pt>
                <c:pt idx="62">
                  <c:v>0.38630629999999999</c:v>
                </c:pt>
                <c:pt idx="63">
                  <c:v>0.40134787999999999</c:v>
                </c:pt>
                <c:pt idx="64">
                  <c:v>0.41657817000000003</c:v>
                </c:pt>
                <c:pt idx="65">
                  <c:v>0.43199968</c:v>
                </c:pt>
                <c:pt idx="66">
                  <c:v>0.44761497</c:v>
                </c:pt>
                <c:pt idx="67">
                  <c:v>0.46342660000000002</c:v>
                </c:pt>
                <c:pt idx="68">
                  <c:v>0.47943720000000001</c:v>
                </c:pt>
                <c:pt idx="69">
                  <c:v>0.49564940000000002</c:v>
                </c:pt>
                <c:pt idx="70">
                  <c:v>0.51206589999999996</c:v>
                </c:pt>
                <c:pt idx="71">
                  <c:v>0.52868943999999995</c:v>
                </c:pt>
                <c:pt idx="72">
                  <c:v>0.54552270000000003</c:v>
                </c:pt>
                <c:pt idx="73">
                  <c:v>0.56256850000000003</c:v>
                </c:pt>
                <c:pt idx="74">
                  <c:v>0.5798297</c:v>
                </c:pt>
                <c:pt idx="75">
                  <c:v>0.59730905000000001</c:v>
                </c:pt>
                <c:pt idx="76">
                  <c:v>0.61500949999999999</c:v>
                </c:pt>
                <c:pt idx="77">
                  <c:v>0.62669383999999995</c:v>
                </c:pt>
                <c:pt idx="78">
                  <c:v>0.62669383999999995</c:v>
                </c:pt>
                <c:pt idx="79">
                  <c:v>0.632934</c:v>
                </c:pt>
                <c:pt idx="80">
                  <c:v>0.64924789999999999</c:v>
                </c:pt>
                <c:pt idx="81">
                  <c:v>0.64924789999999999</c:v>
                </c:pt>
                <c:pt idx="82">
                  <c:v>0.65108544000000002</c:v>
                </c:pt>
                <c:pt idx="83">
                  <c:v>0.66946684999999995</c:v>
                </c:pt>
                <c:pt idx="84">
                  <c:v>0.68808126000000003</c:v>
                </c:pt>
                <c:pt idx="85">
                  <c:v>0.70693170000000005</c:v>
                </c:pt>
                <c:pt idx="86">
                  <c:v>0.72602129999999998</c:v>
                </c:pt>
                <c:pt idx="87">
                  <c:v>0.74535320000000005</c:v>
                </c:pt>
                <c:pt idx="88">
                  <c:v>0.76493060000000002</c:v>
                </c:pt>
                <c:pt idx="89">
                  <c:v>0.77311956999999998</c:v>
                </c:pt>
                <c:pt idx="90">
                  <c:v>0.77311956999999998</c:v>
                </c:pt>
                <c:pt idx="91">
                  <c:v>0.78475665999999999</c:v>
                </c:pt>
                <c:pt idx="92">
                  <c:v>0.80483466000000004</c:v>
                </c:pt>
                <c:pt idx="93">
                  <c:v>0.82516783000000005</c:v>
                </c:pt>
                <c:pt idx="94">
                  <c:v>0.8457595</c:v>
                </c:pt>
                <c:pt idx="95">
                  <c:v>0.86661310000000003</c:v>
                </c:pt>
                <c:pt idx="96">
                  <c:v>0.88773184999999999</c:v>
                </c:pt>
                <c:pt idx="97">
                  <c:v>0.90911907000000003</c:v>
                </c:pt>
                <c:pt idx="98">
                  <c:v>0.93077810000000005</c:v>
                </c:pt>
                <c:pt idx="99">
                  <c:v>0.95271189999999994</c:v>
                </c:pt>
                <c:pt idx="100">
                  <c:v>0.97492319999999999</c:v>
                </c:pt>
                <c:pt idx="101">
                  <c:v>0.99741405000000005</c:v>
                </c:pt>
                <c:pt idx="102">
                  <c:v>1.0201852</c:v>
                </c:pt>
                <c:pt idx="103">
                  <c:v>1.0432357000000001</c:v>
                </c:pt>
                <c:pt idx="104">
                  <c:v>1.0665609</c:v>
                </c:pt>
                <c:pt idx="105">
                  <c:v>1.0901508</c:v>
                </c:pt>
                <c:pt idx="106">
                  <c:v>1.1056082</c:v>
                </c:pt>
                <c:pt idx="107">
                  <c:v>1.1056082</c:v>
                </c:pt>
                <c:pt idx="108">
                  <c:v>1.1144278999999999</c:v>
                </c:pt>
                <c:pt idx="109">
                  <c:v>1.1397583</c:v>
                </c:pt>
                <c:pt idx="110">
                  <c:v>1.1652813</c:v>
                </c:pt>
                <c:pt idx="111">
                  <c:v>1.1909099000000001</c:v>
                </c:pt>
                <c:pt idx="112">
                  <c:v>1.2165086000000001</c:v>
                </c:pt>
                <c:pt idx="113">
                  <c:v>1.2418699</c:v>
                </c:pt>
                <c:pt idx="114">
                  <c:v>1.2666824000000001</c:v>
                </c:pt>
                <c:pt idx="115">
                  <c:v>1.2904926999999999</c:v>
                </c:pt>
                <c:pt idx="116">
                  <c:v>1.3126576999999999</c:v>
                </c:pt>
                <c:pt idx="117">
                  <c:v>1.3322961</c:v>
                </c:pt>
                <c:pt idx="118">
                  <c:v>1.3482483999999999</c:v>
                </c:pt>
                <c:pt idx="119">
                  <c:v>1.3590716</c:v>
                </c:pt>
                <c:pt idx="120">
                  <c:v>1.3630981</c:v>
                </c:pt>
                <c:pt idx="121">
                  <c:v>1.3585947</c:v>
                </c:pt>
                <c:pt idx="122">
                  <c:v>1.3440342999999999</c:v>
                </c:pt>
                <c:pt idx="123">
                  <c:v>1.3184522000000001</c:v>
                </c:pt>
                <c:pt idx="124">
                  <c:v>1.2817854</c:v>
                </c:pt>
                <c:pt idx="125">
                  <c:v>1.2350574999999999</c:v>
                </c:pt>
                <c:pt idx="126">
                  <c:v>1.1802994</c:v>
                </c:pt>
                <c:pt idx="127">
                  <c:v>1.1202076999999999</c:v>
                </c:pt>
                <c:pt idx="128">
                  <c:v>1.0576623999999999</c:v>
                </c:pt>
                <c:pt idx="129">
                  <c:v>0.99527920000000003</c:v>
                </c:pt>
                <c:pt idx="130">
                  <c:v>0.93512033999999999</c:v>
                </c:pt>
                <c:pt idx="131">
                  <c:v>0.87859560000000003</c:v>
                </c:pt>
                <c:pt idx="132">
                  <c:v>0.82651114000000003</c:v>
                </c:pt>
                <c:pt idx="133">
                  <c:v>0.77919450000000001</c:v>
                </c:pt>
                <c:pt idx="134">
                  <c:v>0.73663752999999998</c:v>
                </c:pt>
                <c:pt idx="135">
                  <c:v>0.69862100000000005</c:v>
                </c:pt>
                <c:pt idx="136">
                  <c:v>0.66481066</c:v>
                </c:pt>
                <c:pt idx="137">
                  <c:v>0.63482329999999998</c:v>
                </c:pt>
                <c:pt idx="138">
                  <c:v>0.60826650000000004</c:v>
                </c:pt>
                <c:pt idx="139">
                  <c:v>0.58476340000000004</c:v>
                </c:pt>
                <c:pt idx="140">
                  <c:v>0.56396650000000004</c:v>
                </c:pt>
                <c:pt idx="141">
                  <c:v>0.54556249999999995</c:v>
                </c:pt>
                <c:pt idx="142">
                  <c:v>0.52927239999999998</c:v>
                </c:pt>
                <c:pt idx="143">
                  <c:v>0.51484969999999997</c:v>
                </c:pt>
                <c:pt idx="144">
                  <c:v>0.50207880000000005</c:v>
                </c:pt>
                <c:pt idx="145">
                  <c:v>0.49077123</c:v>
                </c:pt>
                <c:pt idx="146">
                  <c:v>0.48076331999999999</c:v>
                </c:pt>
                <c:pt idx="147">
                  <c:v>0.47191181999999998</c:v>
                </c:pt>
                <c:pt idx="148">
                  <c:v>0.46409157000000001</c:v>
                </c:pt>
                <c:pt idx="149">
                  <c:v>0.45719314</c:v>
                </c:pt>
                <c:pt idx="150">
                  <c:v>0.45112056</c:v>
                </c:pt>
                <c:pt idx="151">
                  <c:v>0.44579010000000002</c:v>
                </c:pt>
                <c:pt idx="152">
                  <c:v>0.44112783999999999</c:v>
                </c:pt>
                <c:pt idx="153">
                  <c:v>0.43706906000000001</c:v>
                </c:pt>
                <c:pt idx="154">
                  <c:v>0.43355662</c:v>
                </c:pt>
                <c:pt idx="155">
                  <c:v>0.43053979999999997</c:v>
                </c:pt>
                <c:pt idx="156">
                  <c:v>0.42797362999999999</c:v>
                </c:pt>
                <c:pt idx="157">
                  <c:v>0.42581829999999998</c:v>
                </c:pt>
                <c:pt idx="158">
                  <c:v>0.42403802000000002</c:v>
                </c:pt>
                <c:pt idx="159">
                  <c:v>0.42260112999999999</c:v>
                </c:pt>
                <c:pt idx="160">
                  <c:v>0.42147908000000001</c:v>
                </c:pt>
                <c:pt idx="161">
                  <c:v>0.42064636999999999</c:v>
                </c:pt>
                <c:pt idx="162">
                  <c:v>0.42008007000000003</c:v>
                </c:pt>
                <c:pt idx="163">
                  <c:v>0.41975936000000003</c:v>
                </c:pt>
                <c:pt idx="164">
                  <c:v>0.41966587</c:v>
                </c:pt>
                <c:pt idx="165">
                  <c:v>0.41978270000000001</c:v>
                </c:pt>
                <c:pt idx="166">
                  <c:v>0.42009469999999999</c:v>
                </c:pt>
                <c:pt idx="167">
                  <c:v>0.42058814</c:v>
                </c:pt>
                <c:pt idx="168">
                  <c:v>0.42125057999999999</c:v>
                </c:pt>
                <c:pt idx="169">
                  <c:v>0.42207080000000002</c:v>
                </c:pt>
                <c:pt idx="170">
                  <c:v>0.42303824000000001</c:v>
                </c:pt>
                <c:pt idx="171">
                  <c:v>0.42329058000000003</c:v>
                </c:pt>
                <c:pt idx="172">
                  <c:v>0.42414337000000002</c:v>
                </c:pt>
                <c:pt idx="173">
                  <c:v>0.42537520000000001</c:v>
                </c:pt>
                <c:pt idx="174">
                  <c:v>0.42672824999999998</c:v>
                </c:pt>
                <c:pt idx="175">
                  <c:v>0.42819664000000002</c:v>
                </c:pt>
                <c:pt idx="176">
                  <c:v>0.42977616000000002</c:v>
                </c:pt>
                <c:pt idx="177">
                  <c:v>0.43145955000000002</c:v>
                </c:pt>
                <c:pt idx="178">
                  <c:v>0.4332396</c:v>
                </c:pt>
                <c:pt idx="179">
                  <c:v>0.43511070000000002</c:v>
                </c:pt>
                <c:pt idx="180">
                  <c:v>0.43706804999999999</c:v>
                </c:pt>
                <c:pt idx="181">
                  <c:v>0.43910754000000002</c:v>
                </c:pt>
                <c:pt idx="182">
                  <c:v>0.44122582999999999</c:v>
                </c:pt>
                <c:pt idx="183">
                  <c:v>0.44341903999999999</c:v>
                </c:pt>
                <c:pt idx="184">
                  <c:v>0.44568407999999998</c:v>
                </c:pt>
                <c:pt idx="185">
                  <c:v>0.44801793000000001</c:v>
                </c:pt>
                <c:pt idx="186">
                  <c:v>0.45041773000000002</c:v>
                </c:pt>
                <c:pt idx="187">
                  <c:v>0.45288116</c:v>
                </c:pt>
                <c:pt idx="188">
                  <c:v>0.45540565</c:v>
                </c:pt>
                <c:pt idx="189">
                  <c:v>0.45798936000000001</c:v>
                </c:pt>
                <c:pt idx="190">
                  <c:v>0.46062987999999999</c:v>
                </c:pt>
                <c:pt idx="191">
                  <c:v>0.4633255</c:v>
                </c:pt>
                <c:pt idx="192">
                  <c:v>0.46607431999999999</c:v>
                </c:pt>
                <c:pt idx="193">
                  <c:v>0.46887472000000002</c:v>
                </c:pt>
                <c:pt idx="194">
                  <c:v>0.47172552000000001</c:v>
                </c:pt>
                <c:pt idx="195">
                  <c:v>0.47462544000000001</c:v>
                </c:pt>
                <c:pt idx="196">
                  <c:v>0.47757322000000002</c:v>
                </c:pt>
                <c:pt idx="197">
                  <c:v>0.48056779999999999</c:v>
                </c:pt>
                <c:pt idx="198">
                  <c:v>0.48360841999999998</c:v>
                </c:pt>
                <c:pt idx="199">
                  <c:v>0.48669392</c:v>
                </c:pt>
                <c:pt idx="200">
                  <c:v>0.48982343</c:v>
                </c:pt>
                <c:pt idx="201">
                  <c:v>0.49299616000000002</c:v>
                </c:pt>
                <c:pt idx="202">
                  <c:v>0.49621110000000002</c:v>
                </c:pt>
                <c:pt idx="203">
                  <c:v>0.49946800000000002</c:v>
                </c:pt>
                <c:pt idx="204">
                  <c:v>0.50276595000000002</c:v>
                </c:pt>
                <c:pt idx="205">
                  <c:v>0.50610440000000001</c:v>
                </c:pt>
                <c:pt idx="206">
                  <c:v>0.50948300000000002</c:v>
                </c:pt>
                <c:pt idx="207">
                  <c:v>0.5129011</c:v>
                </c:pt>
                <c:pt idx="208">
                  <c:v>0.5163586</c:v>
                </c:pt>
                <c:pt idx="209">
                  <c:v>0.51985510000000001</c:v>
                </c:pt>
                <c:pt idx="210">
                  <c:v>0.52339005000000005</c:v>
                </c:pt>
                <c:pt idx="211">
                  <c:v>0.52696339999999997</c:v>
                </c:pt>
                <c:pt idx="212">
                  <c:v>0.53057480000000001</c:v>
                </c:pt>
                <c:pt idx="213">
                  <c:v>0.53422400000000003</c:v>
                </c:pt>
                <c:pt idx="214">
                  <c:v>0.53791109999999998</c:v>
                </c:pt>
                <c:pt idx="215">
                  <c:v>0.54163609999999995</c:v>
                </c:pt>
                <c:pt idx="216">
                  <c:v>0.54539899999999997</c:v>
                </c:pt>
                <c:pt idx="217">
                  <c:v>0.54919989999999996</c:v>
                </c:pt>
                <c:pt idx="218">
                  <c:v>0.55303899999999995</c:v>
                </c:pt>
                <c:pt idx="219">
                  <c:v>0.55691670000000004</c:v>
                </c:pt>
                <c:pt idx="220">
                  <c:v>0.56083260000000001</c:v>
                </c:pt>
                <c:pt idx="221">
                  <c:v>0.56478709999999999</c:v>
                </c:pt>
                <c:pt idx="222">
                  <c:v>0.56878030000000002</c:v>
                </c:pt>
                <c:pt idx="223">
                  <c:v>0.57281260000000001</c:v>
                </c:pt>
                <c:pt idx="224">
                  <c:v>0.57688415000000004</c:v>
                </c:pt>
                <c:pt idx="225">
                  <c:v>0.58099500000000004</c:v>
                </c:pt>
                <c:pt idx="226">
                  <c:v>0.58514564999999996</c:v>
                </c:pt>
                <c:pt idx="227">
                  <c:v>0.58933630000000004</c:v>
                </c:pt>
                <c:pt idx="228">
                  <c:v>0.59356755000000005</c:v>
                </c:pt>
                <c:pt idx="229">
                  <c:v>0.59783964999999994</c:v>
                </c:pt>
                <c:pt idx="230">
                  <c:v>0.6021531</c:v>
                </c:pt>
                <c:pt idx="231">
                  <c:v>0.6065083</c:v>
                </c:pt>
                <c:pt idx="232">
                  <c:v>0.6109057</c:v>
                </c:pt>
                <c:pt idx="233">
                  <c:v>0.61534624999999998</c:v>
                </c:pt>
                <c:pt idx="234">
                  <c:v>0.61983054999999998</c:v>
                </c:pt>
                <c:pt idx="235">
                  <c:v>0.62435909999999994</c:v>
                </c:pt>
                <c:pt idx="236">
                  <c:v>0.62893264999999998</c:v>
                </c:pt>
                <c:pt idx="237">
                  <c:v>0.63355196000000003</c:v>
                </c:pt>
                <c:pt idx="238">
                  <c:v>0.63821779999999995</c:v>
                </c:pt>
                <c:pt idx="239">
                  <c:v>0.64293087000000004</c:v>
                </c:pt>
                <c:pt idx="240">
                  <c:v>0.64769220000000005</c:v>
                </c:pt>
                <c:pt idx="241">
                  <c:v>0.65250253999999996</c:v>
                </c:pt>
                <c:pt idx="242">
                  <c:v>0.65736289999999997</c:v>
                </c:pt>
                <c:pt idx="243">
                  <c:v>0.66227429999999998</c:v>
                </c:pt>
                <c:pt idx="244">
                  <c:v>0.66723790000000005</c:v>
                </c:pt>
                <c:pt idx="245">
                  <c:v>0.67225449999999998</c:v>
                </c:pt>
                <c:pt idx="246">
                  <c:v>0.67732539999999997</c:v>
                </c:pt>
                <c:pt idx="247">
                  <c:v>0.68245184000000003</c:v>
                </c:pt>
                <c:pt idx="248">
                  <c:v>0.687635</c:v>
                </c:pt>
                <c:pt idx="249">
                  <c:v>0.69287646000000003</c:v>
                </c:pt>
                <c:pt idx="250">
                  <c:v>0.69817733999999998</c:v>
                </c:pt>
                <c:pt idx="251">
                  <c:v>0.70353913000000001</c:v>
                </c:pt>
                <c:pt idx="252">
                  <c:v>0.70896333</c:v>
                </c:pt>
                <c:pt idx="253">
                  <c:v>0.71445143</c:v>
                </c:pt>
                <c:pt idx="254">
                  <c:v>0.72000520000000001</c:v>
                </c:pt>
                <c:pt idx="255">
                  <c:v>0.72562623000000004</c:v>
                </c:pt>
                <c:pt idx="256">
                  <c:v>0.73131619999999997</c:v>
                </c:pt>
                <c:pt idx="257">
                  <c:v>0.73707690000000003</c:v>
                </c:pt>
                <c:pt idx="258">
                  <c:v>0.74291010000000002</c:v>
                </c:pt>
                <c:pt idx="259">
                  <c:v>0.74881750000000002</c:v>
                </c:pt>
                <c:pt idx="260">
                  <c:v>0.75480150000000001</c:v>
                </c:pt>
                <c:pt idx="261">
                  <c:v>0.76086419999999999</c:v>
                </c:pt>
                <c:pt idx="262">
                  <c:v>0.76700740000000001</c:v>
                </c:pt>
                <c:pt idx="263">
                  <c:v>0.77323379999999997</c:v>
                </c:pt>
                <c:pt idx="264">
                  <c:v>0.77954537000000002</c:v>
                </c:pt>
                <c:pt idx="265">
                  <c:v>0.78594439999999999</c:v>
                </c:pt>
                <c:pt idx="266">
                  <c:v>0.79243379999999997</c:v>
                </c:pt>
                <c:pt idx="267">
                  <c:v>0.79901580000000005</c:v>
                </c:pt>
                <c:pt idx="268">
                  <c:v>0.80569314999999997</c:v>
                </c:pt>
                <c:pt idx="269">
                  <c:v>0.81246907000000002</c:v>
                </c:pt>
                <c:pt idx="270">
                  <c:v>0.81934580000000001</c:v>
                </c:pt>
                <c:pt idx="271">
                  <c:v>0.82632589999999995</c:v>
                </c:pt>
                <c:pt idx="272">
                  <c:v>0.83341350000000003</c:v>
                </c:pt>
                <c:pt idx="273">
                  <c:v>0.84061160000000001</c:v>
                </c:pt>
                <c:pt idx="274">
                  <c:v>0.84792274000000001</c:v>
                </c:pt>
                <c:pt idx="275">
                  <c:v>0.85535019999999995</c:v>
                </c:pt>
                <c:pt idx="276">
                  <c:v>0.86289910000000003</c:v>
                </c:pt>
                <c:pt idx="277">
                  <c:v>0.86417790000000005</c:v>
                </c:pt>
                <c:pt idx="278">
                  <c:v>0.864178</c:v>
                </c:pt>
                <c:pt idx="279">
                  <c:v>0.81448144</c:v>
                </c:pt>
                <c:pt idx="280">
                  <c:v>0.75770866999999997</c:v>
                </c:pt>
                <c:pt idx="281">
                  <c:v>0.70390649999999999</c:v>
                </c:pt>
                <c:pt idx="282">
                  <c:v>0.65286063999999999</c:v>
                </c:pt>
                <c:pt idx="283">
                  <c:v>0.60435130000000004</c:v>
                </c:pt>
                <c:pt idx="284">
                  <c:v>0.55819076000000001</c:v>
                </c:pt>
                <c:pt idx="285">
                  <c:v>0.51420359999999998</c:v>
                </c:pt>
                <c:pt idx="286">
                  <c:v>0.47222750000000002</c:v>
                </c:pt>
                <c:pt idx="287">
                  <c:v>0.43211572999999998</c:v>
                </c:pt>
                <c:pt idx="288">
                  <c:v>0.39373144999999998</c:v>
                </c:pt>
                <c:pt idx="289">
                  <c:v>0.35694884999999998</c:v>
                </c:pt>
                <c:pt idx="290">
                  <c:v>0.32164946</c:v>
                </c:pt>
                <c:pt idx="291">
                  <c:v>0.28772628</c:v>
                </c:pt>
                <c:pt idx="292">
                  <c:v>0.25507540000000001</c:v>
                </c:pt>
                <c:pt idx="293">
                  <c:v>0.22360421999999999</c:v>
                </c:pt>
                <c:pt idx="294">
                  <c:v>0.19322308999999999</c:v>
                </c:pt>
                <c:pt idx="295">
                  <c:v>0.16384889</c:v>
                </c:pt>
                <c:pt idx="296">
                  <c:v>0.13540335000000001</c:v>
                </c:pt>
                <c:pt idx="297">
                  <c:v>0.10781272</c:v>
                </c:pt>
                <c:pt idx="298">
                  <c:v>8.1007495999999998E-2</c:v>
                </c:pt>
                <c:pt idx="299">
                  <c:v>5.49223E-2</c:v>
                </c:pt>
                <c:pt idx="300">
                  <c:v>2.9496020000000001E-2</c:v>
                </c:pt>
                <c:pt idx="301">
                  <c:v>4.6726097000000001E-3</c:v>
                </c:pt>
                <c:pt idx="302" formatCode="0.00E+00">
                  <c:v>4.033307E-11</c:v>
                </c:pt>
                <c:pt idx="303" formatCode="0.00E+00">
                  <c:v>4.033307E-11</c:v>
                </c:pt>
                <c:pt idx="304">
                  <c:v>-1.0878773E-2</c:v>
                </c:pt>
                <c:pt idx="305">
                  <c:v>-1.5416737E-2</c:v>
                </c:pt>
                <c:pt idx="306">
                  <c:v>-1.7386924000000002E-2</c:v>
                </c:pt>
                <c:pt idx="307">
                  <c:v>-1.8513169999999999E-2</c:v>
                </c:pt>
                <c:pt idx="308">
                  <c:v>-1.932764E-2</c:v>
                </c:pt>
                <c:pt idx="309">
                  <c:v>-1.9986903E-2</c:v>
                </c:pt>
                <c:pt idx="310">
                  <c:v>-2.0542511999999999E-2</c:v>
                </c:pt>
                <c:pt idx="311">
                  <c:v>-2.1022468999999998E-2</c:v>
                </c:pt>
                <c:pt idx="312">
                  <c:v>-2.1448559999999998E-2</c:v>
                </c:pt>
                <c:pt idx="313">
                  <c:v>-2.1838268000000001E-2</c:v>
                </c:pt>
                <c:pt idx="314">
                  <c:v>-2.2205283999999999E-2</c:v>
                </c:pt>
                <c:pt idx="315">
                  <c:v>-2.255919E-2</c:v>
                </c:pt>
                <c:pt idx="316">
                  <c:v>-2.2906119999999999E-2</c:v>
                </c:pt>
                <c:pt idx="317">
                  <c:v>-2.3249711999999999E-2</c:v>
                </c:pt>
                <c:pt idx="318">
                  <c:v>-2.3591806999999999E-2</c:v>
                </c:pt>
                <c:pt idx="319">
                  <c:v>-2.3932992E-2</c:v>
                </c:pt>
                <c:pt idx="320">
                  <c:v>-2.4272930000000002E-2</c:v>
                </c:pt>
                <c:pt idx="321">
                  <c:v>-2.4611339999999999E-2</c:v>
                </c:pt>
                <c:pt idx="322">
                  <c:v>-2.4947767999999999E-2</c:v>
                </c:pt>
                <c:pt idx="323">
                  <c:v>-2.5281919999999999E-2</c:v>
                </c:pt>
                <c:pt idx="324">
                  <c:v>-2.5613654E-2</c:v>
                </c:pt>
                <c:pt idx="325">
                  <c:v>-2.5943104000000002E-2</c:v>
                </c:pt>
                <c:pt idx="326">
                  <c:v>-2.6270779000000001E-2</c:v>
                </c:pt>
                <c:pt idx="327">
                  <c:v>-2.6597597000000001E-2</c:v>
                </c:pt>
                <c:pt idx="328">
                  <c:v>-2.6924812999999999E-2</c:v>
                </c:pt>
                <c:pt idx="329">
                  <c:v>-2.7253874000000001E-2</c:v>
                </c:pt>
                <c:pt idx="330">
                  <c:v>-2.7586332000000002E-2</c:v>
                </c:pt>
                <c:pt idx="331">
                  <c:v>-2.7924167E-2</c:v>
                </c:pt>
                <c:pt idx="332">
                  <c:v>-2.8269506999999999E-2</c:v>
                </c:pt>
                <c:pt idx="333">
                  <c:v>-2.8624543999999998E-2</c:v>
                </c:pt>
                <c:pt idx="334">
                  <c:v>-2.8991222000000001E-2</c:v>
                </c:pt>
                <c:pt idx="335">
                  <c:v>-2.9372039999999999E-2</c:v>
                </c:pt>
                <c:pt idx="336">
                  <c:v>-2.9768790999999999E-2</c:v>
                </c:pt>
                <c:pt idx="337">
                  <c:v>-3.0183218000000001E-2</c:v>
                </c:pt>
                <c:pt idx="338">
                  <c:v>-3.0617519999999999E-2</c:v>
                </c:pt>
                <c:pt idx="339">
                  <c:v>-3.1073162000000001E-2</c:v>
                </c:pt>
                <c:pt idx="340">
                  <c:v>-3.1551685000000003E-2</c:v>
                </c:pt>
                <c:pt idx="341">
                  <c:v>-3.2054354E-2</c:v>
                </c:pt>
                <c:pt idx="342">
                  <c:v>-3.2582359999999998E-2</c:v>
                </c:pt>
                <c:pt idx="343">
                  <c:v>-3.3137433000000001E-2</c:v>
                </c:pt>
                <c:pt idx="344">
                  <c:v>-3.3719204000000003E-2</c:v>
                </c:pt>
                <c:pt idx="345">
                  <c:v>-3.3868006999999999E-2</c:v>
                </c:pt>
                <c:pt idx="346">
                  <c:v>-3.432818E-2</c:v>
                </c:pt>
                <c:pt idx="347">
                  <c:v>-3.4965309999999999E-2</c:v>
                </c:pt>
                <c:pt idx="348">
                  <c:v>-3.5631022999999998E-2</c:v>
                </c:pt>
                <c:pt idx="349">
                  <c:v>-3.6325030000000001E-2</c:v>
                </c:pt>
                <c:pt idx="350">
                  <c:v>-3.7047761999999998E-2</c:v>
                </c:pt>
                <c:pt idx="351">
                  <c:v>-3.7799430000000002E-2</c:v>
                </c:pt>
                <c:pt idx="352">
                  <c:v>-3.8580204999999999E-2</c:v>
                </c:pt>
                <c:pt idx="353">
                  <c:v>-3.9390527000000002E-2</c:v>
                </c:pt>
                <c:pt idx="354">
                  <c:v>-4.0231759999999998E-2</c:v>
                </c:pt>
                <c:pt idx="355">
                  <c:v>-4.1105177E-2</c:v>
                </c:pt>
                <c:pt idx="356">
                  <c:v>-4.1748239999999999E-2</c:v>
                </c:pt>
                <c:pt idx="357">
                  <c:v>-4.1748239999999999E-2</c:v>
                </c:pt>
                <c:pt idx="358">
                  <c:v>-3.7674840000000001E-2</c:v>
                </c:pt>
                <c:pt idx="359">
                  <c:v>-2.7860168000000001E-2</c:v>
                </c:pt>
                <c:pt idx="360">
                  <c:v>-2.2392306000000001E-2</c:v>
                </c:pt>
                <c:pt idx="361">
                  <c:v>-1.9323578000000001E-2</c:v>
                </c:pt>
                <c:pt idx="362">
                  <c:v>-1.7605876999999999E-2</c:v>
                </c:pt>
                <c:pt idx="363">
                  <c:v>-1.6659202000000001E-2</c:v>
                </c:pt>
                <c:pt idx="364">
                  <c:v>-1.6159315E-2</c:v>
                </c:pt>
                <c:pt idx="365">
                  <c:v>-1.5918980999999999E-2</c:v>
                </c:pt>
                <c:pt idx="366">
                  <c:v>-1.5830448E-2</c:v>
                </c:pt>
                <c:pt idx="367">
                  <c:v>-1.5831680000000001E-2</c:v>
                </c:pt>
                <c:pt idx="368">
                  <c:v>-1.588811E-2</c:v>
                </c:pt>
                <c:pt idx="369">
                  <c:v>-1.597819E-2</c:v>
                </c:pt>
                <c:pt idx="370">
                  <c:v>-1.6089073999999998E-2</c:v>
                </c:pt>
                <c:pt idx="371">
                  <c:v>-1.6213581000000001E-2</c:v>
                </c:pt>
                <c:pt idx="372">
                  <c:v>-1.6347469999999999E-2</c:v>
                </c:pt>
                <c:pt idx="373">
                  <c:v>-1.6488565E-2</c:v>
                </c:pt>
                <c:pt idx="374">
                  <c:v>-1.6635027E-2</c:v>
                </c:pt>
                <c:pt idx="375">
                  <c:v>-1.6785989000000001E-2</c:v>
                </c:pt>
                <c:pt idx="376">
                  <c:v>-1.6940903E-2</c:v>
                </c:pt>
                <c:pt idx="377">
                  <c:v>-1.7099877999999999E-2</c:v>
                </c:pt>
                <c:pt idx="378">
                  <c:v>-1.7262976999999999E-2</c:v>
                </c:pt>
                <c:pt idx="379">
                  <c:v>-1.7429984999999999E-2</c:v>
                </c:pt>
                <c:pt idx="380">
                  <c:v>-1.7600745000000001E-2</c:v>
                </c:pt>
                <c:pt idx="381">
                  <c:v>-1.7775582000000002E-2</c:v>
                </c:pt>
                <c:pt idx="382">
                  <c:v>-1.7954700000000001E-2</c:v>
                </c:pt>
                <c:pt idx="383">
                  <c:v>-1.8138175999999999E-2</c:v>
                </c:pt>
                <c:pt idx="384">
                  <c:v>-1.8326160000000001E-2</c:v>
                </c:pt>
                <c:pt idx="385">
                  <c:v>-1.8518883999999999E-2</c:v>
                </c:pt>
                <c:pt idx="386">
                  <c:v>-1.8716564000000002E-2</c:v>
                </c:pt>
                <c:pt idx="387">
                  <c:v>-1.891938E-2</c:v>
                </c:pt>
                <c:pt idx="388">
                  <c:v>-1.9127548000000001E-2</c:v>
                </c:pt>
                <c:pt idx="389">
                  <c:v>-1.9341220999999999E-2</c:v>
                </c:pt>
                <c:pt idx="390">
                  <c:v>-1.9560654E-2</c:v>
                </c:pt>
                <c:pt idx="391">
                  <c:v>-1.9785997999999999E-2</c:v>
                </c:pt>
                <c:pt idx="392">
                  <c:v>-2.0017376E-2</c:v>
                </c:pt>
                <c:pt idx="393">
                  <c:v>-2.0255018E-2</c:v>
                </c:pt>
                <c:pt idx="394">
                  <c:v>-2.0499158999999999E-2</c:v>
                </c:pt>
                <c:pt idx="395">
                  <c:v>-2.0750663999999999E-2</c:v>
                </c:pt>
                <c:pt idx="396">
                  <c:v>-2.1009501E-2</c:v>
                </c:pt>
                <c:pt idx="397">
                  <c:v>-2.1275664E-2</c:v>
                </c:pt>
                <c:pt idx="398">
                  <c:v>-2.1549445E-2</c:v>
                </c:pt>
                <c:pt idx="399">
                  <c:v>-2.1831138E-2</c:v>
                </c:pt>
                <c:pt idx="400">
                  <c:v>-2.2121029E-2</c:v>
                </c:pt>
                <c:pt idx="401">
                  <c:v>-2.2419412E-2</c:v>
                </c:pt>
                <c:pt idx="402">
                  <c:v>-2.2726550000000002E-2</c:v>
                </c:pt>
                <c:pt idx="403">
                  <c:v>-2.3042744E-2</c:v>
                </c:pt>
                <c:pt idx="404">
                  <c:v>-2.3368295000000001E-2</c:v>
                </c:pt>
                <c:pt idx="405">
                  <c:v>-2.3656602999999998E-2</c:v>
                </c:pt>
                <c:pt idx="406">
                  <c:v>-2.3656594999999999E-2</c:v>
                </c:pt>
                <c:pt idx="407">
                  <c:v>-2.2703279999999999E-2</c:v>
                </c:pt>
                <c:pt idx="408">
                  <c:v>-1.6906863000000001E-2</c:v>
                </c:pt>
                <c:pt idx="409">
                  <c:v>-1.2644183E-2</c:v>
                </c:pt>
                <c:pt idx="410">
                  <c:v>-9.4846679999999999E-3</c:v>
                </c:pt>
                <c:pt idx="411">
                  <c:v>-7.1306345E-3</c:v>
                </c:pt>
                <c:pt idx="412">
                  <c:v>-5.3700859999999996E-3</c:v>
                </c:pt>
                <c:pt idx="413">
                  <c:v>-4.0491065E-3</c:v>
                </c:pt>
                <c:pt idx="414">
                  <c:v>-3.0558512000000001E-3</c:v>
                </c:pt>
                <c:pt idx="415">
                  <c:v>-2.3076173000000002E-3</c:v>
                </c:pt>
                <c:pt idx="416">
                  <c:v>-1.7434621999999999E-3</c:v>
                </c:pt>
                <c:pt idx="417">
                  <c:v>-1.3177022000000001E-3</c:v>
                </c:pt>
                <c:pt idx="418" formatCode="0.00E+00">
                  <c:v>-9.9607530000000001E-4</c:v>
                </c:pt>
                <c:pt idx="419" formatCode="0.00E+00">
                  <c:v>-7.5307179999999996E-4</c:v>
                </c:pt>
                <c:pt idx="420" formatCode="0.00E+00">
                  <c:v>-5.6952809999999995E-4</c:v>
                </c:pt>
                <c:pt idx="421" formatCode="0.00E+00">
                  <c:v>-4.3076255999999999E-4</c:v>
                </c:pt>
                <c:pt idx="422" formatCode="0.00E+00">
                  <c:v>-3.2590480000000002E-4</c:v>
                </c:pt>
                <c:pt idx="423" formatCode="0.00E+00">
                  <c:v>-2.4652053000000001E-4</c:v>
                </c:pt>
                <c:pt idx="424" formatCode="0.00E+00">
                  <c:v>-1.8635456E-4</c:v>
                </c:pt>
                <c:pt idx="425" formatCode="0.00E+00">
                  <c:v>-1.4066965000000001E-4</c:v>
                </c:pt>
                <c:pt idx="426" formatCode="0.00E+00">
                  <c:v>-1.0582027000000001E-4</c:v>
                </c:pt>
                <c:pt idx="427" formatCode="0.00E+00">
                  <c:v>-7.9329743999999994E-5</c:v>
                </c:pt>
                <c:pt idx="428" formatCode="0.00E+00">
                  <c:v>-5.9323069999999999E-5</c:v>
                </c:pt>
                <c:pt idx="429" formatCode="0.00E+00">
                  <c:v>-4.4284340000000002E-5</c:v>
                </c:pt>
                <c:pt idx="430" formatCode="0.00E+00">
                  <c:v>-3.2981144999999998E-5</c:v>
                </c:pt>
                <c:pt idx="431" formatCode="0.00E+00">
                  <c:v>-2.4449696999999999E-5</c:v>
                </c:pt>
                <c:pt idx="432" formatCode="0.00E+00">
                  <c:v>-1.7978056E-5</c:v>
                </c:pt>
                <c:pt idx="433" formatCode="0.00E+00">
                  <c:v>-1.3024216E-5</c:v>
                </c:pt>
                <c:pt idx="434" formatCode="0.00E+00">
                  <c:v>-9.2715659999999998E-6</c:v>
                </c:pt>
                <c:pt idx="435" formatCode="0.00E+00">
                  <c:v>-6.3981856000000003E-6</c:v>
                </c:pt>
                <c:pt idx="436" formatCode="0.00E+00">
                  <c:v>-4.2495803E-6</c:v>
                </c:pt>
                <c:pt idx="437" formatCode="0.00E+00">
                  <c:v>-2.634985E-6</c:v>
                </c:pt>
                <c:pt idx="438" formatCode="0.00E+00">
                  <c:v>-1.431502E-6</c:v>
                </c:pt>
                <c:pt idx="439" formatCode="0.00E+00">
                  <c:v>-5.4096563000000004E-7</c:v>
                </c:pt>
                <c:pt idx="440" formatCode="0.00E+00">
                  <c:v>1.0000048000000001E-8</c:v>
                </c:pt>
                <c:pt idx="441" formatCode="0.00E+00">
                  <c:v>7.1993479999999997E-9</c:v>
                </c:pt>
                <c:pt idx="442" formatCode="0.00E+00">
                  <c:v>1.3844776E-7</c:v>
                </c:pt>
                <c:pt idx="443" formatCode="0.00E+00">
                  <c:v>7.3919889999999998E-7</c:v>
                </c:pt>
                <c:pt idx="444" formatCode="0.00E+00">
                  <c:v>1.3399514E-6</c:v>
                </c:pt>
                <c:pt idx="445" formatCode="0.00E+00">
                  <c:v>1.9407082E-6</c:v>
                </c:pt>
                <c:pt idx="446" formatCode="0.00E+00">
                  <c:v>2.5414682999999999E-6</c:v>
                </c:pt>
                <c:pt idx="447" formatCode="0.00E+00">
                  <c:v>3.1422109999999998E-6</c:v>
                </c:pt>
                <c:pt idx="448" formatCode="0.00E+00">
                  <c:v>3.742968E-6</c:v>
                </c:pt>
                <c:pt idx="449" formatCode="0.00E+00">
                  <c:v>4.3437210000000004E-6</c:v>
                </c:pt>
                <c:pt idx="450" formatCode="0.00E+00">
                  <c:v>4.9444779999999997E-6</c:v>
                </c:pt>
                <c:pt idx="451" formatCode="0.00E+00">
                  <c:v>5.5452309999999997E-6</c:v>
                </c:pt>
                <c:pt idx="452" formatCode="0.00E+00">
                  <c:v>6.1459873000000002E-6</c:v>
                </c:pt>
                <c:pt idx="453" formatCode="0.00E+00">
                  <c:v>6.7467435999999999E-6</c:v>
                </c:pt>
                <c:pt idx="454" formatCode="0.00E+00">
                  <c:v>7.3474993999999999E-6</c:v>
                </c:pt>
                <c:pt idx="455" formatCode="0.00E+00">
                  <c:v>7.9482570000000005E-6</c:v>
                </c:pt>
                <c:pt idx="456" formatCode="0.00E+00">
                  <c:v>8.5490140000000006E-6</c:v>
                </c:pt>
                <c:pt idx="457" formatCode="0.00E+00">
                  <c:v>9.1497710000000007E-6</c:v>
                </c:pt>
                <c:pt idx="458" formatCode="0.00E+00">
                  <c:v>9.7505269999999998E-6</c:v>
                </c:pt>
                <c:pt idx="459" formatCode="0.00E+00">
                  <c:v>1.0351286E-5</c:v>
                </c:pt>
                <c:pt idx="460" formatCode="0.00E+00">
                  <c:v>1.0952044E-5</c:v>
                </c:pt>
                <c:pt idx="461" formatCode="0.00E+00">
                  <c:v>1.1552801999999999E-5</c:v>
                </c:pt>
                <c:pt idx="462" formatCode="0.00E+00">
                  <c:v>1.2153560000000001E-5</c:v>
                </c:pt>
                <c:pt idx="463" formatCode="0.00E+00">
                  <c:v>1.2754320000000001E-5</c:v>
                </c:pt>
                <c:pt idx="464" formatCode="0.00E+00">
                  <c:v>1.3355078999999999E-5</c:v>
                </c:pt>
                <c:pt idx="465" formatCode="0.00E+00">
                  <c:v>1.3955838999999999E-5</c:v>
                </c:pt>
                <c:pt idx="466" formatCode="0.00E+00">
                  <c:v>1.45565955E-5</c:v>
                </c:pt>
                <c:pt idx="467" formatCode="0.00E+00">
                  <c:v>1.5157352E-5</c:v>
                </c:pt>
                <c:pt idx="468" formatCode="0.00E+00">
                  <c:v>1.5758113E-5</c:v>
                </c:pt>
                <c:pt idx="469" formatCode="0.00E+00">
                  <c:v>1.6358873999999999E-5</c:v>
                </c:pt>
                <c:pt idx="470" formatCode="0.00E+00">
                  <c:v>1.6959631000000001E-5</c:v>
                </c:pt>
                <c:pt idx="471" formatCode="0.00E+00">
                  <c:v>1.7560390000000001E-5</c:v>
                </c:pt>
                <c:pt idx="472" formatCode="0.00E+00">
                  <c:v>1.8161150000000001E-5</c:v>
                </c:pt>
                <c:pt idx="473" formatCode="0.00E+00">
                  <c:v>1.8761912E-5</c:v>
                </c:pt>
                <c:pt idx="474" formatCode="0.00E+00">
                  <c:v>1.9362671000000001E-5</c:v>
                </c:pt>
                <c:pt idx="475" formatCode="0.00E+00">
                  <c:v>1.9963430000000001E-5</c:v>
                </c:pt>
                <c:pt idx="476" formatCode="0.00E+00">
                  <c:v>2.0564190000000001E-5</c:v>
                </c:pt>
                <c:pt idx="477" formatCode="0.00E+00">
                  <c:v>2.1164947999999999E-5</c:v>
                </c:pt>
                <c:pt idx="478" formatCode="0.00E+00">
                  <c:v>2.1765707E-5</c:v>
                </c:pt>
                <c:pt idx="479" formatCode="0.00E+00">
                  <c:v>2.2366467999999999E-5</c:v>
                </c:pt>
                <c:pt idx="480" formatCode="0.00E+00">
                  <c:v>2.2967227999999999E-5</c:v>
                </c:pt>
                <c:pt idx="481" formatCode="0.00E+00">
                  <c:v>2.3567987E-5</c:v>
                </c:pt>
                <c:pt idx="482" formatCode="0.00E+00">
                  <c:v>2.4168747E-5</c:v>
                </c:pt>
                <c:pt idx="483" formatCode="0.00E+00">
                  <c:v>2.4769506E-5</c:v>
                </c:pt>
                <c:pt idx="484" formatCode="0.00E+00">
                  <c:v>2.5370266E-5</c:v>
                </c:pt>
                <c:pt idx="485" formatCode="0.00E+00">
                  <c:v>2.5971025000000001E-5</c:v>
                </c:pt>
                <c:pt idx="486" formatCode="0.00E+00">
                  <c:v>2.6571782999999999E-5</c:v>
                </c:pt>
                <c:pt idx="487" formatCode="0.00E+00">
                  <c:v>2.7172541999999999E-5</c:v>
                </c:pt>
                <c:pt idx="488" formatCode="0.00E+00">
                  <c:v>2.7773301999999999E-5</c:v>
                </c:pt>
                <c:pt idx="489" formatCode="0.00E+00">
                  <c:v>2.8374060000000001E-5</c:v>
                </c:pt>
                <c:pt idx="490" formatCode="0.00E+00">
                  <c:v>2.8974816999999999E-5</c:v>
                </c:pt>
                <c:pt idx="491" formatCode="0.00E+00">
                  <c:v>2.9575576E-5</c:v>
                </c:pt>
                <c:pt idx="492" formatCode="0.00E+00">
                  <c:v>3.0176331999999999E-5</c:v>
                </c:pt>
                <c:pt idx="493" formatCode="0.00E+00">
                  <c:v>3.077709E-5</c:v>
                </c:pt>
                <c:pt idx="494" formatCode="0.00E+00">
                  <c:v>3.1377846999999998E-5</c:v>
                </c:pt>
                <c:pt idx="495" formatCode="0.00E+00">
                  <c:v>3.1978604999999999E-5</c:v>
                </c:pt>
                <c:pt idx="496" formatCode="0.00E+00">
                  <c:v>3.2579363000000001E-5</c:v>
                </c:pt>
                <c:pt idx="497" formatCode="0.00E+00">
                  <c:v>3.3180116999999997E-5</c:v>
                </c:pt>
                <c:pt idx="498" formatCode="0.00E+00">
                  <c:v>3.3780874000000003E-5</c:v>
                </c:pt>
                <c:pt idx="499" formatCode="0.00E+00">
                  <c:v>3.4381629999999998E-5</c:v>
                </c:pt>
                <c:pt idx="500" formatCode="0.00E+00">
                  <c:v>3.4982386000000001E-5</c:v>
                </c:pt>
                <c:pt idx="501" formatCode="0.00E+00">
                  <c:v>3.5583139999999998E-5</c:v>
                </c:pt>
                <c:pt idx="502" formatCode="0.00E+00">
                  <c:v>3.6183894000000001E-5</c:v>
                </c:pt>
                <c:pt idx="503" formatCode="0.00E+00">
                  <c:v>3.6784647999999998E-5</c:v>
                </c:pt>
                <c:pt idx="504" formatCode="0.00E+00">
                  <c:v>3.7385400000000003E-5</c:v>
                </c:pt>
                <c:pt idx="505" formatCode="0.00E+00">
                  <c:v>3.7986152000000001E-5</c:v>
                </c:pt>
                <c:pt idx="506" formatCode="0.00E+00">
                  <c:v>3.8586905999999998E-5</c:v>
                </c:pt>
                <c:pt idx="507" formatCode="0.00E+00">
                  <c:v>3.9187657E-5</c:v>
                </c:pt>
                <c:pt idx="508" formatCode="0.00E+00">
                  <c:v>3.9788410000000001E-5</c:v>
                </c:pt>
                <c:pt idx="509" formatCode="0.00E+00">
                  <c:v>4.038916E-5</c:v>
                </c:pt>
                <c:pt idx="510" formatCode="0.00E+00">
                  <c:v>4.0989915E-5</c:v>
                </c:pt>
                <c:pt idx="511" formatCode="0.00E+00">
                  <c:v>4.1590659999999999E-5</c:v>
                </c:pt>
                <c:pt idx="512" formatCode="0.00E+00">
                  <c:v>4.2191411999999997E-5</c:v>
                </c:pt>
                <c:pt idx="513" formatCode="0.00E+00">
                  <c:v>4.2792162000000003E-5</c:v>
                </c:pt>
                <c:pt idx="514" formatCode="0.00E+00">
                  <c:v>4.3392910000000003E-5</c:v>
                </c:pt>
                <c:pt idx="515" formatCode="0.00E+00">
                  <c:v>4.3993655999999998E-5</c:v>
                </c:pt>
                <c:pt idx="516" formatCode="0.00E+00">
                  <c:v>4.4594402E-5</c:v>
                </c:pt>
                <c:pt idx="517" formatCode="0.00E+00">
                  <c:v>4.519515E-5</c:v>
                </c:pt>
                <c:pt idx="518" formatCode="0.00E+00">
                  <c:v>4.5795896000000002E-5</c:v>
                </c:pt>
                <c:pt idx="519" formatCode="0.00E+00">
                  <c:v>4.6396639999999998E-5</c:v>
                </c:pt>
                <c:pt idx="520" formatCode="0.00E+00">
                  <c:v>4.6997386E-5</c:v>
                </c:pt>
                <c:pt idx="521" formatCode="0.00E+00">
                  <c:v>4.7598130000000003E-5</c:v>
                </c:pt>
                <c:pt idx="522" formatCode="0.00E+00">
                  <c:v>4.8198870000000002E-5</c:v>
                </c:pt>
                <c:pt idx="523" formatCode="0.00E+00">
                  <c:v>4.8799615000000001E-5</c:v>
                </c:pt>
                <c:pt idx="524" formatCode="0.00E+00">
                  <c:v>4.9400358000000001E-5</c:v>
                </c:pt>
                <c:pt idx="525" formatCode="0.00E+00">
                  <c:v>5.0001097000000003E-5</c:v>
                </c:pt>
                <c:pt idx="526" formatCode="0.00E+00">
                  <c:v>5.0601837000000002E-5</c:v>
                </c:pt>
                <c:pt idx="527" formatCode="0.00E+00">
                  <c:v>5.1202575999999998E-5</c:v>
                </c:pt>
                <c:pt idx="528" formatCode="0.00E+00">
                  <c:v>5.1803316000000003E-5</c:v>
                </c:pt>
                <c:pt idx="529" formatCode="0.00E+00">
                  <c:v>5.2404049999999998E-5</c:v>
                </c:pt>
                <c:pt idx="530" formatCode="0.00E+00">
                  <c:v>5.3004787000000002E-5</c:v>
                </c:pt>
                <c:pt idx="531" formatCode="0.00E+00">
                  <c:v>5.3605523000000003E-5</c:v>
                </c:pt>
                <c:pt idx="532" formatCode="0.00E+00">
                  <c:v>5.420626E-5</c:v>
                </c:pt>
                <c:pt idx="533" formatCode="0.00E+00">
                  <c:v>5.4806989999999998E-5</c:v>
                </c:pt>
                <c:pt idx="534" formatCode="0.00E+00">
                  <c:v>5.5407722999999998E-5</c:v>
                </c:pt>
                <c:pt idx="535" formatCode="0.00E+00">
                  <c:v>5.6008455000000001E-5</c:v>
                </c:pt>
                <c:pt idx="536" formatCode="0.00E+00">
                  <c:v>5.6609188000000001E-5</c:v>
                </c:pt>
                <c:pt idx="537" formatCode="0.00E+00">
                  <c:v>5.7209916E-5</c:v>
                </c:pt>
                <c:pt idx="538" formatCode="0.00E+00">
                  <c:v>5.7810645000000002E-5</c:v>
                </c:pt>
                <c:pt idx="539" formatCode="0.00E+00">
                  <c:v>5.8411373000000001E-5</c:v>
                </c:pt>
                <c:pt idx="540" formatCode="0.00E+00">
                  <c:v>5.9012099999999997E-5</c:v>
                </c:pt>
                <c:pt idx="541" formatCode="0.00E+00">
                  <c:v>5.9612827E-5</c:v>
                </c:pt>
                <c:pt idx="542" formatCode="0.00E+00">
                  <c:v>6.0213549999999999E-5</c:v>
                </c:pt>
                <c:pt idx="543" formatCode="0.00E+00">
                  <c:v>6.0814272999999998E-5</c:v>
                </c:pt>
                <c:pt idx="544" formatCode="0.00E+00">
                  <c:v>6.1414999999999994E-5</c:v>
                </c:pt>
                <c:pt idx="545" formatCode="0.00E+00">
                  <c:v>6.2015714999999998E-5</c:v>
                </c:pt>
                <c:pt idx="546" formatCode="0.00E+00">
                  <c:v>6.2616440000000002E-5</c:v>
                </c:pt>
                <c:pt idx="547" formatCode="0.00E+00">
                  <c:v>6.3217159999999999E-5</c:v>
                </c:pt>
                <c:pt idx="548" formatCode="0.00E+00">
                  <c:v>6.3817875000000003E-5</c:v>
                </c:pt>
                <c:pt idx="549" formatCode="0.00E+00">
                  <c:v>6.4418590000000006E-5</c:v>
                </c:pt>
                <c:pt idx="550" formatCode="0.00E+00">
                  <c:v>6.5019300000000003E-5</c:v>
                </c:pt>
                <c:pt idx="551" formatCode="0.00E+00">
                  <c:v>6.562002E-5</c:v>
                </c:pt>
                <c:pt idx="552" formatCode="0.00E+00">
                  <c:v>6.6220729999999996E-5</c:v>
                </c:pt>
                <c:pt idx="553" formatCode="0.00E+00">
                  <c:v>6.6821440000000006E-5</c:v>
                </c:pt>
                <c:pt idx="554" formatCode="0.00E+00">
                  <c:v>6.7422150000000003E-5</c:v>
                </c:pt>
                <c:pt idx="555" formatCode="0.00E+00">
                  <c:v>6.8022859999999999E-5</c:v>
                </c:pt>
                <c:pt idx="556" formatCode="0.00E+00">
                  <c:v>6.8623569999999996E-5</c:v>
                </c:pt>
                <c:pt idx="557" formatCode="0.00E+00">
                  <c:v>6.9224275999999995E-5</c:v>
                </c:pt>
                <c:pt idx="558" formatCode="0.00E+00">
                  <c:v>6.9824980000000002E-5</c:v>
                </c:pt>
                <c:pt idx="559" formatCode="0.00E+00">
                  <c:v>7.0425679999999998E-5</c:v>
                </c:pt>
                <c:pt idx="560" formatCode="0.00E+00">
                  <c:v>7.1026385E-5</c:v>
                </c:pt>
                <c:pt idx="561" formatCode="0.00E+00">
                  <c:v>7.1627090000000003E-5</c:v>
                </c:pt>
                <c:pt idx="562" formatCode="0.00E+00">
                  <c:v>7.2227783999999996E-5</c:v>
                </c:pt>
                <c:pt idx="563" formatCode="0.00E+00">
                  <c:v>7.2828489999999995E-5</c:v>
                </c:pt>
                <c:pt idx="564" formatCode="0.00E+00">
                  <c:v>7.3429180000000004E-5</c:v>
                </c:pt>
                <c:pt idx="565" formatCode="0.00E+00">
                  <c:v>7.4029869999999999E-5</c:v>
                </c:pt>
                <c:pt idx="566" formatCode="0.00E+00">
                  <c:v>7.4630569999999994E-5</c:v>
                </c:pt>
                <c:pt idx="567" formatCode="0.00E+00">
                  <c:v>7.5231254999999996E-5</c:v>
                </c:pt>
                <c:pt idx="568" formatCode="0.00E+00">
                  <c:v>7.5831949999999998E-5</c:v>
                </c:pt>
                <c:pt idx="569" formatCode="0.00E+00">
                  <c:v>7.6432639999999993E-5</c:v>
                </c:pt>
                <c:pt idx="570" formatCode="0.00E+00">
                  <c:v>7.7033320000000001E-5</c:v>
                </c:pt>
                <c:pt idx="571" formatCode="0.00E+00">
                  <c:v>7.7634009999999996E-5</c:v>
                </c:pt>
                <c:pt idx="572" formatCode="0.00E+00">
                  <c:v>7.8234690000000004E-5</c:v>
                </c:pt>
                <c:pt idx="573" formatCode="0.00E+00">
                  <c:v>7.8835369999999999E-5</c:v>
                </c:pt>
                <c:pt idx="574" formatCode="0.00E+00">
                  <c:v>7.9436050000000007E-5</c:v>
                </c:pt>
                <c:pt idx="575" formatCode="0.00E+00">
                  <c:v>8.0036730000000001E-5</c:v>
                </c:pt>
                <c:pt idx="576" formatCode="0.00E+00">
                  <c:v>8.0637409999999995E-5</c:v>
                </c:pt>
                <c:pt idx="577" formatCode="0.00E+00">
                  <c:v>8.1238080000000003E-5</c:v>
                </c:pt>
                <c:pt idx="578" formatCode="0.00E+00">
                  <c:v>8.1838755999999999E-5</c:v>
                </c:pt>
                <c:pt idx="579" formatCode="0.00E+00">
                  <c:v>8.2439420000000004E-5</c:v>
                </c:pt>
                <c:pt idx="580" formatCode="0.00E+00">
                  <c:v>8.3040099999999998E-5</c:v>
                </c:pt>
                <c:pt idx="581" formatCode="0.00E+00">
                  <c:v>8.3640760000000005E-5</c:v>
                </c:pt>
                <c:pt idx="582" formatCode="0.00E+00">
                  <c:v>8.4241429999999998E-5</c:v>
                </c:pt>
                <c:pt idx="583" formatCode="0.00E+00">
                  <c:v>8.4842090000000005E-5</c:v>
                </c:pt>
                <c:pt idx="584" formatCode="0.00E+00">
                  <c:v>8.5442756000000001E-5</c:v>
                </c:pt>
                <c:pt idx="585" formatCode="0.00E+00">
                  <c:v>8.6043415999999994E-5</c:v>
                </c:pt>
                <c:pt idx="586" formatCode="0.00E+00">
                  <c:v>8.6644075000000004E-5</c:v>
                </c:pt>
                <c:pt idx="587" formatCode="0.00E+00">
                  <c:v>8.7244730000000004E-5</c:v>
                </c:pt>
                <c:pt idx="588" formatCode="0.00E+00">
                  <c:v>8.7845379999999996E-5</c:v>
                </c:pt>
                <c:pt idx="589" formatCode="0.00E+00">
                  <c:v>8.8446040000000003E-5</c:v>
                </c:pt>
                <c:pt idx="590" formatCode="0.00E+00">
                  <c:v>8.9046679999999994E-5</c:v>
                </c:pt>
                <c:pt idx="591" formatCode="0.00E+00">
                  <c:v>8.9647336000000003E-5</c:v>
                </c:pt>
                <c:pt idx="592" formatCode="0.00E+00">
                  <c:v>9.0247980000000006E-5</c:v>
                </c:pt>
                <c:pt idx="593" formatCode="0.00E+00">
                  <c:v>9.0848625000000005E-5</c:v>
                </c:pt>
                <c:pt idx="594" formatCode="0.00E+00">
                  <c:v>9.1449270000000003E-5</c:v>
                </c:pt>
                <c:pt idx="595" formatCode="0.00E+00">
                  <c:v>9.2049909999999995E-5</c:v>
                </c:pt>
                <c:pt idx="596" formatCode="0.00E+00">
                  <c:v>9.2650545000000007E-5</c:v>
                </c:pt>
                <c:pt idx="597" formatCode="0.00E+00">
                  <c:v>9.3251180000000005E-5</c:v>
                </c:pt>
                <c:pt idx="598" formatCode="0.00E+00">
                  <c:v>9.3851809999999995E-5</c:v>
                </c:pt>
                <c:pt idx="599" formatCode="0.00E+00">
                  <c:v>9.445244E-5</c:v>
                </c:pt>
                <c:pt idx="600" formatCode="0.00E+00">
                  <c:v>9.5053074000000002E-5</c:v>
                </c:pt>
                <c:pt idx="601" formatCode="0.00E+00">
                  <c:v>9.5653704000000006E-5</c:v>
                </c:pt>
                <c:pt idx="602" formatCode="0.00E+00">
                  <c:v>9.625433E-5</c:v>
                </c:pt>
                <c:pt idx="603" formatCode="0.00E+00">
                  <c:v>9.6854950000000003E-5</c:v>
                </c:pt>
                <c:pt idx="604" formatCode="0.00E+00">
                  <c:v>9.7455569999999994E-5</c:v>
                </c:pt>
                <c:pt idx="605" formatCode="0.00E+00">
                  <c:v>9.8056189999999997E-5</c:v>
                </c:pt>
                <c:pt idx="606" formatCode="0.00E+00">
                  <c:v>9.8656804999999994E-5</c:v>
                </c:pt>
                <c:pt idx="607" formatCode="0.00E+00">
                  <c:v>9.9257420000000004E-5</c:v>
                </c:pt>
                <c:pt idx="608" formatCode="0.00E+00">
                  <c:v>9.9858029999999994E-5</c:v>
                </c:pt>
                <c:pt idx="609" formatCode="0.00E+00">
                  <c:v>1.0045864E-4</c:v>
                </c:pt>
                <c:pt idx="610" formatCode="0.00E+00">
                  <c:v>1.01059246E-4</c:v>
                </c:pt>
                <c:pt idx="611" formatCode="0.00E+00">
                  <c:v>1.0165985E-4</c:v>
                </c:pt>
                <c:pt idx="612" formatCode="0.00E+00">
                  <c:v>1.0226045E-4</c:v>
                </c:pt>
                <c:pt idx="613" formatCode="0.00E+00">
                  <c:v>1.0286104999999999E-4</c:v>
                </c:pt>
                <c:pt idx="614" formatCode="0.00E+00">
                  <c:v>1.0346163999999999E-4</c:v>
                </c:pt>
                <c:pt idx="615" formatCode="0.00E+00">
                  <c:v>1.0406224E-4</c:v>
                </c:pt>
                <c:pt idx="616" formatCode="0.00E+00">
                  <c:v>1.0466283E-4</c:v>
                </c:pt>
                <c:pt idx="617" formatCode="0.00E+00">
                  <c:v>1.0526342E-4</c:v>
                </c:pt>
                <c:pt idx="618" formatCode="0.00E+00">
                  <c:v>1.05864005E-4</c:v>
                </c:pt>
                <c:pt idx="619" formatCode="0.00E+00">
                  <c:v>1.06464584E-4</c:v>
                </c:pt>
                <c:pt idx="620" formatCode="0.00E+00">
                  <c:v>1.0706517E-4</c:v>
                </c:pt>
                <c:pt idx="621" formatCode="0.00E+00">
                  <c:v>1.0766575000000001E-4</c:v>
                </c:pt>
                <c:pt idx="622" formatCode="0.00E+00">
                  <c:v>1.0826632000000001E-4</c:v>
                </c:pt>
                <c:pt idx="623" formatCode="0.00E+00">
                  <c:v>1.08866894E-4</c:v>
                </c:pt>
                <c:pt idx="624" formatCode="0.00E+00">
                  <c:v>1.09467466E-4</c:v>
                </c:pt>
                <c:pt idx="625" formatCode="0.00E+00">
                  <c:v>1.1006803000000001E-4</c:v>
                </c:pt>
                <c:pt idx="626" formatCode="0.00E+00">
                  <c:v>1.1066860000000001E-4</c:v>
                </c:pt>
                <c:pt idx="627" formatCode="0.00E+00">
                  <c:v>1.1126916000000001E-4</c:v>
                </c:pt>
                <c:pt idx="628" formatCode="0.00E+00">
                  <c:v>1.1186972000000001E-4</c:v>
                </c:pt>
                <c:pt idx="629" formatCode="0.00E+00">
                  <c:v>1.1247027599999999E-4</c:v>
                </c:pt>
                <c:pt idx="630" formatCode="0.00E+00">
                  <c:v>1.1307083E-4</c:v>
                </c:pt>
                <c:pt idx="631" formatCode="0.00E+00">
                  <c:v>1.1367138E-4</c:v>
                </c:pt>
                <c:pt idx="632" formatCode="0.00E+00">
                  <c:v>1.14271934E-4</c:v>
                </c:pt>
                <c:pt idx="633" formatCode="0.00E+00">
                  <c:v>1.1487248E-4</c:v>
                </c:pt>
                <c:pt idx="634" formatCode="0.00E+00">
                  <c:v>1.1547302E-4</c:v>
                </c:pt>
                <c:pt idx="635" formatCode="0.00E+00">
                  <c:v>1.1607356E-4</c:v>
                </c:pt>
                <c:pt idx="636" formatCode="0.00E+00">
                  <c:v>1.1667409999999999E-4</c:v>
                </c:pt>
                <c:pt idx="637" formatCode="0.00E+00">
                  <c:v>1.17274634E-4</c:v>
                </c:pt>
                <c:pt idx="638" formatCode="0.00E+00">
                  <c:v>1.1787516E-4</c:v>
                </c:pt>
                <c:pt idx="639" formatCode="0.00E+00">
                  <c:v>1.1847569E-4</c:v>
                </c:pt>
                <c:pt idx="640" formatCode="0.00E+00">
                  <c:v>1.1907621E-4</c:v>
                </c:pt>
                <c:pt idx="641" formatCode="0.00E+00">
                  <c:v>1.1967672999999999E-4</c:v>
                </c:pt>
                <c:pt idx="642" formatCode="0.00E+00">
                  <c:v>1.20277255E-4</c:v>
                </c:pt>
                <c:pt idx="643" formatCode="0.00E+00">
                  <c:v>1.2087777E-4</c:v>
                </c:pt>
                <c:pt idx="644" formatCode="0.00E+00">
                  <c:v>1.2147828E-4</c:v>
                </c:pt>
                <c:pt idx="645" formatCode="0.00E+00">
                  <c:v>1.2207879999999999E-4</c:v>
                </c:pt>
                <c:pt idx="646" formatCode="0.00E+00">
                  <c:v>1.2267929999999999E-4</c:v>
                </c:pt>
                <c:pt idx="647" formatCode="0.00E+00">
                  <c:v>1.2327981E-4</c:v>
                </c:pt>
                <c:pt idx="648" formatCode="0.00E+00">
                  <c:v>1.2388030999999999E-4</c:v>
                </c:pt>
                <c:pt idx="649" formatCode="0.00E+00">
                  <c:v>1.244808E-4</c:v>
                </c:pt>
                <c:pt idx="650" formatCode="0.00E+00">
                  <c:v>1.250813E-4</c:v>
                </c:pt>
                <c:pt idx="651" formatCode="0.00E+00">
                  <c:v>1.2568177999999999E-4</c:v>
                </c:pt>
                <c:pt idx="652" formatCode="0.00E+00">
                  <c:v>1.2628227999999999E-4</c:v>
                </c:pt>
                <c:pt idx="653" formatCode="0.00E+00">
                  <c:v>1.2688276000000001E-4</c:v>
                </c:pt>
                <c:pt idx="654" formatCode="0.00E+00">
                  <c:v>1.2748322999999999E-4</c:v>
                </c:pt>
                <c:pt idx="655" formatCode="0.00E+00">
                  <c:v>1.2808372E-4</c:v>
                </c:pt>
                <c:pt idx="656" formatCode="0.00E+00">
                  <c:v>1.2868419E-4</c:v>
                </c:pt>
                <c:pt idx="657" formatCode="0.00E+00">
                  <c:v>1.2928466000000001E-4</c:v>
                </c:pt>
                <c:pt idx="658" formatCode="0.00E+00">
                  <c:v>1.2988512999999999E-4</c:v>
                </c:pt>
                <c:pt idx="659" formatCode="0.00E+00">
                  <c:v>1.3048557999999999E-4</c:v>
                </c:pt>
                <c:pt idx="660" formatCode="0.00E+00">
                  <c:v>1.3108605E-4</c:v>
                </c:pt>
                <c:pt idx="661" formatCode="0.00E+00">
                  <c:v>1.3168650999999999E-4</c:v>
                </c:pt>
                <c:pt idx="662" formatCode="0.00E+00">
                  <c:v>1.3228696E-4</c:v>
                </c:pt>
                <c:pt idx="663" formatCode="0.00E+00">
                  <c:v>1.3288739999999999E-4</c:v>
                </c:pt>
                <c:pt idx="664" formatCode="0.00E+00">
                  <c:v>1.3348786000000001E-4</c:v>
                </c:pt>
                <c:pt idx="665" formatCode="0.00E+00">
                  <c:v>1.340883E-4</c:v>
                </c:pt>
                <c:pt idx="666" formatCode="0.00E+00">
                  <c:v>1.3468873999999999E-4</c:v>
                </c:pt>
                <c:pt idx="667" formatCode="0.00E+00">
                  <c:v>1.3528917E-4</c:v>
                </c:pt>
                <c:pt idx="668" formatCode="0.00E+00">
                  <c:v>1.3588960999999999E-4</c:v>
                </c:pt>
                <c:pt idx="669" formatCode="0.00E+00">
                  <c:v>1.3649003999999999E-4</c:v>
                </c:pt>
                <c:pt idx="670" formatCode="0.00E+00">
                  <c:v>1.3709046000000001E-4</c:v>
                </c:pt>
                <c:pt idx="671" formatCode="0.00E+00">
                  <c:v>1.3769088E-4</c:v>
                </c:pt>
                <c:pt idx="672" formatCode="0.00E+00">
                  <c:v>1.3829129999999999E-4</c:v>
                </c:pt>
                <c:pt idx="673" formatCode="0.00E+00">
                  <c:v>1.3889172000000001E-4</c:v>
                </c:pt>
                <c:pt idx="674" formatCode="0.00E+00">
                  <c:v>1.3949213000000001E-4</c:v>
                </c:pt>
                <c:pt idx="675" formatCode="0.00E+00">
                  <c:v>1.4009252000000001E-4</c:v>
                </c:pt>
                <c:pt idx="676" formatCode="0.00E+00">
                  <c:v>1.4069294E-4</c:v>
                </c:pt>
                <c:pt idx="677" formatCode="0.00E+00">
                  <c:v>1.4129333E-4</c:v>
                </c:pt>
                <c:pt idx="678" formatCode="0.00E+00">
                  <c:v>1.4189372E-4</c:v>
                </c:pt>
                <c:pt idx="679" formatCode="0.00E+00">
                  <c:v>1.4249411E-4</c:v>
                </c:pt>
                <c:pt idx="680" formatCode="0.00E+00">
                  <c:v>1.430945E-4</c:v>
                </c:pt>
                <c:pt idx="681" formatCode="0.00E+00">
                  <c:v>1.4369487999999999E-4</c:v>
                </c:pt>
                <c:pt idx="682" formatCode="0.00E+00">
                  <c:v>1.4429526E-4</c:v>
                </c:pt>
                <c:pt idx="683" formatCode="0.00E+00">
                  <c:v>1.4489565000000001E-4</c:v>
                </c:pt>
                <c:pt idx="684" formatCode="0.00E+00">
                  <c:v>1.4549600999999999E-4</c:v>
                </c:pt>
                <c:pt idx="685" formatCode="0.00E+00">
                  <c:v>1.4609637999999999E-4</c:v>
                </c:pt>
                <c:pt idx="686" formatCode="0.00E+00">
                  <c:v>1.4669674E-4</c:v>
                </c:pt>
                <c:pt idx="687" formatCode="0.00E+00">
                  <c:v>1.4729709999999999E-4</c:v>
                </c:pt>
                <c:pt idx="688" formatCode="0.00E+00">
                  <c:v>1.4789746E-4</c:v>
                </c:pt>
                <c:pt idx="689" formatCode="0.00E+00">
                  <c:v>1.4849781E-4</c:v>
                </c:pt>
                <c:pt idx="690" formatCode="0.00E+00">
                  <c:v>1.4909815000000001E-4</c:v>
                </c:pt>
                <c:pt idx="691" formatCode="0.00E+00">
                  <c:v>1.4969850000000001E-4</c:v>
                </c:pt>
                <c:pt idx="692" formatCode="0.00E+00">
                  <c:v>1.5029885000000001E-4</c:v>
                </c:pt>
                <c:pt idx="693" formatCode="0.00E+00">
                  <c:v>1.5089916999999999E-4</c:v>
                </c:pt>
                <c:pt idx="694" formatCode="0.00E+00">
                  <c:v>1.5149951E-4</c:v>
                </c:pt>
                <c:pt idx="695" formatCode="0.00E+00">
                  <c:v>1.5209983000000001E-4</c:v>
                </c:pt>
                <c:pt idx="696" formatCode="0.00E+00">
                  <c:v>1.5270016000000001E-4</c:v>
                </c:pt>
                <c:pt idx="697" formatCode="0.00E+00">
                  <c:v>1.5330047000000001E-4</c:v>
                </c:pt>
                <c:pt idx="698" formatCode="0.00E+00">
                  <c:v>1.539008E-4</c:v>
                </c:pt>
                <c:pt idx="699" formatCode="0.00E+00">
                  <c:v>1.5450110000000001E-4</c:v>
                </c:pt>
                <c:pt idx="700" formatCode="0.00E+00">
                  <c:v>1.5510139999999999E-4</c:v>
                </c:pt>
                <c:pt idx="701" formatCode="0.00E+00">
                  <c:v>1.5570170999999999E-4</c:v>
                </c:pt>
                <c:pt idx="702" formatCode="0.00E+00">
                  <c:v>1.5630200000000001E-4</c:v>
                </c:pt>
                <c:pt idx="703" formatCode="0.00E+00">
                  <c:v>1.5690229999999999E-4</c:v>
                </c:pt>
                <c:pt idx="704" formatCode="0.00E+00">
                  <c:v>1.5750258E-4</c:v>
                </c:pt>
                <c:pt idx="705" formatCode="0.00E+00">
                  <c:v>1.5810286E-4</c:v>
                </c:pt>
                <c:pt idx="706" formatCode="0.00E+00">
                  <c:v>1.5870314000000001E-4</c:v>
                </c:pt>
                <c:pt idx="707" formatCode="0.00E+00">
                  <c:v>1.5930341999999999E-4</c:v>
                </c:pt>
                <c:pt idx="708" formatCode="0.00E+00">
                  <c:v>1.5990369000000001E-4</c:v>
                </c:pt>
                <c:pt idx="709" formatCode="0.00E+00">
                  <c:v>1.6050396E-4</c:v>
                </c:pt>
                <c:pt idx="710" formatCode="0.00E+00">
                  <c:v>1.6110422000000001E-4</c:v>
                </c:pt>
                <c:pt idx="711" formatCode="0.00E+00">
                  <c:v>1.6170447999999999E-4</c:v>
                </c:pt>
                <c:pt idx="712" formatCode="0.00E+00">
                  <c:v>1.6230473000000001E-4</c:v>
                </c:pt>
                <c:pt idx="713" formatCode="0.00E+00">
                  <c:v>1.6290498E-4</c:v>
                </c:pt>
                <c:pt idx="714" formatCode="0.00E+00">
                  <c:v>1.6350522E-4</c:v>
                </c:pt>
                <c:pt idx="715" formatCode="0.00E+00">
                  <c:v>1.6410546000000001E-4</c:v>
                </c:pt>
                <c:pt idx="716" formatCode="0.00E+00">
                  <c:v>1.6470569E-4</c:v>
                </c:pt>
                <c:pt idx="717" formatCode="0.00E+00">
                  <c:v>1.6530591999999999E-4</c:v>
                </c:pt>
                <c:pt idx="718" formatCode="0.00E+00">
                  <c:v>1.6590613999999999E-4</c:v>
                </c:pt>
                <c:pt idx="719" formatCode="0.00E+00">
                  <c:v>1.6650635999999999E-4</c:v>
                </c:pt>
                <c:pt idx="720" formatCode="0.00E+00">
                  <c:v>1.6710658E-4</c:v>
                </c:pt>
                <c:pt idx="721" formatCode="0.00E+00">
                  <c:v>1.6770679000000001E-4</c:v>
                </c:pt>
                <c:pt idx="722" formatCode="0.00E+00">
                  <c:v>1.68307E-4</c:v>
                </c:pt>
                <c:pt idx="723" formatCode="0.00E+00">
                  <c:v>1.689072E-4</c:v>
                </c:pt>
                <c:pt idx="724" formatCode="0.00E+00">
                  <c:v>1.6929301999999999E-4</c:v>
                </c:pt>
                <c:pt idx="725" formatCode="0.00E+00">
                  <c:v>1.6929301999999999E-4</c:v>
                </c:pt>
                <c:pt idx="726">
                  <c:v>3.8764847000000002E-3</c:v>
                </c:pt>
                <c:pt idx="727">
                  <c:v>1.4334404E-2</c:v>
                </c:pt>
                <c:pt idx="728">
                  <c:v>2.4897024E-2</c:v>
                </c:pt>
                <c:pt idx="729">
                  <c:v>3.5548870000000003E-2</c:v>
                </c:pt>
                <c:pt idx="730">
                  <c:v>4.6273152999999997E-2</c:v>
                </c:pt>
                <c:pt idx="731">
                  <c:v>5.7052319999999997E-2</c:v>
                </c:pt>
                <c:pt idx="732">
                  <c:v>6.7868455999999994E-2</c:v>
                </c:pt>
                <c:pt idx="733">
                  <c:v>7.8703529999999994E-2</c:v>
                </c:pt>
                <c:pt idx="734">
                  <c:v>8.95397E-2</c:v>
                </c:pt>
                <c:pt idx="735">
                  <c:v>0.10035943999999999</c:v>
                </c:pt>
                <c:pt idx="736">
                  <c:v>0.11114579400000001</c:v>
                </c:pt>
                <c:pt idx="737">
                  <c:v>0.12188244600000001</c:v>
                </c:pt>
                <c:pt idx="738">
                  <c:v>0.1325539</c:v>
                </c:pt>
                <c:pt idx="739">
                  <c:v>0.14314556000000001</c:v>
                </c:pt>
                <c:pt idx="740">
                  <c:v>0.15364379</c:v>
                </c:pt>
                <c:pt idx="741">
                  <c:v>0.16403596000000001</c:v>
                </c:pt>
                <c:pt idx="742">
                  <c:v>0.17431060000000001</c:v>
                </c:pt>
                <c:pt idx="743">
                  <c:v>0.18445723</c:v>
                </c:pt>
                <c:pt idx="744">
                  <c:v>0.19446658</c:v>
                </c:pt>
                <c:pt idx="745">
                  <c:v>0.20433038000000001</c:v>
                </c:pt>
                <c:pt idx="746">
                  <c:v>0.21404152000000001</c:v>
                </c:pt>
                <c:pt idx="747">
                  <c:v>0.22359388999999999</c:v>
                </c:pt>
                <c:pt idx="748">
                  <c:v>0.23298240000000001</c:v>
                </c:pt>
                <c:pt idx="749">
                  <c:v>0.24220290999999999</c:v>
                </c:pt>
                <c:pt idx="750">
                  <c:v>0.25125223000000002</c:v>
                </c:pt>
                <c:pt idx="751">
                  <c:v>0.26012805</c:v>
                </c:pt>
                <c:pt idx="752">
                  <c:v>0.26882875000000001</c:v>
                </c:pt>
                <c:pt idx="753">
                  <c:v>0.27735330000000002</c:v>
                </c:pt>
                <c:pt idx="754">
                  <c:v>0.28570139999999999</c:v>
                </c:pt>
                <c:pt idx="755">
                  <c:v>0.29387328000000001</c:v>
                </c:pt>
                <c:pt idx="756">
                  <c:v>0.30186980000000002</c:v>
                </c:pt>
                <c:pt idx="757">
                  <c:v>0.30969219999999997</c:v>
                </c:pt>
                <c:pt idx="758">
                  <c:v>0.31734215999999998</c:v>
                </c:pt>
                <c:pt idx="759">
                  <c:v>0.32482159999999999</c:v>
                </c:pt>
                <c:pt idx="760">
                  <c:v>0.33213272999999999</c:v>
                </c:pt>
                <c:pt idx="761">
                  <c:v>0.33927800000000002</c:v>
                </c:pt>
                <c:pt idx="762">
                  <c:v>0.34626000000000001</c:v>
                </c:pt>
                <c:pt idx="763">
                  <c:v>0.35308142999999997</c:v>
                </c:pt>
                <c:pt idx="764">
                  <c:v>0.35974497</c:v>
                </c:pt>
                <c:pt idx="765">
                  <c:v>0.36625340000000001</c:v>
                </c:pt>
                <c:pt idx="766">
                  <c:v>0.37260944000000001</c:v>
                </c:pt>
                <c:pt idx="767">
                  <c:v>0.37881574000000001</c:v>
                </c:pt>
                <c:pt idx="768">
                  <c:v>0.38487494</c:v>
                </c:pt>
                <c:pt idx="769">
                  <c:v>0.39078953999999999</c:v>
                </c:pt>
                <c:pt idx="770">
                  <c:v>0.39656195</c:v>
                </c:pt>
                <c:pt idx="771">
                  <c:v>0.40219447000000003</c:v>
                </c:pt>
                <c:pt idx="772">
                  <c:v>0.40768919999999997</c:v>
                </c:pt>
                <c:pt idx="773">
                  <c:v>0.41304817999999999</c:v>
                </c:pt>
                <c:pt idx="774">
                  <c:v>0.41827314999999998</c:v>
                </c:pt>
                <c:pt idx="775">
                  <c:v>0.42336590000000002</c:v>
                </c:pt>
                <c:pt idx="776">
                  <c:v>0.42832791999999997</c:v>
                </c:pt>
                <c:pt idx="777">
                  <c:v>0.43316070000000001</c:v>
                </c:pt>
                <c:pt idx="778">
                  <c:v>0.43786555999999999</c:v>
                </c:pt>
                <c:pt idx="779">
                  <c:v>0.44244367000000001</c:v>
                </c:pt>
                <c:pt idx="780">
                  <c:v>0.44689623000000001</c:v>
                </c:pt>
                <c:pt idx="781">
                  <c:v>0.45122424</c:v>
                </c:pt>
                <c:pt idx="782">
                  <c:v>0.45542877999999998</c:v>
                </c:pt>
                <c:pt idx="783">
                  <c:v>0.45951073999999997</c:v>
                </c:pt>
                <c:pt idx="784">
                  <c:v>0.46347114</c:v>
                </c:pt>
                <c:pt idx="785">
                  <c:v>0.46731089999999997</c:v>
                </c:pt>
                <c:pt idx="786">
                  <c:v>0.47103107</c:v>
                </c:pt>
                <c:pt idx="787">
                  <c:v>0.47463274</c:v>
                </c:pt>
                <c:pt idx="788">
                  <c:v>0.47811704999999999</c:v>
                </c:pt>
                <c:pt idx="789">
                  <c:v>0.48148524999999998</c:v>
                </c:pt>
                <c:pt idx="790">
                  <c:v>0.48473864999999999</c:v>
                </c:pt>
                <c:pt idx="791">
                  <c:v>0.48787873999999998</c:v>
                </c:pt>
                <c:pt idx="792">
                  <c:v>0.49090709999999999</c:v>
                </c:pt>
                <c:pt idx="793">
                  <c:v>0.49382544</c:v>
                </c:pt>
                <c:pt idx="794">
                  <c:v>0.49663564999999998</c:v>
                </c:pt>
                <c:pt idx="795">
                  <c:v>0.4993398</c:v>
                </c:pt>
                <c:pt idx="796">
                  <c:v>0.5019401</c:v>
                </c:pt>
                <c:pt idx="797">
                  <c:v>0.50443879999999996</c:v>
                </c:pt>
                <c:pt idx="798">
                  <c:v>0.50683869999999998</c:v>
                </c:pt>
                <c:pt idx="799">
                  <c:v>0.50914230000000005</c:v>
                </c:pt>
                <c:pt idx="800">
                  <c:v>0.51135260000000005</c:v>
                </c:pt>
                <c:pt idx="801">
                  <c:v>0.51347259999999995</c:v>
                </c:pt>
                <c:pt idx="802">
                  <c:v>0.51550554999999998</c:v>
                </c:pt>
                <c:pt idx="803">
                  <c:v>0.51745470000000005</c:v>
                </c:pt>
                <c:pt idx="804">
                  <c:v>0.51932350000000005</c:v>
                </c:pt>
                <c:pt idx="805">
                  <c:v>0.52111554000000004</c:v>
                </c:pt>
                <c:pt idx="806">
                  <c:v>0.52283449999999998</c:v>
                </c:pt>
                <c:pt idx="807">
                  <c:v>0.52448404000000004</c:v>
                </c:pt>
                <c:pt idx="808">
                  <c:v>0.52606790000000003</c:v>
                </c:pt>
                <c:pt idx="809">
                  <c:v>0.52759009999999995</c:v>
                </c:pt>
                <c:pt idx="810">
                  <c:v>0.52905433999999996</c:v>
                </c:pt>
                <c:pt idx="811">
                  <c:v>0.53046464999999998</c:v>
                </c:pt>
                <c:pt idx="812">
                  <c:v>0.53182479999999999</c:v>
                </c:pt>
                <c:pt idx="813">
                  <c:v>0.53313889999999997</c:v>
                </c:pt>
                <c:pt idx="814">
                  <c:v>0.53441053999999999</c:v>
                </c:pt>
                <c:pt idx="815">
                  <c:v>0.53564376000000002</c:v>
                </c:pt>
                <c:pt idx="816">
                  <c:v>0.53684220000000005</c:v>
                </c:pt>
                <c:pt idx="817">
                  <c:v>0.53800970000000004</c:v>
                </c:pt>
                <c:pt idx="818">
                  <c:v>0.53914980000000001</c:v>
                </c:pt>
                <c:pt idx="819">
                  <c:v>0.54026609999999997</c:v>
                </c:pt>
                <c:pt idx="820">
                  <c:v>0.54136205000000004</c:v>
                </c:pt>
                <c:pt idx="821">
                  <c:v>0.54244095000000003</c:v>
                </c:pt>
                <c:pt idx="822">
                  <c:v>0.54350600000000004</c:v>
                </c:pt>
                <c:pt idx="823">
                  <c:v>0.5445605</c:v>
                </c:pt>
                <c:pt idx="824">
                  <c:v>0.54560739999999996</c:v>
                </c:pt>
                <c:pt idx="825">
                  <c:v>0.54664959999999996</c:v>
                </c:pt>
                <c:pt idx="826">
                  <c:v>0.5476898</c:v>
                </c:pt>
                <c:pt idx="827">
                  <c:v>0.54873073000000006</c:v>
                </c:pt>
                <c:pt idx="828">
                  <c:v>0.54977494000000005</c:v>
                </c:pt>
                <c:pt idx="829">
                  <c:v>0.5508248</c:v>
                </c:pt>
                <c:pt idx="830">
                  <c:v>0.55188269999999995</c:v>
                </c:pt>
                <c:pt idx="831">
                  <c:v>0.55295070000000002</c:v>
                </c:pt>
                <c:pt idx="832">
                  <c:v>0.55403084000000002</c:v>
                </c:pt>
                <c:pt idx="833">
                  <c:v>0.55512505999999995</c:v>
                </c:pt>
                <c:pt idx="834">
                  <c:v>0.55623520000000004</c:v>
                </c:pt>
                <c:pt idx="835">
                  <c:v>0.55736300000000005</c:v>
                </c:pt>
                <c:pt idx="836">
                  <c:v>0.55850995000000003</c:v>
                </c:pt>
                <c:pt idx="837">
                  <c:v>0.55967765999999997</c:v>
                </c:pt>
                <c:pt idx="838">
                  <c:v>0.56086740000000002</c:v>
                </c:pt>
                <c:pt idx="839">
                  <c:v>0.56208060000000004</c:v>
                </c:pt>
                <c:pt idx="840">
                  <c:v>0.56331830000000005</c:v>
                </c:pt>
                <c:pt idx="841">
                  <c:v>0.56458174999999999</c:v>
                </c:pt>
                <c:pt idx="842">
                  <c:v>0.56587195000000001</c:v>
                </c:pt>
                <c:pt idx="843">
                  <c:v>0.56718975000000005</c:v>
                </c:pt>
                <c:pt idx="844">
                  <c:v>0.56853609999999999</c:v>
                </c:pt>
                <c:pt idx="845">
                  <c:v>0.56991179999999997</c:v>
                </c:pt>
                <c:pt idx="846">
                  <c:v>0.57131750000000003</c:v>
                </c:pt>
                <c:pt idx="847">
                  <c:v>0.57275396999999995</c:v>
                </c:pt>
                <c:pt idx="848">
                  <c:v>0.57422172999999999</c:v>
                </c:pt>
                <c:pt idx="849">
                  <c:v>0.57572140000000005</c:v>
                </c:pt>
                <c:pt idx="850">
                  <c:v>0.57725349999999997</c:v>
                </c:pt>
                <c:pt idx="851">
                  <c:v>0.57881850000000001</c:v>
                </c:pt>
                <c:pt idx="852">
                  <c:v>0.58041679999999995</c:v>
                </c:pt>
                <c:pt idx="853">
                  <c:v>0.58204880000000003</c:v>
                </c:pt>
                <c:pt idx="854">
                  <c:v>0.58371479999999998</c:v>
                </c:pt>
                <c:pt idx="855">
                  <c:v>0.58541509999999997</c:v>
                </c:pt>
                <c:pt idx="856">
                  <c:v>0.58715010000000001</c:v>
                </c:pt>
                <c:pt idx="857">
                  <c:v>0.58892</c:v>
                </c:pt>
                <c:pt idx="858">
                  <c:v>0.59072495000000003</c:v>
                </c:pt>
                <c:pt idx="859">
                  <c:v>0.59256523999999999</c:v>
                </c:pt>
                <c:pt idx="860">
                  <c:v>0.594441</c:v>
                </c:pt>
                <c:pt idx="861">
                  <c:v>0.59635245999999997</c:v>
                </c:pt>
                <c:pt idx="862">
                  <c:v>0.59829973999999997</c:v>
                </c:pt>
                <c:pt idx="863">
                  <c:v>0.60028289999999995</c:v>
                </c:pt>
                <c:pt idx="864">
                  <c:v>0.60230220000000001</c:v>
                </c:pt>
                <c:pt idx="865">
                  <c:v>0.60435766000000002</c:v>
                </c:pt>
                <c:pt idx="866">
                  <c:v>0.60644949999999997</c:v>
                </c:pt>
                <c:pt idx="867">
                  <c:v>0.60857766999999996</c:v>
                </c:pt>
                <c:pt idx="868">
                  <c:v>0.61074245000000005</c:v>
                </c:pt>
                <c:pt idx="869">
                  <c:v>0.61294380000000004</c:v>
                </c:pt>
                <c:pt idx="870">
                  <c:v>0.61518200000000001</c:v>
                </c:pt>
                <c:pt idx="871">
                  <c:v>0.61745702999999996</c:v>
                </c:pt>
                <c:pt idx="872">
                  <c:v>0.61976900000000001</c:v>
                </c:pt>
                <c:pt idx="873">
                  <c:v>0.62211799999999995</c:v>
                </c:pt>
                <c:pt idx="874">
                  <c:v>0.62450426999999997</c:v>
                </c:pt>
                <c:pt idx="875">
                  <c:v>0.62692789999999998</c:v>
                </c:pt>
                <c:pt idx="876">
                  <c:v>0.62938899999999998</c:v>
                </c:pt>
                <c:pt idx="877">
                  <c:v>0.63188772999999998</c:v>
                </c:pt>
                <c:pt idx="878">
                  <c:v>0.63442427000000001</c:v>
                </c:pt>
                <c:pt idx="879">
                  <c:v>0.63699879999999998</c:v>
                </c:pt>
                <c:pt idx="880">
                  <c:v>0.63961153999999998</c:v>
                </c:pt>
                <c:pt idx="881">
                  <c:v>0.64226264</c:v>
                </c:pt>
                <c:pt idx="882">
                  <c:v>0.64495236</c:v>
                </c:pt>
                <c:pt idx="883">
                  <c:v>0.6476809</c:v>
                </c:pt>
                <c:pt idx="884">
                  <c:v>0.65044849999999999</c:v>
                </c:pt>
                <c:pt idx="885">
                  <c:v>0.65325549999999999</c:v>
                </c:pt>
                <c:pt idx="886">
                  <c:v>0.65610219999999997</c:v>
                </c:pt>
                <c:pt idx="887">
                  <c:v>0.65898882999999997</c:v>
                </c:pt>
                <c:pt idx="888">
                  <c:v>0.6619157</c:v>
                </c:pt>
                <c:pt idx="889">
                  <c:v>0.66488320000000001</c:v>
                </c:pt>
                <c:pt idx="890">
                  <c:v>0.66789169999999998</c:v>
                </c:pt>
                <c:pt idx="891">
                  <c:v>0.67094160000000003</c:v>
                </c:pt>
                <c:pt idx="892">
                  <c:v>0.6740332</c:v>
                </c:pt>
                <c:pt idx="893">
                  <c:v>0.67716710000000002</c:v>
                </c:pt>
                <c:pt idx="894">
                  <c:v>0.68034357000000001</c:v>
                </c:pt>
                <c:pt idx="895">
                  <c:v>0.68356322999999997</c:v>
                </c:pt>
                <c:pt idx="896">
                  <c:v>0.68682646999999997</c:v>
                </c:pt>
                <c:pt idx="897">
                  <c:v>0.69013380000000002</c:v>
                </c:pt>
                <c:pt idx="898">
                  <c:v>0.69348600000000005</c:v>
                </c:pt>
                <c:pt idx="899">
                  <c:v>0.69688344000000002</c:v>
                </c:pt>
                <c:pt idx="900">
                  <c:v>0.70032686</c:v>
                </c:pt>
                <c:pt idx="901">
                  <c:v>0.70381695</c:v>
                </c:pt>
                <c:pt idx="902">
                  <c:v>0.70735429999999999</c:v>
                </c:pt>
                <c:pt idx="903">
                  <c:v>0.71093965000000003</c:v>
                </c:pt>
                <c:pt idx="904">
                  <c:v>0.71457386000000001</c:v>
                </c:pt>
                <c:pt idx="905">
                  <c:v>0.71825760000000005</c:v>
                </c:pt>
                <c:pt idx="906">
                  <c:v>0.72199179999999996</c:v>
                </c:pt>
                <c:pt idx="907">
                  <c:v>0.72577720000000001</c:v>
                </c:pt>
                <c:pt idx="908">
                  <c:v>0.72961485000000004</c:v>
                </c:pt>
                <c:pt idx="909">
                  <c:v>0.73350570000000004</c:v>
                </c:pt>
                <c:pt idx="910">
                  <c:v>0.73745066000000004</c:v>
                </c:pt>
                <c:pt idx="911">
                  <c:v>0.74145055000000004</c:v>
                </c:pt>
                <c:pt idx="912">
                  <c:v>0.74550629999999996</c:v>
                </c:pt>
                <c:pt idx="913">
                  <c:v>0.74961907000000005</c:v>
                </c:pt>
                <c:pt idx="914">
                  <c:v>0.75378999999999996</c:v>
                </c:pt>
                <c:pt idx="915">
                  <c:v>0.75802020000000003</c:v>
                </c:pt>
                <c:pt idx="916">
                  <c:v>0.76231090000000001</c:v>
                </c:pt>
                <c:pt idx="917">
                  <c:v>0.76666319999999999</c:v>
                </c:pt>
                <c:pt idx="918">
                  <c:v>0.77107846999999996</c:v>
                </c:pt>
                <c:pt idx="919">
                  <c:v>0.77555819999999998</c:v>
                </c:pt>
                <c:pt idx="920">
                  <c:v>0.78010374000000005</c:v>
                </c:pt>
                <c:pt idx="921">
                  <c:v>0.78471650000000004</c:v>
                </c:pt>
                <c:pt idx="922">
                  <c:v>0.78939789999999999</c:v>
                </c:pt>
                <c:pt idx="923">
                  <c:v>0.79414945999999997</c:v>
                </c:pt>
                <c:pt idx="924">
                  <c:v>0.79897280000000004</c:v>
                </c:pt>
                <c:pt idx="925">
                  <c:v>0.80386950000000001</c:v>
                </c:pt>
                <c:pt idx="926">
                  <c:v>0.80884120000000004</c:v>
                </c:pt>
                <c:pt idx="927">
                  <c:v>0.81388974000000003</c:v>
                </c:pt>
                <c:pt idx="928">
                  <c:v>0.81901690000000005</c:v>
                </c:pt>
                <c:pt idx="929">
                  <c:v>0.82422439999999997</c:v>
                </c:pt>
                <c:pt idx="930">
                  <c:v>0.82951427</c:v>
                </c:pt>
                <c:pt idx="931">
                  <c:v>0.83488839999999997</c:v>
                </c:pt>
                <c:pt idx="932">
                  <c:v>0.84034889999999995</c:v>
                </c:pt>
                <c:pt idx="933">
                  <c:v>0.84589773000000001</c:v>
                </c:pt>
                <c:pt idx="934">
                  <c:v>0.85153716999999995</c:v>
                </c:pt>
                <c:pt idx="935">
                  <c:v>0.85726946999999998</c:v>
                </c:pt>
                <c:pt idx="936">
                  <c:v>0.86309689999999994</c:v>
                </c:pt>
                <c:pt idx="937">
                  <c:v>0.86902170000000001</c:v>
                </c:pt>
                <c:pt idx="938">
                  <c:v>0.87504643000000004</c:v>
                </c:pt>
                <c:pt idx="939">
                  <c:v>0.88117354999999997</c:v>
                </c:pt>
                <c:pt idx="940">
                  <c:v>0.88740560000000002</c:v>
                </c:pt>
                <c:pt idx="941">
                  <c:v>0.89374509999999996</c:v>
                </c:pt>
                <c:pt idx="942">
                  <c:v>0.90019499999999997</c:v>
                </c:pt>
                <c:pt idx="943">
                  <c:v>0.90675859999999997</c:v>
                </c:pt>
                <c:pt idx="944">
                  <c:v>0.91343856000000001</c:v>
                </c:pt>
                <c:pt idx="945">
                  <c:v>0.92023779999999999</c:v>
                </c:pt>
                <c:pt idx="946">
                  <c:v>0.92715939999999997</c:v>
                </c:pt>
                <c:pt idx="947">
                  <c:v>0.93420669999999995</c:v>
                </c:pt>
                <c:pt idx="948">
                  <c:v>0.94138299999999997</c:v>
                </c:pt>
                <c:pt idx="949">
                  <c:v>0.94869159999999997</c:v>
                </c:pt>
                <c:pt idx="950">
                  <c:v>0.95613634999999997</c:v>
                </c:pt>
                <c:pt idx="951">
                  <c:v>0.96372133000000004</c:v>
                </c:pt>
                <c:pt idx="952">
                  <c:v>0.97145000000000004</c:v>
                </c:pt>
                <c:pt idx="953">
                  <c:v>0.97932607000000005</c:v>
                </c:pt>
                <c:pt idx="954">
                  <c:v>0.98735360000000005</c:v>
                </c:pt>
                <c:pt idx="955">
                  <c:v>0.9955368</c:v>
                </c:pt>
                <c:pt idx="956">
                  <c:v>0.99886655999999996</c:v>
                </c:pt>
                <c:pt idx="957">
                  <c:v>0.99886799999999998</c:v>
                </c:pt>
                <c:pt idx="958">
                  <c:v>0.98224429999999996</c:v>
                </c:pt>
                <c:pt idx="959">
                  <c:v>0.95518570000000003</c:v>
                </c:pt>
                <c:pt idx="960">
                  <c:v>0.92899129999999996</c:v>
                </c:pt>
                <c:pt idx="961">
                  <c:v>0.90362290000000001</c:v>
                </c:pt>
                <c:pt idx="962">
                  <c:v>0.87904800000000005</c:v>
                </c:pt>
                <c:pt idx="963">
                  <c:v>0.85523015000000002</c:v>
                </c:pt>
                <c:pt idx="964">
                  <c:v>0.83213369999999998</c:v>
                </c:pt>
                <c:pt idx="965">
                  <c:v>0.80972670000000002</c:v>
                </c:pt>
                <c:pt idx="966">
                  <c:v>0.78797804999999999</c:v>
                </c:pt>
                <c:pt idx="967">
                  <c:v>0.76686069999999995</c:v>
                </c:pt>
                <c:pt idx="968">
                  <c:v>0.74634796000000003</c:v>
                </c:pt>
                <c:pt idx="969">
                  <c:v>0.7264138</c:v>
                </c:pt>
                <c:pt idx="970">
                  <c:v>0.70703565999999995</c:v>
                </c:pt>
                <c:pt idx="971">
                  <c:v>0.6881891</c:v>
                </c:pt>
                <c:pt idx="972">
                  <c:v>0.66985404000000004</c:v>
                </c:pt>
                <c:pt idx="973">
                  <c:v>0.65200853000000003</c:v>
                </c:pt>
                <c:pt idx="974">
                  <c:v>0.63463365999999999</c:v>
                </c:pt>
                <c:pt idx="975">
                  <c:v>0.61771030000000005</c:v>
                </c:pt>
                <c:pt idx="976">
                  <c:v>0.60122114000000004</c:v>
                </c:pt>
                <c:pt idx="977">
                  <c:v>0.58514845000000004</c:v>
                </c:pt>
                <c:pt idx="978">
                  <c:v>0.56947590000000003</c:v>
                </c:pt>
                <c:pt idx="979">
                  <c:v>0.55418909999999999</c:v>
                </c:pt>
                <c:pt idx="980">
                  <c:v>0.53927369999999997</c:v>
                </c:pt>
                <c:pt idx="981">
                  <c:v>0.52471447000000004</c:v>
                </c:pt>
                <c:pt idx="982">
                  <c:v>0.51049935999999996</c:v>
                </c:pt>
                <c:pt idx="983">
                  <c:v>0.49661472000000001</c:v>
                </c:pt>
                <c:pt idx="984">
                  <c:v>0.48304882999999998</c:v>
                </c:pt>
                <c:pt idx="985">
                  <c:v>0.46978995000000001</c:v>
                </c:pt>
                <c:pt idx="986">
                  <c:v>0.45682666</c:v>
                </c:pt>
                <c:pt idx="987">
                  <c:v>0.4441484</c:v>
                </c:pt>
                <c:pt idx="988">
                  <c:v>0.43174469999999998</c:v>
                </c:pt>
                <c:pt idx="989">
                  <c:v>0.41960579999999997</c:v>
                </c:pt>
                <c:pt idx="990">
                  <c:v>0.40772229999999998</c:v>
                </c:pt>
                <c:pt idx="991">
                  <c:v>0.39608502000000001</c:v>
                </c:pt>
                <c:pt idx="992">
                  <c:v>0.38468545999999998</c:v>
                </c:pt>
                <c:pt idx="993">
                  <c:v>0.37351512999999997</c:v>
                </c:pt>
                <c:pt idx="994">
                  <c:v>0.3625661</c:v>
                </c:pt>
                <c:pt idx="995">
                  <c:v>0.36094236000000002</c:v>
                </c:pt>
                <c:pt idx="996">
                  <c:v>0.3609424</c:v>
                </c:pt>
                <c:pt idx="997">
                  <c:v>0.35895082</c:v>
                </c:pt>
                <c:pt idx="998">
                  <c:v>0.35663771999999999</c:v>
                </c:pt>
                <c:pt idx="999">
                  <c:v>0.35435622999999999</c:v>
                </c:pt>
                <c:pt idx="1000">
                  <c:v>0.35210560000000002</c:v>
                </c:pt>
                <c:pt idx="1001">
                  <c:v>0.34988629999999998</c:v>
                </c:pt>
                <c:pt idx="1002">
                  <c:v>0.34769684000000001</c:v>
                </c:pt>
                <c:pt idx="1003">
                  <c:v>0.34553662000000002</c:v>
                </c:pt>
                <c:pt idx="1004">
                  <c:v>0.34340635000000003</c:v>
                </c:pt>
                <c:pt idx="1005">
                  <c:v>0.34130453999999999</c:v>
                </c:pt>
                <c:pt idx="1006">
                  <c:v>0.33922922999999999</c:v>
                </c:pt>
                <c:pt idx="1007">
                  <c:v>0.33718288000000002</c:v>
                </c:pt>
                <c:pt idx="1008">
                  <c:v>0.33516323999999997</c:v>
                </c:pt>
                <c:pt idx="1009">
                  <c:v>0.33317044000000001</c:v>
                </c:pt>
                <c:pt idx="1010">
                  <c:v>0.33120385000000002</c:v>
                </c:pt>
                <c:pt idx="1011">
                  <c:v>0.32926275999999999</c:v>
                </c:pt>
                <c:pt idx="1012">
                  <c:v>0.32734644000000002</c:v>
                </c:pt>
                <c:pt idx="1013">
                  <c:v>0.32545524999999997</c:v>
                </c:pt>
                <c:pt idx="1014">
                  <c:v>0.32358804000000002</c:v>
                </c:pt>
                <c:pt idx="1015">
                  <c:v>0.32174423000000002</c:v>
                </c:pt>
                <c:pt idx="1016">
                  <c:v>0.31992315999999998</c:v>
                </c:pt>
                <c:pt idx="1017">
                  <c:v>0.31812425999999999</c:v>
                </c:pt>
                <c:pt idx="1018">
                  <c:v>0.31634816999999998</c:v>
                </c:pt>
                <c:pt idx="1019">
                  <c:v>0.31459385000000001</c:v>
                </c:pt>
                <c:pt idx="1020">
                  <c:v>0.31286072999999998</c:v>
                </c:pt>
                <c:pt idx="1021">
                  <c:v>0.31114831999999998</c:v>
                </c:pt>
                <c:pt idx="1022">
                  <c:v>0.30945616999999997</c:v>
                </c:pt>
                <c:pt idx="1023">
                  <c:v>0.30778464999999999</c:v>
                </c:pt>
                <c:pt idx="1024">
                  <c:v>0.30613297</c:v>
                </c:pt>
                <c:pt idx="1025">
                  <c:v>0.30450073</c:v>
                </c:pt>
                <c:pt idx="1026">
                  <c:v>0.30288749999999998</c:v>
                </c:pt>
                <c:pt idx="1027">
                  <c:v>0.30129289999999997</c:v>
                </c:pt>
                <c:pt idx="1028">
                  <c:v>0.29971703999999999</c:v>
                </c:pt>
                <c:pt idx="1029">
                  <c:v>0.29815940000000002</c:v>
                </c:pt>
                <c:pt idx="1030">
                  <c:v>0.29661956</c:v>
                </c:pt>
                <c:pt idx="1031">
                  <c:v>0.29509722999999999</c:v>
                </c:pt>
                <c:pt idx="1032">
                  <c:v>0.29359204</c:v>
                </c:pt>
                <c:pt idx="1033">
                  <c:v>0.29210399999999997</c:v>
                </c:pt>
                <c:pt idx="1034">
                  <c:v>0.29063272000000001</c:v>
                </c:pt>
                <c:pt idx="1035">
                  <c:v>0.28917779999999998</c:v>
                </c:pt>
                <c:pt idx="1036">
                  <c:v>0.28773897999999998</c:v>
                </c:pt>
                <c:pt idx="1037">
                  <c:v>0.28631594999999999</c:v>
                </c:pt>
                <c:pt idx="1038">
                  <c:v>0.28490870000000001</c:v>
                </c:pt>
                <c:pt idx="1039">
                  <c:v>0.28351684999999999</c:v>
                </c:pt>
                <c:pt idx="1040">
                  <c:v>0.28214008000000002</c:v>
                </c:pt>
                <c:pt idx="1041">
                  <c:v>0.28077814000000001</c:v>
                </c:pt>
                <c:pt idx="1042">
                  <c:v>0.27943077999999999</c:v>
                </c:pt>
                <c:pt idx="1043">
                  <c:v>0.27809808000000003</c:v>
                </c:pt>
                <c:pt idx="1044">
                  <c:v>0.27677964999999999</c:v>
                </c:pt>
                <c:pt idx="1045">
                  <c:v>0.27547519999999998</c:v>
                </c:pt>
                <c:pt idx="1046">
                  <c:v>0.27418447000000001</c:v>
                </c:pt>
                <c:pt idx="1047">
                  <c:v>0.27290716999999998</c:v>
                </c:pt>
                <c:pt idx="1048">
                  <c:v>0.27164310000000003</c:v>
                </c:pt>
                <c:pt idx="1049">
                  <c:v>0.27039203000000001</c:v>
                </c:pt>
                <c:pt idx="1050">
                  <c:v>0.26915412999999999</c:v>
                </c:pt>
                <c:pt idx="1051">
                  <c:v>0.26792905</c:v>
                </c:pt>
                <c:pt idx="1052">
                  <c:v>0.26671647999999998</c:v>
                </c:pt>
                <c:pt idx="1053">
                  <c:v>0.26551619999999998</c:v>
                </c:pt>
                <c:pt idx="1054">
                  <c:v>0.26432793999999998</c:v>
                </c:pt>
                <c:pt idx="1055">
                  <c:v>0.26315159999999999</c:v>
                </c:pt>
                <c:pt idx="1056">
                  <c:v>0.26198684999999999</c:v>
                </c:pt>
                <c:pt idx="1057">
                  <c:v>0.26083392</c:v>
                </c:pt>
                <c:pt idx="1058">
                  <c:v>0.25969258000000001</c:v>
                </c:pt>
                <c:pt idx="1059">
                  <c:v>0.25856245</c:v>
                </c:pt>
                <c:pt idx="1060">
                  <c:v>0.25744339999999999</c:v>
                </c:pt>
                <c:pt idx="1061">
                  <c:v>0.25633519999999999</c:v>
                </c:pt>
                <c:pt idx="1062">
                  <c:v>0.25523770000000001</c:v>
                </c:pt>
                <c:pt idx="1063">
                  <c:v>0.25415070000000001</c:v>
                </c:pt>
                <c:pt idx="1064">
                  <c:v>0.25307456</c:v>
                </c:pt>
                <c:pt idx="1065">
                  <c:v>0.25200853000000001</c:v>
                </c:pt>
                <c:pt idx="1066">
                  <c:v>0.25095265999999999</c:v>
                </c:pt>
                <c:pt idx="1067">
                  <c:v>0.24990685000000001</c:v>
                </c:pt>
                <c:pt idx="1068">
                  <c:v>0.24887087999999999</c:v>
                </c:pt>
                <c:pt idx="1069">
                  <c:v>0.2478446</c:v>
                </c:pt>
                <c:pt idx="1070">
                  <c:v>0.24682783999999999</c:v>
                </c:pt>
                <c:pt idx="1071">
                  <c:v>0.24582063000000001</c:v>
                </c:pt>
                <c:pt idx="1072">
                  <c:v>0.24482284000000001</c:v>
                </c:pt>
                <c:pt idx="1073">
                  <c:v>0.24383424000000001</c:v>
                </c:pt>
                <c:pt idx="1074">
                  <c:v>0.24285470000000001</c:v>
                </c:pt>
                <c:pt idx="1075">
                  <c:v>0.24188407000000001</c:v>
                </c:pt>
                <c:pt idx="1076">
                  <c:v>0.24092226</c:v>
                </c:pt>
                <c:pt idx="1077">
                  <c:v>0.23996914999999999</c:v>
                </c:pt>
                <c:pt idx="1078">
                  <c:v>0.23902461</c:v>
                </c:pt>
                <c:pt idx="1079">
                  <c:v>0.23808855000000001</c:v>
                </c:pt>
                <c:pt idx="1080">
                  <c:v>0.23716085000000001</c:v>
                </c:pt>
                <c:pt idx="1081">
                  <c:v>0.23624125000000001</c:v>
                </c:pt>
                <c:pt idx="1082">
                  <c:v>0.23532977999999999</c:v>
                </c:pt>
                <c:pt idx="1083">
                  <c:v>0.23492187</c:v>
                </c:pt>
                <c:pt idx="1084">
                  <c:v>0.23492187</c:v>
                </c:pt>
                <c:pt idx="1085">
                  <c:v>0.24011609</c:v>
                </c:pt>
                <c:pt idx="1086">
                  <c:v>0.24713980999999999</c:v>
                </c:pt>
                <c:pt idx="1087">
                  <c:v>0.24713983</c:v>
                </c:pt>
                <c:pt idx="1088">
                  <c:v>0.25077887999999998</c:v>
                </c:pt>
                <c:pt idx="1089">
                  <c:v>0.26492549999999998</c:v>
                </c:pt>
                <c:pt idx="1090">
                  <c:v>0.27917215000000001</c:v>
                </c:pt>
                <c:pt idx="1091">
                  <c:v>0.29351830000000001</c:v>
                </c:pt>
                <c:pt idx="1092">
                  <c:v>0.30796420000000002</c:v>
                </c:pt>
                <c:pt idx="1093">
                  <c:v>0.32251020000000002</c:v>
                </c:pt>
                <c:pt idx="1094">
                  <c:v>0.33715683000000002</c:v>
                </c:pt>
                <c:pt idx="1095">
                  <c:v>0.35190474999999999</c:v>
                </c:pt>
                <c:pt idx="1096">
                  <c:v>0.36675521999999999</c:v>
                </c:pt>
                <c:pt idx="1097">
                  <c:v>0.38170979999999999</c:v>
                </c:pt>
                <c:pt idx="1098">
                  <c:v>0.39677050000000003</c:v>
                </c:pt>
                <c:pt idx="1099">
                  <c:v>0.41193955999999998</c:v>
                </c:pt>
                <c:pt idx="1100">
                  <c:v>0.42721963000000002</c:v>
                </c:pt>
                <c:pt idx="1101">
                  <c:v>0.44261362999999998</c:v>
                </c:pt>
                <c:pt idx="1102">
                  <c:v>0.45812493999999998</c:v>
                </c:pt>
                <c:pt idx="1103">
                  <c:v>0.47375727000000001</c:v>
                </c:pt>
                <c:pt idx="1104">
                  <c:v>0.48951497999999999</c:v>
                </c:pt>
                <c:pt idx="1105">
                  <c:v>0.50540214999999999</c:v>
                </c:pt>
                <c:pt idx="1106">
                  <c:v>0.52142363999999997</c:v>
                </c:pt>
                <c:pt idx="1107">
                  <c:v>0.53758490000000003</c:v>
                </c:pt>
                <c:pt idx="1108">
                  <c:v>0.55389089999999996</c:v>
                </c:pt>
                <c:pt idx="1109">
                  <c:v>0.57034850000000004</c:v>
                </c:pt>
                <c:pt idx="1110">
                  <c:v>0.58696289999999995</c:v>
                </c:pt>
                <c:pt idx="1111">
                  <c:v>0.60374223999999999</c:v>
                </c:pt>
                <c:pt idx="1112">
                  <c:v>0.62069249999999998</c:v>
                </c:pt>
                <c:pt idx="1113">
                  <c:v>0.63782172999999998</c:v>
                </c:pt>
                <c:pt idx="1114">
                  <c:v>0.655138</c:v>
                </c:pt>
                <c:pt idx="1115">
                  <c:v>0.67264950000000001</c:v>
                </c:pt>
                <c:pt idx="1116">
                  <c:v>0.69036500000000001</c:v>
                </c:pt>
                <c:pt idx="1117">
                  <c:v>0.70829439999999999</c:v>
                </c:pt>
                <c:pt idx="1118">
                  <c:v>0.72644779999999998</c:v>
                </c:pt>
                <c:pt idx="1119">
                  <c:v>0.74483465999999998</c:v>
                </c:pt>
                <c:pt idx="1120">
                  <c:v>0.76346623999999996</c:v>
                </c:pt>
                <c:pt idx="1121">
                  <c:v>0.78235390000000005</c:v>
                </c:pt>
                <c:pt idx="1122">
                  <c:v>0.80150929999999998</c:v>
                </c:pt>
                <c:pt idx="1123">
                  <c:v>0.82094489999999998</c:v>
                </c:pt>
                <c:pt idx="1124">
                  <c:v>0.84067356999999998</c:v>
                </c:pt>
                <c:pt idx="1125">
                  <c:v>0.86070880000000005</c:v>
                </c:pt>
                <c:pt idx="1126">
                  <c:v>0.88106452999999996</c:v>
                </c:pt>
                <c:pt idx="1127">
                  <c:v>0.90175559999999999</c:v>
                </c:pt>
                <c:pt idx="1128">
                  <c:v>0.92279750000000005</c:v>
                </c:pt>
                <c:pt idx="1129">
                  <c:v>0.94420590000000004</c:v>
                </c:pt>
                <c:pt idx="1130">
                  <c:v>0.96599703999999997</c:v>
                </c:pt>
                <c:pt idx="1131">
                  <c:v>0.98818815000000004</c:v>
                </c:pt>
                <c:pt idx="1132">
                  <c:v>1.0107993</c:v>
                </c:pt>
                <c:pt idx="1133">
                  <c:v>1.0338482</c:v>
                </c:pt>
                <c:pt idx="1134">
                  <c:v>1.0573542</c:v>
                </c:pt>
                <c:pt idx="1135">
                  <c:v>1.0813372999999999</c:v>
                </c:pt>
                <c:pt idx="1136">
                  <c:v>1.1058216000000001</c:v>
                </c:pt>
                <c:pt idx="1137">
                  <c:v>1.1308285</c:v>
                </c:pt>
                <c:pt idx="1138">
                  <c:v>1.1563809</c:v>
                </c:pt>
                <c:pt idx="1139">
                  <c:v>1.1825025</c:v>
                </c:pt>
                <c:pt idx="1140">
                  <c:v>1.2092206000000001</c:v>
                </c:pt>
                <c:pt idx="1141">
                  <c:v>1.2365628</c:v>
                </c:pt>
                <c:pt idx="1142">
                  <c:v>1.2645554999999999</c:v>
                </c:pt>
                <c:pt idx="1143">
                  <c:v>1.2932272</c:v>
                </c:pt>
                <c:pt idx="1144">
                  <c:v>1.3226085999999999</c:v>
                </c:pt>
                <c:pt idx="1145">
                  <c:v>1.3527358</c:v>
                </c:pt>
                <c:pt idx="1146">
                  <c:v>1.3836389</c:v>
                </c:pt>
                <c:pt idx="1147">
                  <c:v>1.4153519999999999</c:v>
                </c:pt>
                <c:pt idx="1148">
                  <c:v>1.4479108999999999</c:v>
                </c:pt>
                <c:pt idx="1149">
                  <c:v>1.4813597999999999</c:v>
                </c:pt>
                <c:pt idx="1150">
                  <c:v>1.5157354000000001</c:v>
                </c:pt>
                <c:pt idx="1151">
                  <c:v>1.5510796</c:v>
                </c:pt>
                <c:pt idx="1152">
                  <c:v>1.5874360000000001</c:v>
                </c:pt>
                <c:pt idx="1153">
                  <c:v>1.624851</c:v>
                </c:pt>
                <c:pt idx="1154">
                  <c:v>1.6633743000000001</c:v>
                </c:pt>
                <c:pt idx="1155">
                  <c:v>1.7030559000000001</c:v>
                </c:pt>
                <c:pt idx="1156">
                  <c:v>1.7439488000000001</c:v>
                </c:pt>
                <c:pt idx="1157">
                  <c:v>1.7861092000000001</c:v>
                </c:pt>
                <c:pt idx="1158">
                  <c:v>1.8295950000000001</c:v>
                </c:pt>
                <c:pt idx="1159">
                  <c:v>1.8744670999999999</c:v>
                </c:pt>
                <c:pt idx="1160">
                  <c:v>1.92079</c:v>
                </c:pt>
                <c:pt idx="1161">
                  <c:v>1.9686303000000001</c:v>
                </c:pt>
                <c:pt idx="1162">
                  <c:v>2.0180587999999999</c:v>
                </c:pt>
                <c:pt idx="1163">
                  <c:v>2.0691476</c:v>
                </c:pt>
                <c:pt idx="1164">
                  <c:v>2.1219735000000002</c:v>
                </c:pt>
                <c:pt idx="1165">
                  <c:v>2.1766161999999998</c:v>
                </c:pt>
                <c:pt idx="1166">
                  <c:v>2.2331588</c:v>
                </c:pt>
                <c:pt idx="1167">
                  <c:v>2.2916886999999999</c:v>
                </c:pt>
                <c:pt idx="1168">
                  <c:v>2.3522959999999999</c:v>
                </c:pt>
                <c:pt idx="1169">
                  <c:v>2.4150752999999998</c:v>
                </c:pt>
                <c:pt idx="1170">
                  <c:v>2.4801247000000002</c:v>
                </c:pt>
                <c:pt idx="1171">
                  <c:v>2.547542</c:v>
                </c:pt>
                <c:pt idx="1172">
                  <c:v>2.6174333000000001</c:v>
                </c:pt>
                <c:pt idx="1173">
                  <c:v>2.6899066</c:v>
                </c:pt>
                <c:pt idx="1174">
                  <c:v>2.7650730000000001</c:v>
                </c:pt>
                <c:pt idx="1175">
                  <c:v>2.8430398000000001</c:v>
                </c:pt>
                <c:pt idx="1176">
                  <c:v>2.9239251999999998</c:v>
                </c:pt>
                <c:pt idx="1177">
                  <c:v>3.0078475</c:v>
                </c:pt>
                <c:pt idx="1178">
                  <c:v>3.0949236999999998</c:v>
                </c:pt>
                <c:pt idx="1179">
                  <c:v>3.1852558000000002</c:v>
                </c:pt>
                <c:pt idx="1180">
                  <c:v>3.2789670000000002</c:v>
                </c:pt>
                <c:pt idx="1181">
                  <c:v>3.376172</c:v>
                </c:pt>
                <c:pt idx="1182">
                  <c:v>3.4769777999999998</c:v>
                </c:pt>
                <c:pt idx="1183">
                  <c:v>3.5814767000000001</c:v>
                </c:pt>
                <c:pt idx="1184">
                  <c:v>3.6897747999999999</c:v>
                </c:pt>
                <c:pt idx="1185">
                  <c:v>3.8019664</c:v>
                </c:pt>
                <c:pt idx="1186">
                  <c:v>3.9181203999999998</c:v>
                </c:pt>
                <c:pt idx="1187">
                  <c:v>4.0382300000000004</c:v>
                </c:pt>
                <c:pt idx="1188">
                  <c:v>4.0611652999999999</c:v>
                </c:pt>
                <c:pt idx="1189">
                  <c:v>4.0611649999999999</c:v>
                </c:pt>
                <c:pt idx="1190">
                  <c:v>4.0611309999999996</c:v>
                </c:pt>
              </c:numCache>
            </c:numRef>
          </c:yVal>
          <c:smooth val="0"/>
          <c:extLst>
            <c:ext xmlns:c16="http://schemas.microsoft.com/office/drawing/2014/chart" uri="{C3380CC4-5D6E-409C-BE32-E72D297353CC}">
              <c16:uniqueId val="{00000001-D492-4343-882C-352CF754D387}"/>
            </c:ext>
          </c:extLst>
        </c:ser>
        <c:ser>
          <c:idx val="2"/>
          <c:order val="2"/>
          <c:tx>
            <c:strRef>
              <c:f>'Figure 9'!$AQ$4</c:f>
              <c:strCache>
                <c:ptCount val="1"/>
                <c:pt idx="0">
                  <c:v>52mod</c:v>
                </c:pt>
              </c:strCache>
            </c:strRef>
          </c:tx>
          <c:spPr>
            <a:ln w="19050" cap="rnd">
              <a:solidFill>
                <a:schemeClr val="accent3"/>
              </a:solidFill>
              <a:round/>
            </a:ln>
            <a:effectLst/>
          </c:spPr>
          <c:marker>
            <c:symbol val="none"/>
          </c:marker>
          <c:xVal>
            <c:numRef>
              <c:f>'Figure 9'!$AR$6:$AR$1129</c:f>
              <c:numCache>
                <c:formatCode>General</c:formatCode>
                <c:ptCount val="112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3.7062200000000001</c:v>
                </c:pt>
                <c:pt idx="25">
                  <c:v>3.7062200000000001</c:v>
                </c:pt>
                <c:pt idx="26">
                  <c:v>3.738861833333333</c:v>
                </c:pt>
                <c:pt idx="27">
                  <c:v>3.738861833333333</c:v>
                </c:pt>
                <c:pt idx="28">
                  <c:v>3.7389991666666664</c:v>
                </c:pt>
                <c:pt idx="29">
                  <c:v>3.7389991666666664</c:v>
                </c:pt>
                <c:pt idx="30">
                  <c:v>3.7389996666666665</c:v>
                </c:pt>
                <c:pt idx="31">
                  <c:v>3.7389996666666665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9.6159321666666653</c:v>
                </c:pt>
                <c:pt idx="68">
                  <c:v>9.6159321666666653</c:v>
                </c:pt>
                <c:pt idx="69">
                  <c:v>9.6159321666666653</c:v>
                </c:pt>
                <c:pt idx="70">
                  <c:v>9.6159321666666653</c:v>
                </c:pt>
                <c:pt idx="71">
                  <c:v>9.6666666666666661</c:v>
                </c:pt>
                <c:pt idx="72">
                  <c:v>9.8333333333333339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12.441576166666666</c:v>
                </c:pt>
                <c:pt idx="89">
                  <c:v>12.441576166666666</c:v>
                </c:pt>
                <c:pt idx="90">
                  <c:v>12.5</c:v>
                </c:pt>
                <c:pt idx="91">
                  <c:v>12.666666666666666</c:v>
                </c:pt>
                <c:pt idx="92">
                  <c:v>12.679149333333333</c:v>
                </c:pt>
                <c:pt idx="93">
                  <c:v>12.679149333333333</c:v>
                </c:pt>
                <c:pt idx="94">
                  <c:v>12.833333333333334</c:v>
                </c:pt>
                <c:pt idx="95">
                  <c:v>13</c:v>
                </c:pt>
                <c:pt idx="96">
                  <c:v>13.166666666666666</c:v>
                </c:pt>
                <c:pt idx="97">
                  <c:v>13.333333333333334</c:v>
                </c:pt>
                <c:pt idx="98">
                  <c:v>13.5</c:v>
                </c:pt>
                <c:pt idx="99">
                  <c:v>13.666666666666666</c:v>
                </c:pt>
                <c:pt idx="100">
                  <c:v>13.833333333333334</c:v>
                </c:pt>
                <c:pt idx="101">
                  <c:v>13.905369</c:v>
                </c:pt>
                <c:pt idx="102">
                  <c:v>13.905369</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26.215</c:v>
                </c:pt>
                <c:pt idx="178">
                  <c:v>26.215</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28.666666666666668</c:v>
                </c:pt>
                <c:pt idx="194">
                  <c:v>28.833333333333332</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43.166666666666664</c:v>
                </c:pt>
                <c:pt idx="281">
                  <c:v>43.333333333333336</c:v>
                </c:pt>
                <c:pt idx="282">
                  <c:v>43.5</c:v>
                </c:pt>
                <c:pt idx="283">
                  <c:v>43.666666666666664</c:v>
                </c:pt>
                <c:pt idx="284">
                  <c:v>43.833333333333336</c:v>
                </c:pt>
                <c:pt idx="285">
                  <c:v>44</c:v>
                </c:pt>
                <c:pt idx="286">
                  <c:v>44.166666666666664</c:v>
                </c:pt>
                <c:pt idx="287">
                  <c:v>44.333333333333336</c:v>
                </c:pt>
                <c:pt idx="288">
                  <c:v>44.5</c:v>
                </c:pt>
                <c:pt idx="289">
                  <c:v>44.666666666666664</c:v>
                </c:pt>
                <c:pt idx="290">
                  <c:v>44.833333333333336</c:v>
                </c:pt>
                <c:pt idx="291">
                  <c:v>45</c:v>
                </c:pt>
                <c:pt idx="292">
                  <c:v>45.166666666666664</c:v>
                </c:pt>
                <c:pt idx="293">
                  <c:v>45.333333333333336</c:v>
                </c:pt>
                <c:pt idx="294">
                  <c:v>45.5</c:v>
                </c:pt>
                <c:pt idx="295">
                  <c:v>45.666666666666664</c:v>
                </c:pt>
                <c:pt idx="296">
                  <c:v>45.833333333333336</c:v>
                </c:pt>
                <c:pt idx="297">
                  <c:v>46</c:v>
                </c:pt>
                <c:pt idx="298">
                  <c:v>46.166666666666664</c:v>
                </c:pt>
                <c:pt idx="299">
                  <c:v>46.333333333333336</c:v>
                </c:pt>
                <c:pt idx="300">
                  <c:v>46.5</c:v>
                </c:pt>
                <c:pt idx="301">
                  <c:v>46.666666666666664</c:v>
                </c:pt>
                <c:pt idx="302">
                  <c:v>46.833333333333336</c:v>
                </c:pt>
                <c:pt idx="303">
                  <c:v>47</c:v>
                </c:pt>
                <c:pt idx="304">
                  <c:v>47.166666666666664</c:v>
                </c:pt>
                <c:pt idx="305">
                  <c:v>47.333333333333336</c:v>
                </c:pt>
                <c:pt idx="306">
                  <c:v>47.5</c:v>
                </c:pt>
                <c:pt idx="307">
                  <c:v>47.666666666666664</c:v>
                </c:pt>
                <c:pt idx="308">
                  <c:v>47.833333333333336</c:v>
                </c:pt>
                <c:pt idx="309">
                  <c:v>48</c:v>
                </c:pt>
                <c:pt idx="310">
                  <c:v>48.166666666666664</c:v>
                </c:pt>
                <c:pt idx="311">
                  <c:v>48.333333333333336</c:v>
                </c:pt>
                <c:pt idx="312">
                  <c:v>48.5</c:v>
                </c:pt>
                <c:pt idx="313">
                  <c:v>48.666666666666664</c:v>
                </c:pt>
                <c:pt idx="314">
                  <c:v>48.833333333333336</c:v>
                </c:pt>
                <c:pt idx="315">
                  <c:v>49</c:v>
                </c:pt>
                <c:pt idx="316">
                  <c:v>49.166666666666664</c:v>
                </c:pt>
                <c:pt idx="317">
                  <c:v>49.333333333333336</c:v>
                </c:pt>
                <c:pt idx="318">
                  <c:v>49.5</c:v>
                </c:pt>
                <c:pt idx="319">
                  <c:v>49.666666666666664</c:v>
                </c:pt>
                <c:pt idx="320">
                  <c:v>49.833333333333336</c:v>
                </c:pt>
                <c:pt idx="321">
                  <c:v>50</c:v>
                </c:pt>
                <c:pt idx="322">
                  <c:v>50.166666666666664</c:v>
                </c:pt>
                <c:pt idx="323">
                  <c:v>50.333333333333336</c:v>
                </c:pt>
                <c:pt idx="324">
                  <c:v>50.5</c:v>
                </c:pt>
                <c:pt idx="325">
                  <c:v>50.666666666666664</c:v>
                </c:pt>
                <c:pt idx="326">
                  <c:v>50.833333333333336</c:v>
                </c:pt>
                <c:pt idx="327">
                  <c:v>51</c:v>
                </c:pt>
                <c:pt idx="328">
                  <c:v>51.166666666666664</c:v>
                </c:pt>
                <c:pt idx="329">
                  <c:v>51.333333333333336</c:v>
                </c:pt>
                <c:pt idx="330">
                  <c:v>51.5</c:v>
                </c:pt>
                <c:pt idx="331">
                  <c:v>51.666666666666664</c:v>
                </c:pt>
                <c:pt idx="332">
                  <c:v>51.833333333333336</c:v>
                </c:pt>
                <c:pt idx="333">
                  <c:v>52</c:v>
                </c:pt>
                <c:pt idx="334">
                  <c:v>52.166666666666664</c:v>
                </c:pt>
                <c:pt idx="335">
                  <c:v>52.333333333333336</c:v>
                </c:pt>
                <c:pt idx="336">
                  <c:v>52.5</c:v>
                </c:pt>
                <c:pt idx="337">
                  <c:v>52.666666666666664</c:v>
                </c:pt>
                <c:pt idx="338">
                  <c:v>52.833333333333336</c:v>
                </c:pt>
                <c:pt idx="339">
                  <c:v>53</c:v>
                </c:pt>
                <c:pt idx="340">
                  <c:v>53.166666666666664</c:v>
                </c:pt>
                <c:pt idx="341">
                  <c:v>53.333333333333336</c:v>
                </c:pt>
                <c:pt idx="342">
                  <c:v>53.5</c:v>
                </c:pt>
                <c:pt idx="343">
                  <c:v>53.666666666666664</c:v>
                </c:pt>
                <c:pt idx="344">
                  <c:v>53.833333333333336</c:v>
                </c:pt>
                <c:pt idx="345">
                  <c:v>54</c:v>
                </c:pt>
                <c:pt idx="346">
                  <c:v>54.166666666666664</c:v>
                </c:pt>
                <c:pt idx="347">
                  <c:v>54.333333333333336</c:v>
                </c:pt>
                <c:pt idx="348">
                  <c:v>54.5</c:v>
                </c:pt>
                <c:pt idx="349">
                  <c:v>54.666666666666664</c:v>
                </c:pt>
                <c:pt idx="350">
                  <c:v>54.833333333333336</c:v>
                </c:pt>
                <c:pt idx="351">
                  <c:v>55</c:v>
                </c:pt>
                <c:pt idx="352">
                  <c:v>55.166666666666664</c:v>
                </c:pt>
                <c:pt idx="353">
                  <c:v>55.333333333333336</c:v>
                </c:pt>
                <c:pt idx="354">
                  <c:v>55.5</c:v>
                </c:pt>
                <c:pt idx="355">
                  <c:v>55.666666666666664</c:v>
                </c:pt>
                <c:pt idx="356">
                  <c:v>55.833333333333336</c:v>
                </c:pt>
                <c:pt idx="357">
                  <c:v>56</c:v>
                </c:pt>
                <c:pt idx="358">
                  <c:v>56.166666666666664</c:v>
                </c:pt>
                <c:pt idx="359">
                  <c:v>56.333333333333336</c:v>
                </c:pt>
                <c:pt idx="360">
                  <c:v>56.5</c:v>
                </c:pt>
                <c:pt idx="361">
                  <c:v>56.666666666666664</c:v>
                </c:pt>
                <c:pt idx="362">
                  <c:v>56.833333333333336</c:v>
                </c:pt>
                <c:pt idx="363">
                  <c:v>57</c:v>
                </c:pt>
                <c:pt idx="364">
                  <c:v>57.166666666666664</c:v>
                </c:pt>
                <c:pt idx="365">
                  <c:v>57.333333333333336</c:v>
                </c:pt>
                <c:pt idx="366">
                  <c:v>57.5</c:v>
                </c:pt>
                <c:pt idx="367">
                  <c:v>57.666666666666664</c:v>
                </c:pt>
                <c:pt idx="368">
                  <c:v>57.833333333333336</c:v>
                </c:pt>
                <c:pt idx="369">
                  <c:v>58</c:v>
                </c:pt>
                <c:pt idx="370">
                  <c:v>58.166666666666664</c:v>
                </c:pt>
                <c:pt idx="371">
                  <c:v>58.333333333333336</c:v>
                </c:pt>
                <c:pt idx="372">
                  <c:v>58.5</c:v>
                </c:pt>
                <c:pt idx="373">
                  <c:v>58.666666666666664</c:v>
                </c:pt>
                <c:pt idx="374">
                  <c:v>58.833333333333336</c:v>
                </c:pt>
                <c:pt idx="375">
                  <c:v>58.8523</c:v>
                </c:pt>
                <c:pt idx="376">
                  <c:v>58.8523</c:v>
                </c:pt>
                <c:pt idx="377">
                  <c:v>59</c:v>
                </c:pt>
                <c:pt idx="378">
                  <c:v>59.166666666666664</c:v>
                </c:pt>
                <c:pt idx="379">
                  <c:v>59.333333333333336</c:v>
                </c:pt>
                <c:pt idx="380">
                  <c:v>59.5</c:v>
                </c:pt>
                <c:pt idx="381">
                  <c:v>59.666666666666664</c:v>
                </c:pt>
                <c:pt idx="382">
                  <c:v>59.833333333333336</c:v>
                </c:pt>
                <c:pt idx="383">
                  <c:v>60</c:v>
                </c:pt>
                <c:pt idx="384">
                  <c:v>60.166666666666664</c:v>
                </c:pt>
                <c:pt idx="385">
                  <c:v>60.333333333333336</c:v>
                </c:pt>
                <c:pt idx="386">
                  <c:v>60.5</c:v>
                </c:pt>
                <c:pt idx="387">
                  <c:v>60.666666666666664</c:v>
                </c:pt>
                <c:pt idx="388">
                  <c:v>60.833333333333336</c:v>
                </c:pt>
                <c:pt idx="389">
                  <c:v>61</c:v>
                </c:pt>
                <c:pt idx="390">
                  <c:v>61.166666666666664</c:v>
                </c:pt>
                <c:pt idx="391">
                  <c:v>61.333333333333336</c:v>
                </c:pt>
                <c:pt idx="392">
                  <c:v>61.5</c:v>
                </c:pt>
                <c:pt idx="393">
                  <c:v>61.666666666666664</c:v>
                </c:pt>
                <c:pt idx="394">
                  <c:v>61.833333333333336</c:v>
                </c:pt>
                <c:pt idx="395">
                  <c:v>62</c:v>
                </c:pt>
                <c:pt idx="396">
                  <c:v>62.166666666666664</c:v>
                </c:pt>
                <c:pt idx="397">
                  <c:v>62.333333333333336</c:v>
                </c:pt>
                <c:pt idx="398">
                  <c:v>62.5</c:v>
                </c:pt>
                <c:pt idx="399">
                  <c:v>62.666666666666664</c:v>
                </c:pt>
                <c:pt idx="400">
                  <c:v>62.833333333333336</c:v>
                </c:pt>
                <c:pt idx="401">
                  <c:v>63</c:v>
                </c:pt>
                <c:pt idx="402">
                  <c:v>63.166666666666664</c:v>
                </c:pt>
                <c:pt idx="403">
                  <c:v>63.333333333333336</c:v>
                </c:pt>
                <c:pt idx="404">
                  <c:v>63.5</c:v>
                </c:pt>
                <c:pt idx="405">
                  <c:v>63.536494999999995</c:v>
                </c:pt>
                <c:pt idx="406">
                  <c:v>63.536494999999995</c:v>
                </c:pt>
                <c:pt idx="407">
                  <c:v>63.666666666666664</c:v>
                </c:pt>
                <c:pt idx="408">
                  <c:v>63.833333333333336</c:v>
                </c:pt>
                <c:pt idx="409">
                  <c:v>64</c:v>
                </c:pt>
                <c:pt idx="410">
                  <c:v>64.166666666666671</c:v>
                </c:pt>
                <c:pt idx="411">
                  <c:v>64.333333333333329</c:v>
                </c:pt>
                <c:pt idx="412">
                  <c:v>64.5</c:v>
                </c:pt>
                <c:pt idx="413">
                  <c:v>64.666666666666671</c:v>
                </c:pt>
                <c:pt idx="414">
                  <c:v>64.833333333333329</c:v>
                </c:pt>
                <c:pt idx="415">
                  <c:v>65</c:v>
                </c:pt>
                <c:pt idx="416">
                  <c:v>65.166666666666671</c:v>
                </c:pt>
                <c:pt idx="417">
                  <c:v>65.333333333333329</c:v>
                </c:pt>
                <c:pt idx="418">
                  <c:v>65.5</c:v>
                </c:pt>
                <c:pt idx="419">
                  <c:v>65.666666666666671</c:v>
                </c:pt>
                <c:pt idx="420">
                  <c:v>65.833333333333329</c:v>
                </c:pt>
                <c:pt idx="421">
                  <c:v>66</c:v>
                </c:pt>
                <c:pt idx="422">
                  <c:v>66.166666666666671</c:v>
                </c:pt>
                <c:pt idx="423">
                  <c:v>66.333333333333329</c:v>
                </c:pt>
                <c:pt idx="424">
                  <c:v>66.5</c:v>
                </c:pt>
                <c:pt idx="425">
                  <c:v>66.666666666666671</c:v>
                </c:pt>
                <c:pt idx="426">
                  <c:v>66.833333333333329</c:v>
                </c:pt>
                <c:pt idx="427">
                  <c:v>67</c:v>
                </c:pt>
                <c:pt idx="428">
                  <c:v>67.166666666666671</c:v>
                </c:pt>
                <c:pt idx="429">
                  <c:v>67.333333333333329</c:v>
                </c:pt>
                <c:pt idx="430">
                  <c:v>67.5</c:v>
                </c:pt>
                <c:pt idx="431">
                  <c:v>67.666666666666671</c:v>
                </c:pt>
                <c:pt idx="432">
                  <c:v>67.833333333333329</c:v>
                </c:pt>
                <c:pt idx="433">
                  <c:v>68</c:v>
                </c:pt>
                <c:pt idx="434">
                  <c:v>68.166666666666671</c:v>
                </c:pt>
                <c:pt idx="435">
                  <c:v>68.333333333333329</c:v>
                </c:pt>
                <c:pt idx="436">
                  <c:v>68.5</c:v>
                </c:pt>
                <c:pt idx="437">
                  <c:v>68.666666666666671</c:v>
                </c:pt>
                <c:pt idx="438">
                  <c:v>68.833333333333329</c:v>
                </c:pt>
                <c:pt idx="439">
                  <c:v>69</c:v>
                </c:pt>
                <c:pt idx="440">
                  <c:v>69.166666666666671</c:v>
                </c:pt>
                <c:pt idx="441">
                  <c:v>69.333333333333329</c:v>
                </c:pt>
                <c:pt idx="442">
                  <c:v>69.5</c:v>
                </c:pt>
                <c:pt idx="443">
                  <c:v>69.666666666666671</c:v>
                </c:pt>
                <c:pt idx="444">
                  <c:v>69.833333333333329</c:v>
                </c:pt>
                <c:pt idx="445">
                  <c:v>70</c:v>
                </c:pt>
                <c:pt idx="446">
                  <c:v>70.166666666666671</c:v>
                </c:pt>
                <c:pt idx="447">
                  <c:v>70.333333333333329</c:v>
                </c:pt>
                <c:pt idx="448">
                  <c:v>70.5</c:v>
                </c:pt>
                <c:pt idx="449">
                  <c:v>70.666666666666671</c:v>
                </c:pt>
                <c:pt idx="450">
                  <c:v>70.833333333333329</c:v>
                </c:pt>
                <c:pt idx="451">
                  <c:v>71</c:v>
                </c:pt>
                <c:pt idx="452">
                  <c:v>71.026699999999991</c:v>
                </c:pt>
                <c:pt idx="453">
                  <c:v>71.026699999999991</c:v>
                </c:pt>
                <c:pt idx="454">
                  <c:v>71.166666666666671</c:v>
                </c:pt>
                <c:pt idx="455">
                  <c:v>71.333333333333329</c:v>
                </c:pt>
                <c:pt idx="456">
                  <c:v>71.5</c:v>
                </c:pt>
                <c:pt idx="457">
                  <c:v>71.666666666666671</c:v>
                </c:pt>
                <c:pt idx="458">
                  <c:v>71.833333333333329</c:v>
                </c:pt>
                <c:pt idx="459">
                  <c:v>72</c:v>
                </c:pt>
                <c:pt idx="460">
                  <c:v>72.166666666666671</c:v>
                </c:pt>
                <c:pt idx="461">
                  <c:v>72.333333333333329</c:v>
                </c:pt>
                <c:pt idx="462">
                  <c:v>72.5</c:v>
                </c:pt>
                <c:pt idx="463">
                  <c:v>72.666666666666671</c:v>
                </c:pt>
                <c:pt idx="464">
                  <c:v>72.833333333333329</c:v>
                </c:pt>
                <c:pt idx="465">
                  <c:v>73</c:v>
                </c:pt>
                <c:pt idx="466">
                  <c:v>73.166666666666671</c:v>
                </c:pt>
                <c:pt idx="467">
                  <c:v>73.333333333333329</c:v>
                </c:pt>
                <c:pt idx="468">
                  <c:v>73.5</c:v>
                </c:pt>
                <c:pt idx="469">
                  <c:v>73.666666666666671</c:v>
                </c:pt>
                <c:pt idx="470">
                  <c:v>73.833333333333329</c:v>
                </c:pt>
                <c:pt idx="471">
                  <c:v>74</c:v>
                </c:pt>
                <c:pt idx="472">
                  <c:v>74.166666666666671</c:v>
                </c:pt>
                <c:pt idx="473">
                  <c:v>74.333333333333329</c:v>
                </c:pt>
                <c:pt idx="474">
                  <c:v>74.5</c:v>
                </c:pt>
                <c:pt idx="475">
                  <c:v>74.666666666666671</c:v>
                </c:pt>
                <c:pt idx="476">
                  <c:v>74.833333333333329</c:v>
                </c:pt>
                <c:pt idx="477">
                  <c:v>75</c:v>
                </c:pt>
                <c:pt idx="478">
                  <c:v>75.166666666666671</c:v>
                </c:pt>
                <c:pt idx="479">
                  <c:v>75.333333333333329</c:v>
                </c:pt>
                <c:pt idx="480">
                  <c:v>75.5</c:v>
                </c:pt>
                <c:pt idx="481">
                  <c:v>75.666666666666671</c:v>
                </c:pt>
                <c:pt idx="482">
                  <c:v>75.833333333333329</c:v>
                </c:pt>
                <c:pt idx="483">
                  <c:v>76</c:v>
                </c:pt>
                <c:pt idx="484">
                  <c:v>76.166666666666671</c:v>
                </c:pt>
                <c:pt idx="485">
                  <c:v>76.333333333333329</c:v>
                </c:pt>
                <c:pt idx="486">
                  <c:v>76.5</c:v>
                </c:pt>
                <c:pt idx="487">
                  <c:v>76.666666666666671</c:v>
                </c:pt>
                <c:pt idx="488">
                  <c:v>76.833333333333329</c:v>
                </c:pt>
                <c:pt idx="489">
                  <c:v>77</c:v>
                </c:pt>
                <c:pt idx="490">
                  <c:v>77.166666666666671</c:v>
                </c:pt>
                <c:pt idx="491">
                  <c:v>77.333333333333329</c:v>
                </c:pt>
                <c:pt idx="492">
                  <c:v>77.5</c:v>
                </c:pt>
                <c:pt idx="493">
                  <c:v>77.666666666666671</c:v>
                </c:pt>
                <c:pt idx="494">
                  <c:v>77.833333333333329</c:v>
                </c:pt>
                <c:pt idx="495">
                  <c:v>78</c:v>
                </c:pt>
                <c:pt idx="496">
                  <c:v>78.166666666666671</c:v>
                </c:pt>
                <c:pt idx="497">
                  <c:v>78.333333333333329</c:v>
                </c:pt>
                <c:pt idx="498">
                  <c:v>78.5</c:v>
                </c:pt>
                <c:pt idx="499">
                  <c:v>78.666666666666671</c:v>
                </c:pt>
                <c:pt idx="500">
                  <c:v>78.833333333333329</c:v>
                </c:pt>
                <c:pt idx="501">
                  <c:v>79</c:v>
                </c:pt>
                <c:pt idx="502">
                  <c:v>79.166666666666671</c:v>
                </c:pt>
                <c:pt idx="503">
                  <c:v>79.333333333333329</c:v>
                </c:pt>
                <c:pt idx="504">
                  <c:v>79.5</c:v>
                </c:pt>
                <c:pt idx="505">
                  <c:v>79.666666666666671</c:v>
                </c:pt>
                <c:pt idx="506">
                  <c:v>79.833333333333329</c:v>
                </c:pt>
                <c:pt idx="507">
                  <c:v>80</c:v>
                </c:pt>
                <c:pt idx="508">
                  <c:v>80.166666666666671</c:v>
                </c:pt>
                <c:pt idx="509">
                  <c:v>80.221233333333345</c:v>
                </c:pt>
                <c:pt idx="510">
                  <c:v>80.221233333333345</c:v>
                </c:pt>
                <c:pt idx="511">
                  <c:v>80.333333333333329</c:v>
                </c:pt>
                <c:pt idx="512">
                  <c:v>80.5</c:v>
                </c:pt>
                <c:pt idx="513">
                  <c:v>80.666666666666671</c:v>
                </c:pt>
                <c:pt idx="514">
                  <c:v>80.833333333333329</c:v>
                </c:pt>
                <c:pt idx="515">
                  <c:v>81</c:v>
                </c:pt>
                <c:pt idx="516">
                  <c:v>81.166666666666671</c:v>
                </c:pt>
                <c:pt idx="517">
                  <c:v>81.333333333333329</c:v>
                </c:pt>
                <c:pt idx="518">
                  <c:v>81.5</c:v>
                </c:pt>
                <c:pt idx="519">
                  <c:v>81.666666666666671</c:v>
                </c:pt>
                <c:pt idx="520">
                  <c:v>81.833333333333329</c:v>
                </c:pt>
                <c:pt idx="521">
                  <c:v>82</c:v>
                </c:pt>
                <c:pt idx="522">
                  <c:v>82.166666666666671</c:v>
                </c:pt>
                <c:pt idx="523">
                  <c:v>82.333333333333329</c:v>
                </c:pt>
                <c:pt idx="524">
                  <c:v>82.5</c:v>
                </c:pt>
                <c:pt idx="525">
                  <c:v>82.666666666666671</c:v>
                </c:pt>
                <c:pt idx="526">
                  <c:v>82.833333333333329</c:v>
                </c:pt>
                <c:pt idx="527">
                  <c:v>83</c:v>
                </c:pt>
                <c:pt idx="528">
                  <c:v>83.166666666666671</c:v>
                </c:pt>
                <c:pt idx="529">
                  <c:v>83.333333333333329</c:v>
                </c:pt>
                <c:pt idx="530">
                  <c:v>83.5</c:v>
                </c:pt>
                <c:pt idx="531">
                  <c:v>83.666666666666671</c:v>
                </c:pt>
                <c:pt idx="532">
                  <c:v>83.833333333333329</c:v>
                </c:pt>
                <c:pt idx="533">
                  <c:v>84</c:v>
                </c:pt>
                <c:pt idx="534">
                  <c:v>84.166666666666671</c:v>
                </c:pt>
                <c:pt idx="535">
                  <c:v>84.333333333333329</c:v>
                </c:pt>
                <c:pt idx="536">
                  <c:v>84.5</c:v>
                </c:pt>
                <c:pt idx="537">
                  <c:v>84.666666666666671</c:v>
                </c:pt>
                <c:pt idx="538">
                  <c:v>84.833333333333329</c:v>
                </c:pt>
                <c:pt idx="539">
                  <c:v>85</c:v>
                </c:pt>
                <c:pt idx="540">
                  <c:v>85.166666666666671</c:v>
                </c:pt>
                <c:pt idx="541">
                  <c:v>85.333333333333329</c:v>
                </c:pt>
                <c:pt idx="542">
                  <c:v>85.5</c:v>
                </c:pt>
                <c:pt idx="543">
                  <c:v>85.666666666666671</c:v>
                </c:pt>
                <c:pt idx="544">
                  <c:v>85.833333333333329</c:v>
                </c:pt>
                <c:pt idx="545">
                  <c:v>86</c:v>
                </c:pt>
                <c:pt idx="546">
                  <c:v>86.115283333333338</c:v>
                </c:pt>
                <c:pt idx="547">
                  <c:v>86.115283333333338</c:v>
                </c:pt>
                <c:pt idx="548">
                  <c:v>86.166666666666671</c:v>
                </c:pt>
                <c:pt idx="549">
                  <c:v>86.333333333333329</c:v>
                </c:pt>
                <c:pt idx="550">
                  <c:v>86.5</c:v>
                </c:pt>
                <c:pt idx="551">
                  <c:v>86.666666666666671</c:v>
                </c:pt>
                <c:pt idx="552">
                  <c:v>86.833333333333329</c:v>
                </c:pt>
                <c:pt idx="553">
                  <c:v>87</c:v>
                </c:pt>
                <c:pt idx="554">
                  <c:v>87.166666666666671</c:v>
                </c:pt>
                <c:pt idx="555">
                  <c:v>87.333333333333329</c:v>
                </c:pt>
                <c:pt idx="556">
                  <c:v>87.5</c:v>
                </c:pt>
                <c:pt idx="557">
                  <c:v>87.666666666666671</c:v>
                </c:pt>
                <c:pt idx="558">
                  <c:v>87.833333333333329</c:v>
                </c:pt>
                <c:pt idx="559">
                  <c:v>88</c:v>
                </c:pt>
                <c:pt idx="560">
                  <c:v>88.166666666666671</c:v>
                </c:pt>
                <c:pt idx="561">
                  <c:v>88.333333333333329</c:v>
                </c:pt>
                <c:pt idx="562">
                  <c:v>88.5</c:v>
                </c:pt>
                <c:pt idx="563">
                  <c:v>88.666666666666671</c:v>
                </c:pt>
                <c:pt idx="564">
                  <c:v>88.833333333333329</c:v>
                </c:pt>
                <c:pt idx="565">
                  <c:v>89</c:v>
                </c:pt>
                <c:pt idx="566">
                  <c:v>89.166666666666671</c:v>
                </c:pt>
                <c:pt idx="567">
                  <c:v>89.333333333333329</c:v>
                </c:pt>
                <c:pt idx="568">
                  <c:v>89.5</c:v>
                </c:pt>
                <c:pt idx="569">
                  <c:v>89.666666666666671</c:v>
                </c:pt>
                <c:pt idx="570">
                  <c:v>89.833333333333329</c:v>
                </c:pt>
                <c:pt idx="571">
                  <c:v>89.96123333333334</c:v>
                </c:pt>
                <c:pt idx="572">
                  <c:v>89.96123333333334</c:v>
                </c:pt>
                <c:pt idx="573">
                  <c:v>89.96123333333334</c:v>
                </c:pt>
                <c:pt idx="574">
                  <c:v>89.96123333333334</c:v>
                </c:pt>
                <c:pt idx="575">
                  <c:v>90</c:v>
                </c:pt>
                <c:pt idx="576">
                  <c:v>90.166666666666671</c:v>
                </c:pt>
                <c:pt idx="577">
                  <c:v>90.333333333333329</c:v>
                </c:pt>
                <c:pt idx="578">
                  <c:v>90.5</c:v>
                </c:pt>
                <c:pt idx="579">
                  <c:v>90.666666666666671</c:v>
                </c:pt>
                <c:pt idx="580">
                  <c:v>90.833333333333329</c:v>
                </c:pt>
                <c:pt idx="581">
                  <c:v>91</c:v>
                </c:pt>
                <c:pt idx="582">
                  <c:v>91.166666666666671</c:v>
                </c:pt>
                <c:pt idx="583">
                  <c:v>91.333333333333329</c:v>
                </c:pt>
                <c:pt idx="584">
                  <c:v>91.5</c:v>
                </c:pt>
                <c:pt idx="585">
                  <c:v>91.666666666666671</c:v>
                </c:pt>
                <c:pt idx="586">
                  <c:v>91.833333333333329</c:v>
                </c:pt>
                <c:pt idx="587">
                  <c:v>92</c:v>
                </c:pt>
                <c:pt idx="588">
                  <c:v>92.166666666666671</c:v>
                </c:pt>
                <c:pt idx="589">
                  <c:v>92.333333333333329</c:v>
                </c:pt>
                <c:pt idx="590">
                  <c:v>92.5</c:v>
                </c:pt>
                <c:pt idx="591">
                  <c:v>92.666666666666671</c:v>
                </c:pt>
                <c:pt idx="592">
                  <c:v>92.833333333333329</c:v>
                </c:pt>
                <c:pt idx="593">
                  <c:v>93</c:v>
                </c:pt>
                <c:pt idx="594">
                  <c:v>93.166666666666671</c:v>
                </c:pt>
                <c:pt idx="595">
                  <c:v>93.333333333333329</c:v>
                </c:pt>
                <c:pt idx="596">
                  <c:v>93.5</c:v>
                </c:pt>
                <c:pt idx="597">
                  <c:v>93.666666666666671</c:v>
                </c:pt>
                <c:pt idx="598">
                  <c:v>93.833333333333329</c:v>
                </c:pt>
                <c:pt idx="599">
                  <c:v>94</c:v>
                </c:pt>
                <c:pt idx="600">
                  <c:v>94.166666666666671</c:v>
                </c:pt>
                <c:pt idx="601">
                  <c:v>94.333333333333329</c:v>
                </c:pt>
                <c:pt idx="602">
                  <c:v>94.5</c:v>
                </c:pt>
                <c:pt idx="603">
                  <c:v>94.666666666666671</c:v>
                </c:pt>
                <c:pt idx="604">
                  <c:v>94.833333333333329</c:v>
                </c:pt>
                <c:pt idx="605">
                  <c:v>95</c:v>
                </c:pt>
                <c:pt idx="606">
                  <c:v>95.166666666666671</c:v>
                </c:pt>
                <c:pt idx="607">
                  <c:v>95.333333333333329</c:v>
                </c:pt>
                <c:pt idx="608">
                  <c:v>95.5</c:v>
                </c:pt>
                <c:pt idx="609">
                  <c:v>95.666666666666671</c:v>
                </c:pt>
                <c:pt idx="610">
                  <c:v>95.833333333333329</c:v>
                </c:pt>
                <c:pt idx="611">
                  <c:v>96</c:v>
                </c:pt>
                <c:pt idx="612">
                  <c:v>96.166666666666671</c:v>
                </c:pt>
                <c:pt idx="613">
                  <c:v>96.333333333333329</c:v>
                </c:pt>
                <c:pt idx="614">
                  <c:v>96.5</c:v>
                </c:pt>
                <c:pt idx="615">
                  <c:v>96.666666666666671</c:v>
                </c:pt>
                <c:pt idx="616">
                  <c:v>96.833333333333329</c:v>
                </c:pt>
                <c:pt idx="617">
                  <c:v>97</c:v>
                </c:pt>
                <c:pt idx="618">
                  <c:v>97.166666666666671</c:v>
                </c:pt>
                <c:pt idx="619">
                  <c:v>97.333333333333329</c:v>
                </c:pt>
                <c:pt idx="620">
                  <c:v>97.5</c:v>
                </c:pt>
                <c:pt idx="621">
                  <c:v>97.666666666666671</c:v>
                </c:pt>
                <c:pt idx="622">
                  <c:v>97.833333333333329</c:v>
                </c:pt>
                <c:pt idx="623">
                  <c:v>98</c:v>
                </c:pt>
                <c:pt idx="624">
                  <c:v>98.166666666666671</c:v>
                </c:pt>
                <c:pt idx="625">
                  <c:v>98.333333333333329</c:v>
                </c:pt>
                <c:pt idx="626">
                  <c:v>98.5</c:v>
                </c:pt>
                <c:pt idx="627">
                  <c:v>98.666666666666671</c:v>
                </c:pt>
                <c:pt idx="628">
                  <c:v>98.833333333333329</c:v>
                </c:pt>
                <c:pt idx="629">
                  <c:v>99</c:v>
                </c:pt>
                <c:pt idx="630">
                  <c:v>99.166666666666671</c:v>
                </c:pt>
                <c:pt idx="631">
                  <c:v>99.333333333333329</c:v>
                </c:pt>
                <c:pt idx="632">
                  <c:v>99.5</c:v>
                </c:pt>
                <c:pt idx="633">
                  <c:v>99.666666666666671</c:v>
                </c:pt>
                <c:pt idx="634">
                  <c:v>99.833333333333329</c:v>
                </c:pt>
                <c:pt idx="635">
                  <c:v>100</c:v>
                </c:pt>
                <c:pt idx="636">
                  <c:v>100.16666666666667</c:v>
                </c:pt>
                <c:pt idx="637">
                  <c:v>100.33333333333333</c:v>
                </c:pt>
                <c:pt idx="638">
                  <c:v>100.5</c:v>
                </c:pt>
                <c:pt idx="639">
                  <c:v>100.66666666666667</c:v>
                </c:pt>
                <c:pt idx="640">
                  <c:v>100.83333333333333</c:v>
                </c:pt>
                <c:pt idx="641">
                  <c:v>101</c:v>
                </c:pt>
                <c:pt idx="642">
                  <c:v>101.16666666666667</c:v>
                </c:pt>
                <c:pt idx="643">
                  <c:v>101.33333333333333</c:v>
                </c:pt>
                <c:pt idx="644">
                  <c:v>101.5</c:v>
                </c:pt>
                <c:pt idx="645">
                  <c:v>101.66666666666667</c:v>
                </c:pt>
                <c:pt idx="646">
                  <c:v>101.83333333333333</c:v>
                </c:pt>
                <c:pt idx="647">
                  <c:v>102</c:v>
                </c:pt>
                <c:pt idx="648">
                  <c:v>102.16666666666667</c:v>
                </c:pt>
                <c:pt idx="649">
                  <c:v>102.33333333333333</c:v>
                </c:pt>
                <c:pt idx="650">
                  <c:v>102.5</c:v>
                </c:pt>
                <c:pt idx="651">
                  <c:v>102.66666666666667</c:v>
                </c:pt>
                <c:pt idx="652">
                  <c:v>102.83333333333333</c:v>
                </c:pt>
                <c:pt idx="653">
                  <c:v>103</c:v>
                </c:pt>
                <c:pt idx="654">
                  <c:v>103.16666666666667</c:v>
                </c:pt>
                <c:pt idx="655">
                  <c:v>103.33333333333333</c:v>
                </c:pt>
                <c:pt idx="656">
                  <c:v>103.5</c:v>
                </c:pt>
                <c:pt idx="657">
                  <c:v>103.66666666666667</c:v>
                </c:pt>
                <c:pt idx="658">
                  <c:v>103.83333333333333</c:v>
                </c:pt>
                <c:pt idx="659">
                  <c:v>104</c:v>
                </c:pt>
                <c:pt idx="660">
                  <c:v>104.16666666666667</c:v>
                </c:pt>
                <c:pt idx="661">
                  <c:v>104.33333333333333</c:v>
                </c:pt>
                <c:pt idx="662">
                  <c:v>104.5</c:v>
                </c:pt>
                <c:pt idx="663">
                  <c:v>104.66666666666667</c:v>
                </c:pt>
                <c:pt idx="664">
                  <c:v>104.83333333333333</c:v>
                </c:pt>
                <c:pt idx="665">
                  <c:v>105</c:v>
                </c:pt>
                <c:pt idx="666">
                  <c:v>105.16666666666667</c:v>
                </c:pt>
                <c:pt idx="667">
                  <c:v>105.33333333333333</c:v>
                </c:pt>
                <c:pt idx="668">
                  <c:v>105.5</c:v>
                </c:pt>
                <c:pt idx="669">
                  <c:v>105.66666666666667</c:v>
                </c:pt>
                <c:pt idx="670">
                  <c:v>105.83333333333333</c:v>
                </c:pt>
                <c:pt idx="671">
                  <c:v>106</c:v>
                </c:pt>
                <c:pt idx="672">
                  <c:v>106.16666666666667</c:v>
                </c:pt>
                <c:pt idx="673">
                  <c:v>106.33333333333333</c:v>
                </c:pt>
                <c:pt idx="674">
                  <c:v>106.5</c:v>
                </c:pt>
                <c:pt idx="675">
                  <c:v>106.66666666666667</c:v>
                </c:pt>
                <c:pt idx="676">
                  <c:v>106.83333333333333</c:v>
                </c:pt>
                <c:pt idx="677">
                  <c:v>107</c:v>
                </c:pt>
                <c:pt idx="678">
                  <c:v>107.16666666666667</c:v>
                </c:pt>
                <c:pt idx="679">
                  <c:v>107.33333333333333</c:v>
                </c:pt>
                <c:pt idx="680">
                  <c:v>107.5</c:v>
                </c:pt>
                <c:pt idx="681">
                  <c:v>107.66666666666667</c:v>
                </c:pt>
                <c:pt idx="682">
                  <c:v>107.83333333333333</c:v>
                </c:pt>
                <c:pt idx="683">
                  <c:v>108</c:v>
                </c:pt>
                <c:pt idx="684">
                  <c:v>108.16666666666667</c:v>
                </c:pt>
                <c:pt idx="685">
                  <c:v>108.33333333333333</c:v>
                </c:pt>
                <c:pt idx="686">
                  <c:v>108.5</c:v>
                </c:pt>
                <c:pt idx="687">
                  <c:v>108.66666666666667</c:v>
                </c:pt>
                <c:pt idx="688">
                  <c:v>108.83333333333333</c:v>
                </c:pt>
                <c:pt idx="689">
                  <c:v>109</c:v>
                </c:pt>
                <c:pt idx="690">
                  <c:v>109.16666666666667</c:v>
                </c:pt>
                <c:pt idx="691">
                  <c:v>109.33333333333333</c:v>
                </c:pt>
                <c:pt idx="692">
                  <c:v>109.5</c:v>
                </c:pt>
                <c:pt idx="693">
                  <c:v>109.66666666666667</c:v>
                </c:pt>
                <c:pt idx="694">
                  <c:v>109.83333333333333</c:v>
                </c:pt>
                <c:pt idx="695">
                  <c:v>110</c:v>
                </c:pt>
                <c:pt idx="696">
                  <c:v>110.16666666666667</c:v>
                </c:pt>
                <c:pt idx="697">
                  <c:v>110.33333333333333</c:v>
                </c:pt>
                <c:pt idx="698">
                  <c:v>110.5</c:v>
                </c:pt>
                <c:pt idx="699">
                  <c:v>110.66666666666667</c:v>
                </c:pt>
                <c:pt idx="700">
                  <c:v>110.83333333333333</c:v>
                </c:pt>
                <c:pt idx="701">
                  <c:v>111</c:v>
                </c:pt>
                <c:pt idx="702">
                  <c:v>111.16666666666667</c:v>
                </c:pt>
                <c:pt idx="703">
                  <c:v>111.33333333333333</c:v>
                </c:pt>
                <c:pt idx="704">
                  <c:v>111.5</c:v>
                </c:pt>
                <c:pt idx="705">
                  <c:v>111.66666666666667</c:v>
                </c:pt>
                <c:pt idx="706">
                  <c:v>111.83333333333333</c:v>
                </c:pt>
                <c:pt idx="707">
                  <c:v>112</c:v>
                </c:pt>
                <c:pt idx="708">
                  <c:v>112.16666666666667</c:v>
                </c:pt>
                <c:pt idx="709">
                  <c:v>112.33333333333333</c:v>
                </c:pt>
                <c:pt idx="710">
                  <c:v>112.5</c:v>
                </c:pt>
                <c:pt idx="711">
                  <c:v>112.66666666666667</c:v>
                </c:pt>
                <c:pt idx="712">
                  <c:v>112.83333333333333</c:v>
                </c:pt>
                <c:pt idx="713">
                  <c:v>113</c:v>
                </c:pt>
                <c:pt idx="714">
                  <c:v>113.16666666666667</c:v>
                </c:pt>
                <c:pt idx="715">
                  <c:v>113.33333333333333</c:v>
                </c:pt>
                <c:pt idx="716">
                  <c:v>113.5</c:v>
                </c:pt>
                <c:pt idx="717">
                  <c:v>113.66666666666667</c:v>
                </c:pt>
                <c:pt idx="718">
                  <c:v>113.83333333333333</c:v>
                </c:pt>
                <c:pt idx="719">
                  <c:v>114</c:v>
                </c:pt>
                <c:pt idx="720">
                  <c:v>114.16666666666667</c:v>
                </c:pt>
                <c:pt idx="721">
                  <c:v>114.33333333333333</c:v>
                </c:pt>
                <c:pt idx="722">
                  <c:v>114.5</c:v>
                </c:pt>
                <c:pt idx="723">
                  <c:v>114.66666666666667</c:v>
                </c:pt>
                <c:pt idx="724">
                  <c:v>114.83333333333333</c:v>
                </c:pt>
                <c:pt idx="725">
                  <c:v>115</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143.91893333333334</c:v>
                </c:pt>
                <c:pt idx="900">
                  <c:v>143.91893333333334</c:v>
                </c:pt>
                <c:pt idx="901">
                  <c:v>144</c:v>
                </c:pt>
                <c:pt idx="902">
                  <c:v>144.14870000000002</c:v>
                </c:pt>
                <c:pt idx="903">
                  <c:v>144.14870000000002</c:v>
                </c:pt>
                <c:pt idx="904">
                  <c:v>144.16666666666666</c:v>
                </c:pt>
                <c:pt idx="905">
                  <c:v>144.33333333333334</c:v>
                </c:pt>
                <c:pt idx="906">
                  <c:v>144.5</c:v>
                </c:pt>
                <c:pt idx="907">
                  <c:v>144.66666666666666</c:v>
                </c:pt>
                <c:pt idx="908">
                  <c:v>144.83333333333334</c:v>
                </c:pt>
                <c:pt idx="909">
                  <c:v>145</c:v>
                </c:pt>
                <c:pt idx="910">
                  <c:v>145.16666666666666</c:v>
                </c:pt>
                <c:pt idx="911">
                  <c:v>145.33333333333334</c:v>
                </c:pt>
                <c:pt idx="912">
                  <c:v>145.5</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154.12006666666667</c:v>
                </c:pt>
                <c:pt idx="965">
                  <c:v>154.12006666666667</c:v>
                </c:pt>
                <c:pt idx="966">
                  <c:v>154.16666666666666</c:v>
                </c:pt>
                <c:pt idx="967">
                  <c:v>154.33333333333334</c:v>
                </c:pt>
                <c:pt idx="968">
                  <c:v>154.5</c:v>
                </c:pt>
                <c:pt idx="969">
                  <c:v>154.66666666666666</c:v>
                </c:pt>
                <c:pt idx="970">
                  <c:v>154.83333333333334</c:v>
                </c:pt>
                <c:pt idx="971">
                  <c:v>155</c:v>
                </c:pt>
                <c:pt idx="972">
                  <c:v>155.16666666666666</c:v>
                </c:pt>
                <c:pt idx="973">
                  <c:v>155.33333333333334</c:v>
                </c:pt>
                <c:pt idx="974">
                  <c:v>155.5</c:v>
                </c:pt>
                <c:pt idx="975">
                  <c:v>155.66666666666666</c:v>
                </c:pt>
                <c:pt idx="976">
                  <c:v>155.83333333333334</c:v>
                </c:pt>
                <c:pt idx="977">
                  <c:v>156</c:v>
                </c:pt>
                <c:pt idx="978">
                  <c:v>156.02236666666667</c:v>
                </c:pt>
                <c:pt idx="979">
                  <c:v>156.02236666666667</c:v>
                </c:pt>
                <c:pt idx="980">
                  <c:v>156.16666666666666</c:v>
                </c:pt>
                <c:pt idx="981">
                  <c:v>156.33333333333334</c:v>
                </c:pt>
                <c:pt idx="982">
                  <c:v>156.5</c:v>
                </c:pt>
                <c:pt idx="983">
                  <c:v>156.66666666666666</c:v>
                </c:pt>
                <c:pt idx="984">
                  <c:v>156.83333333333334</c:v>
                </c:pt>
                <c:pt idx="985">
                  <c:v>157</c:v>
                </c:pt>
                <c:pt idx="986">
                  <c:v>157.16666666666666</c:v>
                </c:pt>
                <c:pt idx="987">
                  <c:v>157.33333333333334</c:v>
                </c:pt>
                <c:pt idx="988">
                  <c:v>157.5</c:v>
                </c:pt>
                <c:pt idx="989">
                  <c:v>157.66666666666666</c:v>
                </c:pt>
                <c:pt idx="990">
                  <c:v>157.83333333333334</c:v>
                </c:pt>
                <c:pt idx="991">
                  <c:v>158</c:v>
                </c:pt>
                <c:pt idx="992">
                  <c:v>158.16666666666666</c:v>
                </c:pt>
                <c:pt idx="993">
                  <c:v>158.33333333333334</c:v>
                </c:pt>
                <c:pt idx="994">
                  <c:v>158.5</c:v>
                </c:pt>
                <c:pt idx="995">
                  <c:v>158.66666666666666</c:v>
                </c:pt>
                <c:pt idx="996">
                  <c:v>158.83333333333334</c:v>
                </c:pt>
                <c:pt idx="997">
                  <c:v>159</c:v>
                </c:pt>
                <c:pt idx="998">
                  <c:v>159.16666666666666</c:v>
                </c:pt>
                <c:pt idx="999">
                  <c:v>159.33333333333334</c:v>
                </c:pt>
                <c:pt idx="1000">
                  <c:v>159.5</c:v>
                </c:pt>
                <c:pt idx="1001">
                  <c:v>159.66666666666666</c:v>
                </c:pt>
                <c:pt idx="1002">
                  <c:v>159.83333333333334</c:v>
                </c:pt>
                <c:pt idx="1003">
                  <c:v>160</c:v>
                </c:pt>
                <c:pt idx="1004">
                  <c:v>160.16666666666666</c:v>
                </c:pt>
                <c:pt idx="1005">
                  <c:v>160.33333333333334</c:v>
                </c:pt>
                <c:pt idx="1006">
                  <c:v>160.5</c:v>
                </c:pt>
                <c:pt idx="1007">
                  <c:v>160.66666666666666</c:v>
                </c:pt>
                <c:pt idx="1008">
                  <c:v>160.83333333333334</c:v>
                </c:pt>
                <c:pt idx="1009">
                  <c:v>161</c:v>
                </c:pt>
                <c:pt idx="1010">
                  <c:v>161.16666666666666</c:v>
                </c:pt>
                <c:pt idx="1011">
                  <c:v>161.33333333333334</c:v>
                </c:pt>
                <c:pt idx="1012">
                  <c:v>161.5</c:v>
                </c:pt>
                <c:pt idx="1013">
                  <c:v>161.66666666666666</c:v>
                </c:pt>
                <c:pt idx="1014">
                  <c:v>161.83333333333334</c:v>
                </c:pt>
                <c:pt idx="1015">
                  <c:v>162</c:v>
                </c:pt>
                <c:pt idx="1016">
                  <c:v>162.16666666666666</c:v>
                </c:pt>
                <c:pt idx="1017">
                  <c:v>162.33333333333334</c:v>
                </c:pt>
                <c:pt idx="1018">
                  <c:v>162.5</c:v>
                </c:pt>
                <c:pt idx="1019">
                  <c:v>162.66666666666666</c:v>
                </c:pt>
                <c:pt idx="1020">
                  <c:v>162.83333333333334</c:v>
                </c:pt>
                <c:pt idx="1021">
                  <c:v>163</c:v>
                </c:pt>
                <c:pt idx="1022">
                  <c:v>163.16666666666666</c:v>
                </c:pt>
                <c:pt idx="1023">
                  <c:v>163.33333333333334</c:v>
                </c:pt>
                <c:pt idx="1024">
                  <c:v>163.5</c:v>
                </c:pt>
                <c:pt idx="1025">
                  <c:v>163.66666666666666</c:v>
                </c:pt>
                <c:pt idx="1026">
                  <c:v>163.83333333333334</c:v>
                </c:pt>
                <c:pt idx="1027">
                  <c:v>164</c:v>
                </c:pt>
                <c:pt idx="1028">
                  <c:v>164.16666666666666</c:v>
                </c:pt>
                <c:pt idx="1029">
                  <c:v>164.33333333333334</c:v>
                </c:pt>
                <c:pt idx="1030">
                  <c:v>164.5</c:v>
                </c:pt>
                <c:pt idx="1031">
                  <c:v>164.66666666666666</c:v>
                </c:pt>
                <c:pt idx="1032">
                  <c:v>164.83333333333334</c:v>
                </c:pt>
                <c:pt idx="1033">
                  <c:v>165</c:v>
                </c:pt>
                <c:pt idx="1034">
                  <c:v>165.16666666666666</c:v>
                </c:pt>
                <c:pt idx="1035">
                  <c:v>165.33333333333334</c:v>
                </c:pt>
                <c:pt idx="1036">
                  <c:v>165.5</c:v>
                </c:pt>
                <c:pt idx="1037">
                  <c:v>165.66666666666666</c:v>
                </c:pt>
                <c:pt idx="1038">
                  <c:v>165.83333333333334</c:v>
                </c:pt>
                <c:pt idx="1039">
                  <c:v>166</c:v>
                </c:pt>
                <c:pt idx="1040">
                  <c:v>166.16666666666666</c:v>
                </c:pt>
                <c:pt idx="1041">
                  <c:v>166.33333333333334</c:v>
                </c:pt>
                <c:pt idx="1042">
                  <c:v>166.5</c:v>
                </c:pt>
                <c:pt idx="1043">
                  <c:v>166.66666666666666</c:v>
                </c:pt>
                <c:pt idx="1044">
                  <c:v>166.83333333333334</c:v>
                </c:pt>
                <c:pt idx="1045">
                  <c:v>167</c:v>
                </c:pt>
                <c:pt idx="1046">
                  <c:v>167.16666666666666</c:v>
                </c:pt>
                <c:pt idx="1047">
                  <c:v>167.33333333333334</c:v>
                </c:pt>
                <c:pt idx="1048">
                  <c:v>167.5</c:v>
                </c:pt>
                <c:pt idx="1049">
                  <c:v>167.66666666666666</c:v>
                </c:pt>
                <c:pt idx="1050">
                  <c:v>167.83333333333334</c:v>
                </c:pt>
                <c:pt idx="1051">
                  <c:v>168</c:v>
                </c:pt>
                <c:pt idx="1052">
                  <c:v>168.16666666666666</c:v>
                </c:pt>
                <c:pt idx="1053">
                  <c:v>168.33333333333334</c:v>
                </c:pt>
                <c:pt idx="1054">
                  <c:v>168.5</c:v>
                </c:pt>
                <c:pt idx="1055">
                  <c:v>168.66666666666666</c:v>
                </c:pt>
                <c:pt idx="1056">
                  <c:v>168.83333333333334</c:v>
                </c:pt>
                <c:pt idx="1057">
                  <c:v>169</c:v>
                </c:pt>
                <c:pt idx="1058">
                  <c:v>169.16666666666666</c:v>
                </c:pt>
                <c:pt idx="1059">
                  <c:v>169.33333333333334</c:v>
                </c:pt>
                <c:pt idx="1060">
                  <c:v>169.5</c:v>
                </c:pt>
                <c:pt idx="1061">
                  <c:v>169.66666666666666</c:v>
                </c:pt>
                <c:pt idx="1062">
                  <c:v>169.83333333333334</c:v>
                </c:pt>
                <c:pt idx="1063">
                  <c:v>170</c:v>
                </c:pt>
                <c:pt idx="1064">
                  <c:v>170.16666666666666</c:v>
                </c:pt>
                <c:pt idx="1065">
                  <c:v>170.33333333333334</c:v>
                </c:pt>
                <c:pt idx="1066">
                  <c:v>170.5</c:v>
                </c:pt>
                <c:pt idx="1067">
                  <c:v>170.66666666666666</c:v>
                </c:pt>
                <c:pt idx="1068">
                  <c:v>170.83333333333334</c:v>
                </c:pt>
                <c:pt idx="1069">
                  <c:v>171</c:v>
                </c:pt>
                <c:pt idx="1070">
                  <c:v>171.16666666666666</c:v>
                </c:pt>
                <c:pt idx="1071">
                  <c:v>171.33333333333334</c:v>
                </c:pt>
                <c:pt idx="1072">
                  <c:v>171.5</c:v>
                </c:pt>
                <c:pt idx="1073">
                  <c:v>171.66666666666666</c:v>
                </c:pt>
                <c:pt idx="1074">
                  <c:v>171.83333333333334</c:v>
                </c:pt>
                <c:pt idx="1075">
                  <c:v>172</c:v>
                </c:pt>
                <c:pt idx="1076">
                  <c:v>172.16666666666666</c:v>
                </c:pt>
                <c:pt idx="1077">
                  <c:v>172.33333333333334</c:v>
                </c:pt>
                <c:pt idx="1078">
                  <c:v>172.5</c:v>
                </c:pt>
                <c:pt idx="1079">
                  <c:v>172.66666666666666</c:v>
                </c:pt>
                <c:pt idx="1080">
                  <c:v>172.83333333333334</c:v>
                </c:pt>
                <c:pt idx="1081">
                  <c:v>173</c:v>
                </c:pt>
                <c:pt idx="1082">
                  <c:v>173.16666666666666</c:v>
                </c:pt>
                <c:pt idx="1083">
                  <c:v>173.33333333333334</c:v>
                </c:pt>
                <c:pt idx="1084">
                  <c:v>173.5</c:v>
                </c:pt>
                <c:pt idx="1085">
                  <c:v>173.66666666666666</c:v>
                </c:pt>
                <c:pt idx="1086">
                  <c:v>173.83333333333334</c:v>
                </c:pt>
                <c:pt idx="1087">
                  <c:v>174</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177.59156666666667</c:v>
                </c:pt>
                <c:pt idx="1110">
                  <c:v>177.59156666666667</c:v>
                </c:pt>
                <c:pt idx="1111">
                  <c:v>177.66666666666666</c:v>
                </c:pt>
                <c:pt idx="1112">
                  <c:v>177.83333333333334</c:v>
                </c:pt>
                <c:pt idx="1113">
                  <c:v>178</c:v>
                </c:pt>
                <c:pt idx="1114">
                  <c:v>178.16666666666666</c:v>
                </c:pt>
                <c:pt idx="1115">
                  <c:v>178.33333333333334</c:v>
                </c:pt>
                <c:pt idx="1116">
                  <c:v>178.5</c:v>
                </c:pt>
                <c:pt idx="1117">
                  <c:v>178.66666666666666</c:v>
                </c:pt>
                <c:pt idx="1118">
                  <c:v>178.83333333333334</c:v>
                </c:pt>
                <c:pt idx="1119">
                  <c:v>179</c:v>
                </c:pt>
                <c:pt idx="1120">
                  <c:v>179.16666666666666</c:v>
                </c:pt>
                <c:pt idx="1121">
                  <c:v>179.29821666666666</c:v>
                </c:pt>
                <c:pt idx="1122">
                  <c:v>179.29821666666666</c:v>
                </c:pt>
                <c:pt idx="1123">
                  <c:v>179.3</c:v>
                </c:pt>
              </c:numCache>
            </c:numRef>
          </c:xVal>
          <c:yVal>
            <c:numRef>
              <c:f>'Figure 9'!$AV$6:$AV$1129</c:f>
              <c:numCache>
                <c:formatCode>General</c:formatCode>
                <c:ptCount val="1124"/>
                <c:pt idx="0">
                  <c:v>0</c:v>
                </c:pt>
                <c:pt idx="1">
                  <c:v>-0.17753743999999999</c:v>
                </c:pt>
                <c:pt idx="2">
                  <c:v>-0.17044659000000001</c:v>
                </c:pt>
                <c:pt idx="3">
                  <c:v>-0.16332582000000001</c:v>
                </c:pt>
                <c:pt idx="4" formatCode="0.00E+00">
                  <c:v>-0.15608832</c:v>
                </c:pt>
                <c:pt idx="5" formatCode="0.00E+00">
                  <c:v>-0.14856871999999999</c:v>
                </c:pt>
                <c:pt idx="6" formatCode="0.00E+00">
                  <c:v>-0.14063765</c:v>
                </c:pt>
                <c:pt idx="7" formatCode="0.00E+00">
                  <c:v>-0.13270657</c:v>
                </c:pt>
                <c:pt idx="8" formatCode="0.00E+00">
                  <c:v>-0.12477547999999999</c:v>
                </c:pt>
                <c:pt idx="9" formatCode="0.00E+00">
                  <c:v>-0.11684439000000001</c:v>
                </c:pt>
                <c:pt idx="10" formatCode="0.00E+00">
                  <c:v>-0.10891331</c:v>
                </c:pt>
                <c:pt idx="11">
                  <c:v>-0.10098223000000001</c:v>
                </c:pt>
                <c:pt idx="12">
                  <c:v>-9.3051140000000004E-2</c:v>
                </c:pt>
                <c:pt idx="13">
                  <c:v>-8.5120070000000006E-2</c:v>
                </c:pt>
                <c:pt idx="14">
                  <c:v>-7.7188980000000004E-2</c:v>
                </c:pt>
                <c:pt idx="15">
                  <c:v>-6.9257899999999997E-2</c:v>
                </c:pt>
                <c:pt idx="16">
                  <c:v>-6.1326813000000001E-2</c:v>
                </c:pt>
                <c:pt idx="17">
                  <c:v>-5.3395733000000001E-2</c:v>
                </c:pt>
                <c:pt idx="18">
                  <c:v>-4.5464650000000002E-2</c:v>
                </c:pt>
                <c:pt idx="19">
                  <c:v>-3.7533565999999997E-2</c:v>
                </c:pt>
                <c:pt idx="20">
                  <c:v>-2.9602482999999999E-2</c:v>
                </c:pt>
                <c:pt idx="21">
                  <c:v>-2.0956367E-2</c:v>
                </c:pt>
                <c:pt idx="22">
                  <c:v>-1.1589632000000001E-2</c:v>
                </c:pt>
                <c:pt idx="23">
                  <c:v>-2.2228959999999998E-3</c:v>
                </c:pt>
                <c:pt idx="24" formatCode="0.00E+00">
                  <c:v>1.0437894E-8</c:v>
                </c:pt>
                <c:pt idx="25">
                  <c:v>-1.7433907000000001E-3</c:v>
                </c:pt>
                <c:pt idx="26" formatCode="0.00E+00">
                  <c:v>1.8287897000000002E-8</c:v>
                </c:pt>
                <c:pt idx="27" formatCode="0.00E+00">
                  <c:v>-7.3234250000000001E-6</c:v>
                </c:pt>
                <c:pt idx="28" formatCode="0.00E+00">
                  <c:v>1.4684216E-8</c:v>
                </c:pt>
                <c:pt idx="29" formatCode="0.00E+00">
                  <c:v>-1.443979E-8</c:v>
                </c:pt>
                <c:pt idx="30" formatCode="0.00E+00">
                  <c:v>1.3289527E-8</c:v>
                </c:pt>
                <c:pt idx="31" formatCode="0.00E+00">
                  <c:v>1.3289527E-8</c:v>
                </c:pt>
                <c:pt idx="32">
                  <c:v>5.0488034999999999E-3</c:v>
                </c:pt>
                <c:pt idx="33">
                  <c:v>1.4022193000000001E-2</c:v>
                </c:pt>
                <c:pt idx="34">
                  <c:v>2.3905907000000001E-2</c:v>
                </c:pt>
                <c:pt idx="35">
                  <c:v>3.4456830000000001E-2</c:v>
                </c:pt>
                <c:pt idx="36">
                  <c:v>4.5007753999999997E-2</c:v>
                </c:pt>
                <c:pt idx="37">
                  <c:v>5.5558678E-2</c:v>
                </c:pt>
                <c:pt idx="38">
                  <c:v>6.6109600000000004E-2</c:v>
                </c:pt>
                <c:pt idx="39">
                  <c:v>7.6660519999999996E-2</c:v>
                </c:pt>
                <c:pt idx="40">
                  <c:v>8.7211444999999999E-2</c:v>
                </c:pt>
                <c:pt idx="41">
                  <c:v>9.7762370000000001E-2</c:v>
                </c:pt>
                <c:pt idx="42">
                  <c:v>0.10831329000000001</c:v>
                </c:pt>
                <c:pt idx="43" formatCode="0.00E+00">
                  <c:v>0.11886421599999999</c:v>
                </c:pt>
                <c:pt idx="44">
                  <c:v>0.12941514000000001</c:v>
                </c:pt>
                <c:pt idx="45">
                  <c:v>0.13996606</c:v>
                </c:pt>
                <c:pt idx="46" formatCode="0.00E+00">
                  <c:v>0.15051698999999999</c:v>
                </c:pt>
                <c:pt idx="47" formatCode="0.00E+00">
                  <c:v>0.16106790000000001</c:v>
                </c:pt>
                <c:pt idx="48" formatCode="0.00E+00">
                  <c:v>0.17161883</c:v>
                </c:pt>
                <c:pt idx="49" formatCode="0.00E+00">
                  <c:v>0.18216974999999999</c:v>
                </c:pt>
                <c:pt idx="50">
                  <c:v>0.19272067000000001</c:v>
                </c:pt>
                <c:pt idx="51">
                  <c:v>0.2032716</c:v>
                </c:pt>
                <c:pt idx="52">
                  <c:v>0.21382250999999999</c:v>
                </c:pt>
                <c:pt idx="53">
                  <c:v>0.22437344000000001</c:v>
                </c:pt>
                <c:pt idx="54">
                  <c:v>0.23492436</c:v>
                </c:pt>
                <c:pt idx="55">
                  <c:v>0.24547529000000001</c:v>
                </c:pt>
                <c:pt idx="56">
                  <c:v>0.25602619999999998</c:v>
                </c:pt>
                <c:pt idx="57">
                  <c:v>0.26657712</c:v>
                </c:pt>
                <c:pt idx="58">
                  <c:v>0.27712807</c:v>
                </c:pt>
                <c:pt idx="59">
                  <c:v>0.28767900000000002</c:v>
                </c:pt>
                <c:pt idx="60">
                  <c:v>0.29822989999999999</c:v>
                </c:pt>
                <c:pt idx="61">
                  <c:v>0.30878082000000001</c:v>
                </c:pt>
                <c:pt idx="62">
                  <c:v>0.32032411999999999</c:v>
                </c:pt>
                <c:pt idx="63">
                  <c:v>0.33267784</c:v>
                </c:pt>
                <c:pt idx="64">
                  <c:v>0.34516570000000002</c:v>
                </c:pt>
                <c:pt idx="65">
                  <c:v>0.35778925</c:v>
                </c:pt>
                <c:pt idx="66">
                  <c:v>0.37055012999999998</c:v>
                </c:pt>
                <c:pt idx="67">
                  <c:v>0.37950830000000002</c:v>
                </c:pt>
                <c:pt idx="68">
                  <c:v>0.37950830000000002</c:v>
                </c:pt>
                <c:pt idx="69">
                  <c:v>0.37950832000000001</c:v>
                </c:pt>
                <c:pt idx="70">
                  <c:v>0.37950832000000001</c:v>
                </c:pt>
                <c:pt idx="71">
                  <c:v>0.38344988000000002</c:v>
                </c:pt>
                <c:pt idx="72">
                  <c:v>0.39649013</c:v>
                </c:pt>
                <c:pt idx="73">
                  <c:v>0.40967249999999999</c:v>
                </c:pt>
                <c:pt idx="74">
                  <c:v>0.42299863999999998</c:v>
                </c:pt>
                <c:pt idx="75">
                  <c:v>0.43647024000000001</c:v>
                </c:pt>
                <c:pt idx="76">
                  <c:v>0.45008894999999999</c:v>
                </c:pt>
                <c:pt idx="77">
                  <c:v>0.46385651999999999</c:v>
                </c:pt>
                <c:pt idx="78">
                  <c:v>0.47777461999999998</c:v>
                </c:pt>
                <c:pt idx="79">
                  <c:v>0.49184499999999998</c:v>
                </c:pt>
                <c:pt idx="80">
                  <c:v>0.50606949999999995</c:v>
                </c:pt>
                <c:pt idx="81">
                  <c:v>0.52044975999999998</c:v>
                </c:pt>
                <c:pt idx="82">
                  <c:v>0.53498769999999995</c:v>
                </c:pt>
                <c:pt idx="83">
                  <c:v>0.54968505999999995</c:v>
                </c:pt>
                <c:pt idx="84">
                  <c:v>0.56454369999999998</c:v>
                </c:pt>
                <c:pt idx="85">
                  <c:v>0.57956549999999996</c:v>
                </c:pt>
                <c:pt idx="86">
                  <c:v>0.59475239999999996</c:v>
                </c:pt>
                <c:pt idx="87">
                  <c:v>0.61010609999999998</c:v>
                </c:pt>
                <c:pt idx="88">
                  <c:v>0.62016802999999998</c:v>
                </c:pt>
                <c:pt idx="89">
                  <c:v>0.62016802999999998</c:v>
                </c:pt>
                <c:pt idx="90">
                  <c:v>0.62562865000000001</c:v>
                </c:pt>
                <c:pt idx="91">
                  <c:v>0.64132199999999995</c:v>
                </c:pt>
                <c:pt idx="92">
                  <c:v>0.64250439999999998</c:v>
                </c:pt>
                <c:pt idx="93">
                  <c:v>0.64250439999999998</c:v>
                </c:pt>
                <c:pt idx="94">
                  <c:v>0.65718810000000005</c:v>
                </c:pt>
                <c:pt idx="95">
                  <c:v>0.67322890000000002</c:v>
                </c:pt>
                <c:pt idx="96">
                  <c:v>0.68944640000000001</c:v>
                </c:pt>
                <c:pt idx="97">
                  <c:v>0.70584259999999999</c:v>
                </c:pt>
                <c:pt idx="98">
                  <c:v>0.72241960000000005</c:v>
                </c:pt>
                <c:pt idx="99">
                  <c:v>0.73917942999999997</c:v>
                </c:pt>
                <c:pt idx="100">
                  <c:v>0.75612420000000002</c:v>
                </c:pt>
                <c:pt idx="101">
                  <c:v>0.76350569999999995</c:v>
                </c:pt>
                <c:pt idx="102">
                  <c:v>0.76350569999999995</c:v>
                </c:pt>
                <c:pt idx="103">
                  <c:v>0.7732559</c:v>
                </c:pt>
                <c:pt idx="104">
                  <c:v>0.79057679999999997</c:v>
                </c:pt>
                <c:pt idx="105">
                  <c:v>0.80808895999999997</c:v>
                </c:pt>
                <c:pt idx="106">
                  <c:v>0.82579449999999999</c:v>
                </c:pt>
                <c:pt idx="107">
                  <c:v>0.84369570000000005</c:v>
                </c:pt>
                <c:pt idx="108">
                  <c:v>0.86179470000000002</c:v>
                </c:pt>
                <c:pt idx="109">
                  <c:v>0.88009369999999998</c:v>
                </c:pt>
                <c:pt idx="110">
                  <c:v>0.89859473999999995</c:v>
                </c:pt>
                <c:pt idx="111">
                  <c:v>0.9173</c:v>
                </c:pt>
                <c:pt idx="112">
                  <c:v>0.93621140000000003</c:v>
                </c:pt>
                <c:pt idx="113">
                  <c:v>0.95533067000000005</c:v>
                </c:pt>
                <c:pt idx="114">
                  <c:v>0.97465900000000005</c:v>
                </c:pt>
                <c:pt idx="115">
                  <c:v>0.99419709999999994</c:v>
                </c:pt>
                <c:pt idx="116">
                  <c:v>1.0139441</c:v>
                </c:pt>
                <c:pt idx="117">
                  <c:v>1.033898</c:v>
                </c:pt>
                <c:pt idx="118">
                  <c:v>1.0540532</c:v>
                </c:pt>
                <c:pt idx="119">
                  <c:v>1.0744003</c:v>
                </c:pt>
                <c:pt idx="120">
                  <c:v>1.0949230000000001</c:v>
                </c:pt>
                <c:pt idx="121">
                  <c:v>1.1155949999999999</c:v>
                </c:pt>
                <c:pt idx="122">
                  <c:v>1.1363757000000001</c:v>
                </c:pt>
                <c:pt idx="123">
                  <c:v>1.1572034</c:v>
                </c:pt>
                <c:pt idx="124">
                  <c:v>1.1779864</c:v>
                </c:pt>
                <c:pt idx="125">
                  <c:v>1.1985904000000001</c:v>
                </c:pt>
                <c:pt idx="126">
                  <c:v>1.2188237</c:v>
                </c:pt>
                <c:pt idx="127">
                  <c:v>1.2384162000000001</c:v>
                </c:pt>
                <c:pt idx="128">
                  <c:v>1.2569944</c:v>
                </c:pt>
                <c:pt idx="129">
                  <c:v>1.2740534999999999</c:v>
                </c:pt>
                <c:pt idx="130">
                  <c:v>1.2889291</c:v>
                </c:pt>
                <c:pt idx="131">
                  <c:v>1.3007740000000001</c:v>
                </c:pt>
                <c:pt idx="132" formatCode="0.00E+00">
                  <c:v>1.3085525</c:v>
                </c:pt>
                <c:pt idx="133" formatCode="0.00E+00">
                  <c:v>1.3110667</c:v>
                </c:pt>
                <c:pt idx="134" formatCode="0.00E+00">
                  <c:v>1.3070347</c:v>
                </c:pt>
                <c:pt idx="135" formatCode="0.00E+00">
                  <c:v>1.2952324</c:v>
                </c:pt>
                <c:pt idx="136" formatCode="0.00E+00">
                  <c:v>1.2747005</c:v>
                </c:pt>
                <c:pt idx="137">
                  <c:v>1.2449813000000001</c:v>
                </c:pt>
                <c:pt idx="138">
                  <c:v>1.2063223000000001</c:v>
                </c:pt>
                <c:pt idx="139">
                  <c:v>1.1597622999999999</c:v>
                </c:pt>
                <c:pt idx="140">
                  <c:v>1.1070435000000001</c:v>
                </c:pt>
                <c:pt idx="141">
                  <c:v>1.050357</c:v>
                </c:pt>
                <c:pt idx="142">
                  <c:v>0.99200180000000004</c:v>
                </c:pt>
                <c:pt idx="143">
                  <c:v>0.93406029999999995</c:v>
                </c:pt>
                <c:pt idx="144">
                  <c:v>0.87819239999999998</c:v>
                </c:pt>
                <c:pt idx="145">
                  <c:v>0.82555650000000003</c:v>
                </c:pt>
                <c:pt idx="146">
                  <c:v>0.77683420000000003</c:v>
                </c:pt>
                <c:pt idx="147">
                  <c:v>0.73232140000000001</c:v>
                </c:pt>
                <c:pt idx="148">
                  <c:v>0.69203400000000004</c:v>
                </c:pt>
                <c:pt idx="149">
                  <c:v>0.65580620000000001</c:v>
                </c:pt>
                <c:pt idx="150">
                  <c:v>0.62336610000000003</c:v>
                </c:pt>
                <c:pt idx="151">
                  <c:v>0.5943927</c:v>
                </c:pt>
                <c:pt idx="152">
                  <c:v>0.56855149999999999</c:v>
                </c:pt>
                <c:pt idx="153">
                  <c:v>0.54551643000000005</c:v>
                </c:pt>
                <c:pt idx="154">
                  <c:v>0.5249819</c:v>
                </c:pt>
                <c:pt idx="155">
                  <c:v>0.50666856999999998</c:v>
                </c:pt>
                <c:pt idx="156">
                  <c:v>0.49032631999999998</c:v>
                </c:pt>
                <c:pt idx="157">
                  <c:v>0.47573325</c:v>
                </c:pt>
                <c:pt idx="158">
                  <c:v>0.46269306999999998</c:v>
                </c:pt>
                <c:pt idx="159">
                  <c:v>0.45103300000000002</c:v>
                </c:pt>
                <c:pt idx="160">
                  <c:v>0.44060144000000001</c:v>
                </c:pt>
                <c:pt idx="161">
                  <c:v>0.43126567999999998</c:v>
                </c:pt>
                <c:pt idx="162">
                  <c:v>0.42290952999999998</c:v>
                </c:pt>
                <c:pt idx="163">
                  <c:v>0.41543096000000002</c:v>
                </c:pt>
                <c:pt idx="164">
                  <c:v>0.4087403</c:v>
                </c:pt>
                <c:pt idx="165">
                  <c:v>0.40275870000000003</c:v>
                </c:pt>
                <c:pt idx="166">
                  <c:v>0.39741660000000001</c:v>
                </c:pt>
                <c:pt idx="167">
                  <c:v>0.39265253999999999</c:v>
                </c:pt>
                <c:pt idx="168">
                  <c:v>0.38841209999999998</c:v>
                </c:pt>
                <c:pt idx="169">
                  <c:v>0.38464690000000001</c:v>
                </c:pt>
                <c:pt idx="170">
                  <c:v>0.38131377</c:v>
                </c:pt>
                <c:pt idx="171">
                  <c:v>0.37837467000000002</c:v>
                </c:pt>
                <c:pt idx="172">
                  <c:v>0.37579536000000002</c:v>
                </c:pt>
                <c:pt idx="173">
                  <c:v>0.37354556</c:v>
                </c:pt>
                <c:pt idx="174">
                  <c:v>0.37159804000000002</c:v>
                </c:pt>
                <c:pt idx="175" formatCode="0.00E+00">
                  <c:v>0.36992789999999998</c:v>
                </c:pt>
                <c:pt idx="176" formatCode="0.00E+00">
                  <c:v>0.36851319999999999</c:v>
                </c:pt>
                <c:pt idx="177" formatCode="0.00E+00">
                  <c:v>0.36814775999999999</c:v>
                </c:pt>
                <c:pt idx="178">
                  <c:v>0.36814770000000002</c:v>
                </c:pt>
                <c:pt idx="179">
                  <c:v>0.36758067999999999</c:v>
                </c:pt>
                <c:pt idx="180">
                  <c:v>0.36694480000000002</c:v>
                </c:pt>
                <c:pt idx="181">
                  <c:v>0.36649004000000002</c:v>
                </c:pt>
                <c:pt idx="182">
                  <c:v>0.36620614000000001</c:v>
                </c:pt>
                <c:pt idx="183">
                  <c:v>0.36608194999999999</c:v>
                </c:pt>
                <c:pt idx="184">
                  <c:v>0.36610445000000003</c:v>
                </c:pt>
                <c:pt idx="185">
                  <c:v>0.3662627</c:v>
                </c:pt>
                <c:pt idx="186">
                  <c:v>0.36654692999999999</c:v>
                </c:pt>
                <c:pt idx="187">
                  <c:v>0.36694923000000002</c:v>
                </c:pt>
                <c:pt idx="188">
                  <c:v>0.36746234</c:v>
                </c:pt>
                <c:pt idx="189">
                  <c:v>0.36807957000000002</c:v>
                </c:pt>
                <c:pt idx="190">
                  <c:v>0.36879453000000001</c:v>
                </c:pt>
                <c:pt idx="191">
                  <c:v>0.36960152000000002</c:v>
                </c:pt>
                <c:pt idx="192">
                  <c:v>0.37049535</c:v>
                </c:pt>
                <c:pt idx="193">
                  <c:v>0.37147105000000002</c:v>
                </c:pt>
                <c:pt idx="194">
                  <c:v>0.37252386999999998</c:v>
                </c:pt>
                <c:pt idx="195">
                  <c:v>0.37364947999999998</c:v>
                </c:pt>
                <c:pt idx="196">
                  <c:v>0.37484413</c:v>
                </c:pt>
                <c:pt idx="197">
                  <c:v>0.37610443999999998</c:v>
                </c:pt>
                <c:pt idx="198">
                  <c:v>0.37742720000000002</c:v>
                </c:pt>
                <c:pt idx="199">
                  <c:v>0.37880935999999998</c:v>
                </c:pt>
                <c:pt idx="200">
                  <c:v>0.38024851999999998</c:v>
                </c:pt>
                <c:pt idx="201">
                  <c:v>0.38174173</c:v>
                </c:pt>
                <c:pt idx="202">
                  <c:v>0.38328683000000002</c:v>
                </c:pt>
                <c:pt idx="203">
                  <c:v>0.38488123000000002</c:v>
                </c:pt>
                <c:pt idx="204">
                  <c:v>0.38652315999999998</c:v>
                </c:pt>
                <c:pt idx="205">
                  <c:v>0.38821042</c:v>
                </c:pt>
                <c:pt idx="206">
                  <c:v>0.38994139999999999</c:v>
                </c:pt>
                <c:pt idx="207">
                  <c:v>0.39171430000000002</c:v>
                </c:pt>
                <c:pt idx="208">
                  <c:v>0.39352787</c:v>
                </c:pt>
                <c:pt idx="209">
                  <c:v>0.39538034999999999</c:v>
                </c:pt>
                <c:pt idx="210">
                  <c:v>0.39727050000000003</c:v>
                </c:pt>
                <c:pt idx="211">
                  <c:v>0.39919676999999998</c:v>
                </c:pt>
                <c:pt idx="212">
                  <c:v>0.40115826999999998</c:v>
                </c:pt>
                <c:pt idx="213">
                  <c:v>0.40315413</c:v>
                </c:pt>
                <c:pt idx="214">
                  <c:v>0.40518330000000002</c:v>
                </c:pt>
                <c:pt idx="215">
                  <c:v>0.40724506999999999</c:v>
                </c:pt>
                <c:pt idx="216">
                  <c:v>0.40933894999999998</c:v>
                </c:pt>
                <c:pt idx="217">
                  <c:v>0.411464</c:v>
                </c:pt>
                <c:pt idx="218">
                  <c:v>0.41361927999999998</c:v>
                </c:pt>
                <c:pt idx="219">
                  <c:v>0.41580442000000001</c:v>
                </c:pt>
                <c:pt idx="220">
                  <c:v>0.41801873000000001</c:v>
                </c:pt>
                <c:pt idx="221">
                  <c:v>0.42026140000000001</c:v>
                </c:pt>
                <c:pt idx="222">
                  <c:v>0.42253202000000001</c:v>
                </c:pt>
                <c:pt idx="223">
                  <c:v>0.42482999999999999</c:v>
                </c:pt>
                <c:pt idx="224">
                  <c:v>0.4271549</c:v>
                </c:pt>
                <c:pt idx="225">
                  <c:v>0.4295062</c:v>
                </c:pt>
                <c:pt idx="226">
                  <c:v>0.43188354000000001</c:v>
                </c:pt>
                <c:pt idx="227">
                  <c:v>0.43428647999999997</c:v>
                </c:pt>
                <c:pt idx="228">
                  <c:v>0.43671473999999999</c:v>
                </c:pt>
                <c:pt idx="229">
                  <c:v>0.439168</c:v>
                </c:pt>
                <c:pt idx="230">
                  <c:v>0.44164599999999998</c:v>
                </c:pt>
                <c:pt idx="231">
                  <c:v>0.44414848000000001</c:v>
                </c:pt>
                <c:pt idx="232">
                  <c:v>0.44667515000000002</c:v>
                </c:pt>
                <c:pt idx="233">
                  <c:v>0.44922587000000003</c:v>
                </c:pt>
                <c:pt idx="234">
                  <c:v>0.45180049999999999</c:v>
                </c:pt>
                <c:pt idx="235">
                  <c:v>0.45439879999999999</c:v>
                </c:pt>
                <c:pt idx="236">
                  <c:v>0.4570206</c:v>
                </c:pt>
                <c:pt idx="237">
                  <c:v>0.45966585999999998</c:v>
                </c:pt>
                <c:pt idx="238">
                  <c:v>0.46233445000000001</c:v>
                </c:pt>
                <c:pt idx="239">
                  <c:v>0.46502622999999998</c:v>
                </c:pt>
                <c:pt idx="240">
                  <c:v>0.46774113</c:v>
                </c:pt>
                <c:pt idx="241">
                  <c:v>0.47047909999999998</c:v>
                </c:pt>
                <c:pt idx="242">
                  <c:v>0.47324008000000001</c:v>
                </c:pt>
                <c:pt idx="243">
                  <c:v>0.476024</c:v>
                </c:pt>
                <c:pt idx="244">
                  <c:v>0.4788309</c:v>
                </c:pt>
                <c:pt idx="245">
                  <c:v>0.48166071999999999</c:v>
                </c:pt>
                <c:pt idx="246">
                  <c:v>0.48451349999999999</c:v>
                </c:pt>
                <c:pt idx="247">
                  <c:v>0.48738924</c:v>
                </c:pt>
                <c:pt idx="248">
                  <c:v>0.490288</c:v>
                </c:pt>
                <c:pt idx="249">
                  <c:v>0.49320979999999998</c:v>
                </c:pt>
                <c:pt idx="250">
                  <c:v>0.49615472999999999</c:v>
                </c:pt>
                <c:pt idx="251">
                  <c:v>0.49912286</c:v>
                </c:pt>
                <c:pt idx="252">
                  <c:v>0.50211430000000001</c:v>
                </c:pt>
                <c:pt idx="253">
                  <c:v>0.5051291</c:v>
                </c:pt>
                <c:pt idx="254">
                  <c:v>0.50816744999999997</c:v>
                </c:pt>
                <c:pt idx="255">
                  <c:v>0.51122939999999994</c:v>
                </c:pt>
                <c:pt idx="256">
                  <c:v>0.51431519999999997</c:v>
                </c:pt>
                <c:pt idx="257">
                  <c:v>0.51742489999999997</c:v>
                </c:pt>
                <c:pt idx="258">
                  <c:v>0.52055870000000004</c:v>
                </c:pt>
                <c:pt idx="259">
                  <c:v>0.52371679999999998</c:v>
                </c:pt>
                <c:pt idx="260">
                  <c:v>0.52689945999999999</c:v>
                </c:pt>
                <c:pt idx="261">
                  <c:v>0.53010679999999999</c:v>
                </c:pt>
                <c:pt idx="262">
                  <c:v>0.53333920000000001</c:v>
                </c:pt>
                <c:pt idx="263">
                  <c:v>0.53659683000000002</c:v>
                </c:pt>
                <c:pt idx="264">
                  <c:v>0.53988000000000003</c:v>
                </c:pt>
                <c:pt idx="265">
                  <c:v>0.54318887000000005</c:v>
                </c:pt>
                <c:pt idx="266">
                  <c:v>0.54652387000000002</c:v>
                </c:pt>
                <c:pt idx="267">
                  <c:v>0.54988532999999995</c:v>
                </c:pt>
                <c:pt idx="268">
                  <c:v>0.55327344000000001</c:v>
                </c:pt>
                <c:pt idx="269">
                  <c:v>0.55668854999999995</c:v>
                </c:pt>
                <c:pt idx="270">
                  <c:v>0.56013109999999999</c:v>
                </c:pt>
                <c:pt idx="271">
                  <c:v>0.56360129999999997</c:v>
                </c:pt>
                <c:pt idx="272">
                  <c:v>0.56709969999999998</c:v>
                </c:pt>
                <c:pt idx="273">
                  <c:v>0.57062659999999998</c:v>
                </c:pt>
                <c:pt idx="274">
                  <c:v>0.57418239999999998</c:v>
                </c:pt>
                <c:pt idx="275">
                  <c:v>0.57776760000000005</c:v>
                </c:pt>
                <c:pt idx="276">
                  <c:v>0.58138270000000003</c:v>
                </c:pt>
                <c:pt idx="277">
                  <c:v>0.58502805000000002</c:v>
                </c:pt>
                <c:pt idx="278">
                  <c:v>0.58870416999999997</c:v>
                </c:pt>
                <c:pt idx="279">
                  <c:v>0.59241160000000004</c:v>
                </c:pt>
                <c:pt idx="280">
                  <c:v>0.59615079999999998</c:v>
                </c:pt>
                <c:pt idx="281">
                  <c:v>0.59992230000000002</c:v>
                </c:pt>
                <c:pt idx="282">
                  <c:v>0.60372680000000001</c:v>
                </c:pt>
                <c:pt idx="283">
                  <c:v>0.60756489999999996</c:v>
                </c:pt>
                <c:pt idx="284">
                  <c:v>0.61143725999999998</c:v>
                </c:pt>
                <c:pt idx="285">
                  <c:v>0.61534434999999998</c:v>
                </c:pt>
                <c:pt idx="286">
                  <c:v>0.61928695</c:v>
                </c:pt>
                <c:pt idx="287">
                  <c:v>0.62326579999999998</c:v>
                </c:pt>
                <c:pt idx="288">
                  <c:v>0.62728150000000005</c:v>
                </c:pt>
                <c:pt idx="289">
                  <c:v>0.63133496</c:v>
                </c:pt>
                <c:pt idx="290">
                  <c:v>0.63542690000000002</c:v>
                </c:pt>
                <c:pt idx="291">
                  <c:v>0.63955814</c:v>
                </c:pt>
                <c:pt idx="292">
                  <c:v>0.64372956999999997</c:v>
                </c:pt>
                <c:pt idx="293">
                  <c:v>0.64794200000000002</c:v>
                </c:pt>
                <c:pt idx="294">
                  <c:v>0.65219640000000001</c:v>
                </c:pt>
                <c:pt idx="295">
                  <c:v>0.65649360000000001</c:v>
                </c:pt>
                <c:pt idx="296">
                  <c:v>0.66083424999999996</c:v>
                </c:pt>
                <c:pt idx="297">
                  <c:v>0.66521949999999996</c:v>
                </c:pt>
                <c:pt idx="298">
                  <c:v>0.66965039999999998</c:v>
                </c:pt>
                <c:pt idx="299">
                  <c:v>0.6741279</c:v>
                </c:pt>
                <c:pt idx="300">
                  <c:v>0.67865306000000003</c:v>
                </c:pt>
                <c:pt idx="301">
                  <c:v>0.68322700000000003</c:v>
                </c:pt>
                <c:pt idx="302">
                  <c:v>0.68785079999999998</c:v>
                </c:pt>
                <c:pt idx="303">
                  <c:v>0.69252557000000003</c:v>
                </c:pt>
                <c:pt idx="304">
                  <c:v>0.69725287000000002</c:v>
                </c:pt>
                <c:pt idx="305">
                  <c:v>0.70203364000000001</c:v>
                </c:pt>
                <c:pt idx="306">
                  <c:v>0.70686923999999995</c:v>
                </c:pt>
                <c:pt idx="307">
                  <c:v>0.71176094000000001</c:v>
                </c:pt>
                <c:pt idx="308">
                  <c:v>0.71671010000000002</c:v>
                </c:pt>
                <c:pt idx="309">
                  <c:v>0.72171810000000003</c:v>
                </c:pt>
                <c:pt idx="310">
                  <c:v>0.72678626000000002</c:v>
                </c:pt>
                <c:pt idx="311">
                  <c:v>0.73191620000000002</c:v>
                </c:pt>
                <c:pt idx="312">
                  <c:v>0.73710949999999997</c:v>
                </c:pt>
                <c:pt idx="313">
                  <c:v>0.74236756999999998</c:v>
                </c:pt>
                <c:pt idx="314">
                  <c:v>0.74769205000000005</c:v>
                </c:pt>
                <c:pt idx="315">
                  <c:v>0.75308465999999996</c:v>
                </c:pt>
                <c:pt idx="316">
                  <c:v>0.75854699999999997</c:v>
                </c:pt>
                <c:pt idx="317">
                  <c:v>0.76408089999999995</c:v>
                </c:pt>
                <c:pt idx="318">
                  <c:v>0.76968800000000004</c:v>
                </c:pt>
                <c:pt idx="319">
                  <c:v>0.77537023999999999</c:v>
                </c:pt>
                <c:pt idx="320">
                  <c:v>0.78112983999999996</c:v>
                </c:pt>
                <c:pt idx="321">
                  <c:v>0.78696847000000003</c:v>
                </c:pt>
                <c:pt idx="322">
                  <c:v>0.79288820000000004</c:v>
                </c:pt>
                <c:pt idx="323">
                  <c:v>0.79889109999999997</c:v>
                </c:pt>
                <c:pt idx="324">
                  <c:v>0.80497940000000001</c:v>
                </c:pt>
                <c:pt idx="325">
                  <c:v>0.81115510000000002</c:v>
                </c:pt>
                <c:pt idx="326">
                  <c:v>0.81742060000000005</c:v>
                </c:pt>
                <c:pt idx="327">
                  <c:v>0.82377814999999999</c:v>
                </c:pt>
                <c:pt idx="328">
                  <c:v>0.83023053000000002</c:v>
                </c:pt>
                <c:pt idx="329">
                  <c:v>0.83677999999999997</c:v>
                </c:pt>
                <c:pt idx="330">
                  <c:v>0.84342914999999996</c:v>
                </c:pt>
                <c:pt idx="331">
                  <c:v>0.85018057000000002</c:v>
                </c:pt>
                <c:pt idx="332">
                  <c:v>0.85703689999999999</c:v>
                </c:pt>
                <c:pt idx="333">
                  <c:v>0.86400100000000002</c:v>
                </c:pt>
                <c:pt idx="334">
                  <c:v>0.87107570000000001</c:v>
                </c:pt>
                <c:pt idx="335">
                  <c:v>0.87826382999999997</c:v>
                </c:pt>
                <c:pt idx="336">
                  <c:v>0.88556873999999997</c:v>
                </c:pt>
                <c:pt idx="337">
                  <c:v>0.89299340000000005</c:v>
                </c:pt>
                <c:pt idx="338">
                  <c:v>0.90054107000000005</c:v>
                </c:pt>
                <c:pt idx="339">
                  <c:v>0.90821490000000005</c:v>
                </c:pt>
                <c:pt idx="340">
                  <c:v>0.91601840000000001</c:v>
                </c:pt>
                <c:pt idx="341">
                  <c:v>0.92395495999999999</c:v>
                </c:pt>
                <c:pt idx="342">
                  <c:v>0.93202823000000001</c:v>
                </c:pt>
                <c:pt idx="343">
                  <c:v>0.94024180000000002</c:v>
                </c:pt>
                <c:pt idx="344">
                  <c:v>0.94860060000000002</c:v>
                </c:pt>
                <c:pt idx="345">
                  <c:v>0.95710870000000003</c:v>
                </c:pt>
                <c:pt idx="346">
                  <c:v>0.9657694</c:v>
                </c:pt>
                <c:pt idx="347">
                  <c:v>0.97458696</c:v>
                </c:pt>
                <c:pt idx="348">
                  <c:v>0.98356569999999999</c:v>
                </c:pt>
                <c:pt idx="349">
                  <c:v>0.99270990000000003</c:v>
                </c:pt>
                <c:pt idx="350">
                  <c:v>1.0020241999999999</c:v>
                </c:pt>
                <c:pt idx="351">
                  <c:v>1.0115130999999999</c:v>
                </c:pt>
                <c:pt idx="352">
                  <c:v>1.0211815</c:v>
                </c:pt>
                <c:pt idx="353">
                  <c:v>1.0310341999999999</c:v>
                </c:pt>
                <c:pt idx="354">
                  <c:v>1.0410763999999999</c:v>
                </c:pt>
                <c:pt idx="355">
                  <c:v>1.0513129999999999</c:v>
                </c:pt>
                <c:pt idx="356">
                  <c:v>1.0617494999999999</c:v>
                </c:pt>
                <c:pt idx="357">
                  <c:v>1.072398</c:v>
                </c:pt>
                <c:pt idx="358">
                  <c:v>1.0832603999999999</c:v>
                </c:pt>
                <c:pt idx="359">
                  <c:v>1.0943422</c:v>
                </c:pt>
                <c:pt idx="360">
                  <c:v>1.1056497000000001</c:v>
                </c:pt>
                <c:pt idx="361">
                  <c:v>1.117189</c:v>
                </c:pt>
                <c:pt idx="362">
                  <c:v>1.1289671999999999</c:v>
                </c:pt>
                <c:pt idx="363">
                  <c:v>1.1409906999999999</c:v>
                </c:pt>
                <c:pt idx="364">
                  <c:v>1.1532667999999999</c:v>
                </c:pt>
                <c:pt idx="365">
                  <c:v>1.1658025000000001</c:v>
                </c:pt>
                <c:pt idx="366">
                  <c:v>1.1786051</c:v>
                </c:pt>
                <c:pt idx="367">
                  <c:v>1.1916822</c:v>
                </c:pt>
                <c:pt idx="368">
                  <c:v>1.2050418000000001</c:v>
                </c:pt>
                <c:pt idx="369">
                  <c:v>1.2186937</c:v>
                </c:pt>
                <c:pt idx="370">
                  <c:v>1.2326549</c:v>
                </c:pt>
                <c:pt idx="371">
                  <c:v>1.246928</c:v>
                </c:pt>
                <c:pt idx="372">
                  <c:v>1.2615225000000001</c:v>
                </c:pt>
                <c:pt idx="373">
                  <c:v>1.2764485000000001</c:v>
                </c:pt>
                <c:pt idx="374">
                  <c:v>1.2917160999999999</c:v>
                </c:pt>
                <c:pt idx="375">
                  <c:v>1.2934756000000001</c:v>
                </c:pt>
                <c:pt idx="376">
                  <c:v>1.2934749999999999</c:v>
                </c:pt>
                <c:pt idx="377">
                  <c:v>1.2156129</c:v>
                </c:pt>
                <c:pt idx="378">
                  <c:v>1.1330374000000001</c:v>
                </c:pt>
                <c:pt idx="379">
                  <c:v>1.0555935000000001</c:v>
                </c:pt>
                <c:pt idx="380">
                  <c:v>0.98285913000000003</c:v>
                </c:pt>
                <c:pt idx="381">
                  <c:v>0.91445620000000005</c:v>
                </c:pt>
                <c:pt idx="382">
                  <c:v>0.85000439999999999</c:v>
                </c:pt>
                <c:pt idx="383">
                  <c:v>0.78920970000000001</c:v>
                </c:pt>
                <c:pt idx="384">
                  <c:v>0.73177725000000005</c:v>
                </c:pt>
                <c:pt idx="385">
                  <c:v>0.67744919999999997</c:v>
                </c:pt>
                <c:pt idx="386">
                  <c:v>0.62596370000000001</c:v>
                </c:pt>
                <c:pt idx="387">
                  <c:v>0.5771231</c:v>
                </c:pt>
                <c:pt idx="388">
                  <c:v>0.53072154999999999</c:v>
                </c:pt>
                <c:pt idx="389">
                  <c:v>0.48657023999999999</c:v>
                </c:pt>
                <c:pt idx="390">
                  <c:v>0.44450023999999999</c:v>
                </c:pt>
                <c:pt idx="391">
                  <c:v>0.40436026000000003</c:v>
                </c:pt>
                <c:pt idx="392">
                  <c:v>0.36600450000000001</c:v>
                </c:pt>
                <c:pt idx="393">
                  <c:v>0.32930135999999999</c:v>
                </c:pt>
                <c:pt idx="394">
                  <c:v>0.29412916</c:v>
                </c:pt>
                <c:pt idx="395">
                  <c:v>0.26037474999999999</c:v>
                </c:pt>
                <c:pt idx="396">
                  <c:v>0.22793358999999999</c:v>
                </c:pt>
                <c:pt idx="397">
                  <c:v>0.19670889999999999</c:v>
                </c:pt>
                <c:pt idx="398">
                  <c:v>0.16661049999999999</c:v>
                </c:pt>
                <c:pt idx="399">
                  <c:v>0.1375546</c:v>
                </c:pt>
                <c:pt idx="400">
                  <c:v>0.10946316</c:v>
                </c:pt>
                <c:pt idx="401">
                  <c:v>8.2263569999999994E-2</c:v>
                </c:pt>
                <c:pt idx="402">
                  <c:v>5.5888264999999999E-2</c:v>
                </c:pt>
                <c:pt idx="403">
                  <c:v>3.0274724999999999E-2</c:v>
                </c:pt>
                <c:pt idx="404">
                  <c:v>5.3656753E-3</c:v>
                </c:pt>
                <c:pt idx="405" formatCode="0.00E+00">
                  <c:v>5.4740212000000003E-11</c:v>
                </c:pt>
                <c:pt idx="406" formatCode="0.00E+00">
                  <c:v>5.4740212000000003E-11</c:v>
                </c:pt>
                <c:pt idx="407">
                  <c:v>-1.0156292500000001E-2</c:v>
                </c:pt>
                <c:pt idx="408">
                  <c:v>-1.5159185E-2</c:v>
                </c:pt>
                <c:pt idx="409">
                  <c:v>-1.7692960000000001E-2</c:v>
                </c:pt>
                <c:pt idx="410">
                  <c:v>-1.91979E-2</c:v>
                </c:pt>
                <c:pt idx="411">
                  <c:v>-2.0153692000000001E-2</c:v>
                </c:pt>
                <c:pt idx="412">
                  <c:v>-2.083786E-2</c:v>
                </c:pt>
                <c:pt idx="413">
                  <c:v>-2.1385788999999999E-2</c:v>
                </c:pt>
                <c:pt idx="414">
                  <c:v>-2.1852190000000001E-2</c:v>
                </c:pt>
                <c:pt idx="415">
                  <c:v>-2.225792E-2</c:v>
                </c:pt>
                <c:pt idx="416">
                  <c:v>-2.2612775000000002E-2</c:v>
                </c:pt>
                <c:pt idx="417">
                  <c:v>-2.2923903999999998E-2</c:v>
                </c:pt>
                <c:pt idx="418">
                  <c:v>-2.3198677000000001E-2</c:v>
                </c:pt>
                <c:pt idx="419">
                  <c:v>-2.3444682000000001E-2</c:v>
                </c:pt>
                <c:pt idx="420">
                  <c:v>-2.3668978E-2</c:v>
                </c:pt>
                <c:pt idx="421">
                  <c:v>-2.3878066E-2</c:v>
                </c:pt>
                <c:pt idx="422">
                  <c:v>-2.4077494000000001E-2</c:v>
                </c:pt>
                <c:pt idx="423">
                  <c:v>-2.4271742999999998E-2</c:v>
                </c:pt>
                <c:pt idx="424">
                  <c:v>-2.4464245999999999E-2</c:v>
                </c:pt>
                <c:pt idx="425">
                  <c:v>-2.4657407999999999E-2</c:v>
                </c:pt>
                <c:pt idx="426">
                  <c:v>-2.4852855E-2</c:v>
                </c:pt>
                <c:pt idx="427">
                  <c:v>-2.5051535999999999E-2</c:v>
                </c:pt>
                <c:pt idx="428">
                  <c:v>-2.5253884000000001E-2</c:v>
                </c:pt>
                <c:pt idx="429">
                  <c:v>-2.5459987999999999E-2</c:v>
                </c:pt>
                <c:pt idx="430">
                  <c:v>-2.5669666000000001E-2</c:v>
                </c:pt>
                <c:pt idx="431">
                  <c:v>-2.5882555000000002E-2</c:v>
                </c:pt>
                <c:pt idx="432">
                  <c:v>-2.6098237999999999E-2</c:v>
                </c:pt>
                <c:pt idx="433">
                  <c:v>-2.6316235E-2</c:v>
                </c:pt>
                <c:pt idx="434">
                  <c:v>-2.6536154999999999E-2</c:v>
                </c:pt>
                <c:pt idx="435">
                  <c:v>-2.6757685E-2</c:v>
                </c:pt>
                <c:pt idx="436">
                  <c:v>-2.6980592000000001E-2</c:v>
                </c:pt>
                <c:pt idx="437">
                  <c:v>-2.7204793000000001E-2</c:v>
                </c:pt>
                <c:pt idx="438">
                  <c:v>-2.743044E-2</c:v>
                </c:pt>
                <c:pt idx="439">
                  <c:v>-2.7657757000000002E-2</c:v>
                </c:pt>
                <c:pt idx="440">
                  <c:v>-2.7887141000000001E-2</c:v>
                </c:pt>
                <c:pt idx="441">
                  <c:v>-2.8119246000000001E-2</c:v>
                </c:pt>
                <c:pt idx="442">
                  <c:v>-2.8354839999999999E-2</c:v>
                </c:pt>
                <c:pt idx="443">
                  <c:v>-2.859488E-2</c:v>
                </c:pt>
                <c:pt idx="444">
                  <c:v>-2.8840462000000001E-2</c:v>
                </c:pt>
                <c:pt idx="445">
                  <c:v>-2.9092822000000001E-2</c:v>
                </c:pt>
                <c:pt idx="446">
                  <c:v>-2.9353279999999999E-2</c:v>
                </c:pt>
                <c:pt idx="447">
                  <c:v>-2.9623150000000001E-2</c:v>
                </c:pt>
                <c:pt idx="448">
                  <c:v>-2.9903843999999999E-2</c:v>
                </c:pt>
                <c:pt idx="449">
                  <c:v>-3.0196816000000001E-2</c:v>
                </c:pt>
                <c:pt idx="450">
                  <c:v>-3.0503506E-2</c:v>
                </c:pt>
                <c:pt idx="451">
                  <c:v>-3.0825366999999999E-2</c:v>
                </c:pt>
                <c:pt idx="452">
                  <c:v>-3.0878434E-2</c:v>
                </c:pt>
                <c:pt idx="453">
                  <c:v>-3.0878432000000001E-2</c:v>
                </c:pt>
                <c:pt idx="454">
                  <c:v>-2.2562039999999998E-2</c:v>
                </c:pt>
                <c:pt idx="455">
                  <c:v>-1.7924009000000001E-2</c:v>
                </c:pt>
                <c:pt idx="456">
                  <c:v>-1.5910299999999999E-2</c:v>
                </c:pt>
                <c:pt idx="457">
                  <c:v>-1.5055982000000001E-2</c:v>
                </c:pt>
                <c:pt idx="458">
                  <c:v>-1.4716170000000001E-2</c:v>
                </c:pt>
                <c:pt idx="459">
                  <c:v>-1.4609232999999999E-2</c:v>
                </c:pt>
                <c:pt idx="460">
                  <c:v>-1.460703E-2</c:v>
                </c:pt>
                <c:pt idx="461">
                  <c:v>-1.4654001999999999E-2</c:v>
                </c:pt>
                <c:pt idx="462">
                  <c:v>-1.4726206E-2</c:v>
                </c:pt>
                <c:pt idx="463">
                  <c:v>-1.4808297999999999E-2</c:v>
                </c:pt>
                <c:pt idx="464">
                  <c:v>-1.4895538E-2</c:v>
                </c:pt>
                <c:pt idx="465">
                  <c:v>-1.498792E-2</c:v>
                </c:pt>
                <c:pt idx="466">
                  <c:v>-1.5084357E-2</c:v>
                </c:pt>
                <c:pt idx="467">
                  <c:v>-1.5183339000000001E-2</c:v>
                </c:pt>
                <c:pt idx="468">
                  <c:v>-1.5284383E-2</c:v>
                </c:pt>
                <c:pt idx="469">
                  <c:v>-1.5388025E-2</c:v>
                </c:pt>
                <c:pt idx="470">
                  <c:v>-1.5494511000000001E-2</c:v>
                </c:pt>
                <c:pt idx="471">
                  <c:v>-1.5603631999999999E-2</c:v>
                </c:pt>
                <c:pt idx="472">
                  <c:v>-1.5715159999999999E-2</c:v>
                </c:pt>
                <c:pt idx="473">
                  <c:v>-1.5829091999999999E-2</c:v>
                </c:pt>
                <c:pt idx="474">
                  <c:v>-1.5945481000000001E-2</c:v>
                </c:pt>
                <c:pt idx="475">
                  <c:v>-1.6064247E-2</c:v>
                </c:pt>
                <c:pt idx="476">
                  <c:v>-1.6185631999999998E-2</c:v>
                </c:pt>
                <c:pt idx="477">
                  <c:v>-1.6309645000000001E-2</c:v>
                </c:pt>
                <c:pt idx="478">
                  <c:v>-1.6436231999999999E-2</c:v>
                </c:pt>
                <c:pt idx="479">
                  <c:v>-1.6565263E-2</c:v>
                </c:pt>
                <c:pt idx="480">
                  <c:v>-1.6696787000000001E-2</c:v>
                </c:pt>
                <c:pt idx="481">
                  <c:v>-1.6831052999999999E-2</c:v>
                </c:pt>
                <c:pt idx="482">
                  <c:v>-1.6968087999999999E-2</c:v>
                </c:pt>
                <c:pt idx="483">
                  <c:v>-1.7107744000000001E-2</c:v>
                </c:pt>
                <c:pt idx="484">
                  <c:v>-1.7250064999999998E-2</c:v>
                </c:pt>
                <c:pt idx="485">
                  <c:v>-1.7395092000000001E-2</c:v>
                </c:pt>
                <c:pt idx="486">
                  <c:v>-1.7542829999999999E-2</c:v>
                </c:pt>
                <c:pt idx="487">
                  <c:v>-1.7693315000000001E-2</c:v>
                </c:pt>
                <c:pt idx="488">
                  <c:v>-1.7846568E-2</c:v>
                </c:pt>
                <c:pt idx="489">
                  <c:v>-1.8002626000000001E-2</c:v>
                </c:pt>
                <c:pt idx="490">
                  <c:v>-1.8161529999999999E-2</c:v>
                </c:pt>
                <c:pt idx="491">
                  <c:v>-1.8323309999999999E-2</c:v>
                </c:pt>
                <c:pt idx="492">
                  <c:v>-1.8488015999999999E-2</c:v>
                </c:pt>
                <c:pt idx="493">
                  <c:v>-1.8655693000000001E-2</c:v>
                </c:pt>
                <c:pt idx="494">
                  <c:v>-1.8826393E-2</c:v>
                </c:pt>
                <c:pt idx="495">
                  <c:v>-1.9000195000000001E-2</c:v>
                </c:pt>
                <c:pt idx="496">
                  <c:v>-1.9177174000000002E-2</c:v>
                </c:pt>
                <c:pt idx="497">
                  <c:v>-1.9357419000000001E-2</c:v>
                </c:pt>
                <c:pt idx="498">
                  <c:v>-1.9541025E-2</c:v>
                </c:pt>
                <c:pt idx="499">
                  <c:v>-1.9728102000000001E-2</c:v>
                </c:pt>
                <c:pt idx="500">
                  <c:v>-1.9918768E-2</c:v>
                </c:pt>
                <c:pt idx="501">
                  <c:v>-2.0113148000000001E-2</c:v>
                </c:pt>
                <c:pt idx="502">
                  <c:v>-2.0311378000000001E-2</c:v>
                </c:pt>
                <c:pt idx="503">
                  <c:v>-2.051364E-2</c:v>
                </c:pt>
                <c:pt idx="504">
                  <c:v>-2.0720092999999998E-2</c:v>
                </c:pt>
                <c:pt idx="505">
                  <c:v>-2.093091E-2</c:v>
                </c:pt>
                <c:pt idx="506">
                  <c:v>-2.1146282999999998E-2</c:v>
                </c:pt>
                <c:pt idx="507">
                  <c:v>-2.1366453000000001E-2</c:v>
                </c:pt>
                <c:pt idx="508">
                  <c:v>-2.1591663000000001E-2</c:v>
                </c:pt>
                <c:pt idx="509">
                  <c:v>-2.1666531999999999E-2</c:v>
                </c:pt>
                <c:pt idx="510">
                  <c:v>-2.1666527000000001E-2</c:v>
                </c:pt>
                <c:pt idx="511">
                  <c:v>-1.5681042999999999E-2</c:v>
                </c:pt>
                <c:pt idx="512">
                  <c:v>-9.7439399999999995E-3</c:v>
                </c:pt>
                <c:pt idx="513">
                  <c:v>-6.0751764E-3</c:v>
                </c:pt>
                <c:pt idx="514">
                  <c:v>-3.7965746999999998E-3</c:v>
                </c:pt>
                <c:pt idx="515">
                  <c:v>-2.3757044999999999E-3</c:v>
                </c:pt>
                <c:pt idx="516">
                  <c:v>-1.4877505999999999E-3</c:v>
                </c:pt>
                <c:pt idx="517" formatCode="0.00E+00">
                  <c:v>-9.3189529999999996E-4</c:v>
                </c:pt>
                <c:pt idx="518" formatCode="0.00E+00">
                  <c:v>-5.8381399999999999E-4</c:v>
                </c:pt>
                <c:pt idx="519" formatCode="0.00E+00">
                  <c:v>-3.6572850000000001E-4</c:v>
                </c:pt>
                <c:pt idx="520" formatCode="0.00E+00">
                  <c:v>-2.2889422000000001E-4</c:v>
                </c:pt>
                <c:pt idx="521" formatCode="0.00E+00">
                  <c:v>-1.4317656E-4</c:v>
                </c:pt>
                <c:pt idx="522" formatCode="0.00E+00">
                  <c:v>-8.9578665000000001E-5</c:v>
                </c:pt>
                <c:pt idx="523" formatCode="0.00E+00">
                  <c:v>-5.5925340000000001E-5</c:v>
                </c:pt>
                <c:pt idx="524" formatCode="0.00E+00">
                  <c:v>-3.4735847000000002E-5</c:v>
                </c:pt>
                <c:pt idx="525" formatCode="0.00E+00">
                  <c:v>-2.1485068000000001E-5</c:v>
                </c:pt>
                <c:pt idx="526" formatCode="0.00E+00">
                  <c:v>-1.328789E-5</c:v>
                </c:pt>
                <c:pt idx="527" formatCode="0.00E+00">
                  <c:v>-8.2433600000000003E-6</c:v>
                </c:pt>
                <c:pt idx="528" formatCode="0.00E+00">
                  <c:v>-5.0738950000000003E-6</c:v>
                </c:pt>
                <c:pt idx="529" formatCode="0.00E+00">
                  <c:v>-3.0651315E-6</c:v>
                </c:pt>
                <c:pt idx="530" formatCode="0.00E+00">
                  <c:v>-1.7151143000000001E-6</c:v>
                </c:pt>
                <c:pt idx="531" formatCode="0.00E+00">
                  <c:v>-9.2977205999999995E-7</c:v>
                </c:pt>
                <c:pt idx="532" formatCode="0.00E+00">
                  <c:v>-4.4505614000000002E-7</c:v>
                </c:pt>
                <c:pt idx="533" formatCode="0.00E+00">
                  <c:v>-2.0362819E-7</c:v>
                </c:pt>
                <c:pt idx="534" formatCode="0.00E+00">
                  <c:v>-9.3327129999999994E-8</c:v>
                </c:pt>
                <c:pt idx="535" formatCode="0.00E+00">
                  <c:v>-5.1198064E-8</c:v>
                </c:pt>
                <c:pt idx="536" formatCode="0.00E+00">
                  <c:v>-3.8323654999999999E-8</c:v>
                </c:pt>
                <c:pt idx="537" formatCode="0.00E+00">
                  <c:v>-3.6771577999999998E-8</c:v>
                </c:pt>
                <c:pt idx="538" formatCode="0.00E+00">
                  <c:v>-2.4298457E-8</c:v>
                </c:pt>
                <c:pt idx="539" formatCode="0.00E+00">
                  <c:v>5.794694E-9</c:v>
                </c:pt>
                <c:pt idx="540" formatCode="0.00E+00">
                  <c:v>-2.4427916999999999E-8</c:v>
                </c:pt>
                <c:pt idx="541" formatCode="0.00E+00">
                  <c:v>-7.1536410000000004E-8</c:v>
                </c:pt>
                <c:pt idx="542" formatCode="0.00E+00">
                  <c:v>-1.3450844000000001E-7</c:v>
                </c:pt>
                <c:pt idx="543" formatCode="0.00E+00">
                  <c:v>-1.6666191999999999E-7</c:v>
                </c:pt>
                <c:pt idx="544" formatCode="0.00E+00">
                  <c:v>-1.4728326E-7</c:v>
                </c:pt>
                <c:pt idx="545" formatCode="0.00E+00">
                  <c:v>-7.6332433999999998E-8</c:v>
                </c:pt>
                <c:pt idx="546" formatCode="0.00E+00">
                  <c:v>1.0000012000000001E-8</c:v>
                </c:pt>
                <c:pt idx="547" formatCode="0.00E+00">
                  <c:v>-4.9169492999999997E-8</c:v>
                </c:pt>
                <c:pt idx="548" formatCode="0.00E+00">
                  <c:v>-4.4346232999999997E-8</c:v>
                </c:pt>
                <c:pt idx="549" formatCode="0.00E+00">
                  <c:v>-3.0237533000000003E-8</c:v>
                </c:pt>
                <c:pt idx="550" formatCode="0.00E+00">
                  <c:v>-2.2500971999999998E-8</c:v>
                </c:pt>
                <c:pt idx="551" formatCode="0.00E+00">
                  <c:v>-2.1345089999999999E-8</c:v>
                </c:pt>
                <c:pt idx="552" formatCode="0.00E+00">
                  <c:v>-2.0189209E-8</c:v>
                </c:pt>
                <c:pt idx="553" formatCode="0.00E+00">
                  <c:v>-1.9033326E-8</c:v>
                </c:pt>
                <c:pt idx="554" formatCode="0.00E+00">
                  <c:v>-1.7877444000000001E-8</c:v>
                </c:pt>
                <c:pt idx="555" formatCode="0.00E+00">
                  <c:v>-1.6721561000000001E-8</c:v>
                </c:pt>
                <c:pt idx="556" formatCode="0.00E+00">
                  <c:v>-1.5565678999999999E-8</c:v>
                </c:pt>
                <c:pt idx="557" formatCode="0.00E+00">
                  <c:v>-1.4409796999999999E-8</c:v>
                </c:pt>
                <c:pt idx="558" formatCode="0.00E+00">
                  <c:v>-1.3253915E-8</c:v>
                </c:pt>
                <c:pt idx="559" formatCode="0.00E+00">
                  <c:v>-1.2098033000000001E-8</c:v>
                </c:pt>
                <c:pt idx="560" formatCode="0.00E+00">
                  <c:v>-1.0942151E-8</c:v>
                </c:pt>
                <c:pt idx="561" formatCode="0.00E+00">
                  <c:v>-9.7862690000000005E-9</c:v>
                </c:pt>
                <c:pt idx="562" formatCode="0.00E+00">
                  <c:v>-8.6303860000000008E-9</c:v>
                </c:pt>
                <c:pt idx="563" formatCode="0.00E+00">
                  <c:v>-7.4745050000000001E-9</c:v>
                </c:pt>
                <c:pt idx="564" formatCode="0.00E+00">
                  <c:v>-6.3186219999999996E-9</c:v>
                </c:pt>
                <c:pt idx="565" formatCode="0.00E+00">
                  <c:v>-5.1627400000000003E-9</c:v>
                </c:pt>
                <c:pt idx="566" formatCode="0.00E+00">
                  <c:v>-4.0068580000000001E-9</c:v>
                </c:pt>
                <c:pt idx="567" formatCode="0.00E+00">
                  <c:v>-2.850976E-9</c:v>
                </c:pt>
                <c:pt idx="568" formatCode="0.00E+00">
                  <c:v>-2.3739507999999999E-9</c:v>
                </c:pt>
                <c:pt idx="569" formatCode="0.00E+00">
                  <c:v>-2.2487065999999999E-9</c:v>
                </c:pt>
                <c:pt idx="570" formatCode="0.00E+00">
                  <c:v>-2.1234622999999999E-9</c:v>
                </c:pt>
                <c:pt idx="571" formatCode="0.00E+00">
                  <c:v>-2.0273522999999999E-9</c:v>
                </c:pt>
                <c:pt idx="572" formatCode="0.00E+00">
                  <c:v>-2.0273522999999999E-9</c:v>
                </c:pt>
                <c:pt idx="573" formatCode="0.00E+00">
                  <c:v>1.1923800000000001E-8</c:v>
                </c:pt>
                <c:pt idx="574" formatCode="0.00E+00">
                  <c:v>1.1923800000000001E-8</c:v>
                </c:pt>
                <c:pt idx="575">
                  <c:v>2.0794377000000002E-3</c:v>
                </c:pt>
                <c:pt idx="576">
                  <c:v>1.1069961999999999E-2</c:v>
                </c:pt>
                <c:pt idx="577">
                  <c:v>2.0136053000000001E-2</c:v>
                </c:pt>
                <c:pt idx="578">
                  <c:v>2.9265886000000001E-2</c:v>
                </c:pt>
                <c:pt idx="579">
                  <c:v>3.8446527000000001E-2</c:v>
                </c:pt>
                <c:pt idx="580">
                  <c:v>4.7664395999999998E-2</c:v>
                </c:pt>
                <c:pt idx="581">
                  <c:v>5.6905556000000003E-2</c:v>
                </c:pt>
                <c:pt idx="582">
                  <c:v>6.6155939999999996E-2</c:v>
                </c:pt>
                <c:pt idx="583">
                  <c:v>7.540152E-2</c:v>
                </c:pt>
                <c:pt idx="584">
                  <c:v>8.4628499999999995E-2</c:v>
                </c:pt>
                <c:pt idx="585">
                  <c:v>9.3823409999999996E-2</c:v>
                </c:pt>
                <c:pt idx="586">
                  <c:v>0.102973245</c:v>
                </c:pt>
                <c:pt idx="587">
                  <c:v>0.11206557</c:v>
                </c:pt>
                <c:pt idx="588">
                  <c:v>0.1210886</c:v>
                </c:pt>
                <c:pt idx="589">
                  <c:v>0.13003128999999999</c:v>
                </c:pt>
                <c:pt idx="590">
                  <c:v>0.13888331000000001</c:v>
                </c:pt>
                <c:pt idx="591">
                  <c:v>0.14763524</c:v>
                </c:pt>
                <c:pt idx="592">
                  <c:v>0.15627842</c:v>
                </c:pt>
                <c:pt idx="593">
                  <c:v>0.16480507999999999</c:v>
                </c:pt>
                <c:pt idx="594">
                  <c:v>0.17320837</c:v>
                </c:pt>
                <c:pt idx="595">
                  <c:v>0.18148222999999999</c:v>
                </c:pt>
                <c:pt idx="596">
                  <c:v>0.18962148000000001</c:v>
                </c:pt>
                <c:pt idx="597">
                  <c:v>0.19762172</c:v>
                </c:pt>
                <c:pt idx="598">
                  <c:v>0.20547940000000001</c:v>
                </c:pt>
                <c:pt idx="599">
                  <c:v>0.21319173</c:v>
                </c:pt>
                <c:pt idx="600">
                  <c:v>0.22075664</c:v>
                </c:pt>
                <c:pt idx="601">
                  <c:v>0.22817275000000001</c:v>
                </c:pt>
                <c:pt idx="602">
                  <c:v>0.23543929</c:v>
                </c:pt>
                <c:pt idx="603">
                  <c:v>0.24255608000000001</c:v>
                </c:pt>
                <c:pt idx="604">
                  <c:v>0.24952350000000001</c:v>
                </c:pt>
                <c:pt idx="605">
                  <c:v>0.25634230000000002</c:v>
                </c:pt>
                <c:pt idx="606">
                  <c:v>0.26301393000000001</c:v>
                </c:pt>
                <c:pt idx="607">
                  <c:v>0.26953998000000001</c:v>
                </c:pt>
                <c:pt idx="608">
                  <c:v>0.27592270000000002</c:v>
                </c:pt>
                <c:pt idx="609">
                  <c:v>0.28216442000000003</c:v>
                </c:pt>
                <c:pt idx="610">
                  <c:v>0.28826782000000001</c:v>
                </c:pt>
                <c:pt idx="611">
                  <c:v>0.29423590999999999</c:v>
                </c:pt>
                <c:pt idx="612">
                  <c:v>0.3000717</c:v>
                </c:pt>
                <c:pt idx="613">
                  <c:v>0.30577852999999999</c:v>
                </c:pt>
                <c:pt idx="614">
                  <c:v>0.31135973</c:v>
                </c:pt>
                <c:pt idx="615">
                  <c:v>0.31681894999999999</c:v>
                </c:pt>
                <c:pt idx="616">
                  <c:v>0.32215947</c:v>
                </c:pt>
                <c:pt idx="617">
                  <c:v>0.32738516000000001</c:v>
                </c:pt>
                <c:pt idx="618">
                  <c:v>0.33249980000000001</c:v>
                </c:pt>
                <c:pt idx="619">
                  <c:v>0.33750674000000003</c:v>
                </c:pt>
                <c:pt idx="620">
                  <c:v>0.34240994000000002</c:v>
                </c:pt>
                <c:pt idx="621">
                  <c:v>0.34721306000000002</c:v>
                </c:pt>
                <c:pt idx="622">
                  <c:v>0.35191964999999997</c:v>
                </c:pt>
                <c:pt idx="623">
                  <c:v>0.35653347000000002</c:v>
                </c:pt>
                <c:pt idx="624">
                  <c:v>0.36105797000000001</c:v>
                </c:pt>
                <c:pt idx="625">
                  <c:v>0.3654965</c:v>
                </c:pt>
                <c:pt idx="626">
                  <c:v>0.36985249999999997</c:v>
                </c:pt>
                <c:pt idx="627">
                  <c:v>0.3741293</c:v>
                </c:pt>
                <c:pt idx="628">
                  <c:v>0.3783301</c:v>
                </c:pt>
                <c:pt idx="629">
                  <c:v>0.38245810000000002</c:v>
                </c:pt>
                <c:pt idx="630">
                  <c:v>0.38651615</c:v>
                </c:pt>
                <c:pt idx="631">
                  <c:v>0.39050737000000002</c:v>
                </c:pt>
                <c:pt idx="632">
                  <c:v>0.39443456999999998</c:v>
                </c:pt>
                <c:pt idx="633">
                  <c:v>0.3983005</c:v>
                </c:pt>
                <c:pt idx="634">
                  <c:v>0.40210778000000003</c:v>
                </c:pt>
                <c:pt idx="635">
                  <c:v>0.40585905</c:v>
                </c:pt>
                <c:pt idx="636">
                  <c:v>0.40955675000000002</c:v>
                </c:pt>
                <c:pt idx="637">
                  <c:v>0.41320319999999999</c:v>
                </c:pt>
                <c:pt idx="638">
                  <c:v>0.41680070000000002</c:v>
                </c:pt>
                <c:pt idx="639">
                  <c:v>0.42035145000000002</c:v>
                </c:pt>
                <c:pt idx="640">
                  <c:v>0.42385757000000002</c:v>
                </c:pt>
                <c:pt idx="641">
                  <c:v>0.42732102</c:v>
                </c:pt>
                <c:pt idx="642">
                  <c:v>0.43074378000000002</c:v>
                </c:pt>
                <c:pt idx="643">
                  <c:v>0.43412766000000003</c:v>
                </c:pt>
                <c:pt idx="644">
                  <c:v>0.43747449999999999</c:v>
                </c:pt>
                <c:pt idx="645">
                  <c:v>0.44078588000000002</c:v>
                </c:pt>
                <c:pt idx="646">
                  <c:v>0.4440635</c:v>
                </c:pt>
                <c:pt idx="647">
                  <c:v>0.44730890000000001</c:v>
                </c:pt>
                <c:pt idx="648">
                  <c:v>0.45052353000000001</c:v>
                </c:pt>
                <c:pt idx="649">
                  <c:v>0.45370876999999998</c:v>
                </c:pt>
                <c:pt idx="650">
                  <c:v>0.45686599999999999</c:v>
                </c:pt>
                <c:pt idx="651">
                  <c:v>0.45999649999999997</c:v>
                </c:pt>
                <c:pt idx="652">
                  <c:v>0.46310148000000001</c:v>
                </c:pt>
                <c:pt idx="653">
                  <c:v>0.46618214000000002</c:v>
                </c:pt>
                <c:pt idx="654">
                  <c:v>0.46923967999999999</c:v>
                </c:pt>
                <c:pt idx="655">
                  <c:v>0.47227517000000002</c:v>
                </c:pt>
                <c:pt idx="656">
                  <c:v>0.47528973000000002</c:v>
                </c:pt>
                <c:pt idx="657">
                  <c:v>0.4782844</c:v>
                </c:pt>
                <c:pt idx="658">
                  <c:v>0.48125996999999998</c:v>
                </c:pt>
                <c:pt idx="659">
                  <c:v>0.48421745999999999</c:v>
                </c:pt>
                <c:pt idx="660">
                  <c:v>0.48715779999999997</c:v>
                </c:pt>
                <c:pt idx="661">
                  <c:v>0.49008180000000001</c:v>
                </c:pt>
                <c:pt idx="662">
                  <c:v>0.49299017000000001</c:v>
                </c:pt>
                <c:pt idx="663">
                  <c:v>0.49588373000000002</c:v>
                </c:pt>
                <c:pt idx="664">
                  <c:v>0.49876316999999998</c:v>
                </c:pt>
                <c:pt idx="665">
                  <c:v>0.50162923000000004</c:v>
                </c:pt>
                <c:pt idx="666">
                  <c:v>0.5044826</c:v>
                </c:pt>
                <c:pt idx="667">
                  <c:v>0.50732390000000005</c:v>
                </c:pt>
                <c:pt idx="668">
                  <c:v>0.51015379999999999</c:v>
                </c:pt>
                <c:pt idx="669">
                  <c:v>0.51297280000000001</c:v>
                </c:pt>
                <c:pt idx="670">
                  <c:v>0.51578159999999995</c:v>
                </c:pt>
                <c:pt idx="671">
                  <c:v>0.51858059999999995</c:v>
                </c:pt>
                <c:pt idx="672">
                  <c:v>0.52137060000000002</c:v>
                </c:pt>
                <c:pt idx="673">
                  <c:v>0.52415199999999995</c:v>
                </c:pt>
                <c:pt idx="674">
                  <c:v>0.52692530000000004</c:v>
                </c:pt>
                <c:pt idx="675">
                  <c:v>0.52969104</c:v>
                </c:pt>
                <c:pt idx="676">
                  <c:v>0.53244966000000005</c:v>
                </c:pt>
                <c:pt idx="677">
                  <c:v>0.53520166999999996</c:v>
                </c:pt>
                <c:pt idx="678">
                  <c:v>0.53794754</c:v>
                </c:pt>
                <c:pt idx="679">
                  <c:v>0.54068773999999997</c:v>
                </c:pt>
                <c:pt idx="680">
                  <c:v>0.54342290000000004</c:v>
                </c:pt>
                <c:pt idx="681">
                  <c:v>0.54615309999999995</c:v>
                </c:pt>
                <c:pt idx="682">
                  <c:v>0.54887900000000001</c:v>
                </c:pt>
                <c:pt idx="683">
                  <c:v>0.55160092999999999</c:v>
                </c:pt>
                <c:pt idx="684">
                  <c:v>0.55431944</c:v>
                </c:pt>
                <c:pt idx="685">
                  <c:v>0.55703484999999997</c:v>
                </c:pt>
                <c:pt idx="686">
                  <c:v>0.55974769999999996</c:v>
                </c:pt>
                <c:pt idx="687">
                  <c:v>0.56245820000000002</c:v>
                </c:pt>
                <c:pt idx="688">
                  <c:v>0.56516670000000002</c:v>
                </c:pt>
                <c:pt idx="689">
                  <c:v>0.56787365999999995</c:v>
                </c:pt>
                <c:pt idx="690">
                  <c:v>0.57057939999999996</c:v>
                </c:pt>
                <c:pt idx="691">
                  <c:v>0.57328440000000003</c:v>
                </c:pt>
                <c:pt idx="692">
                  <c:v>0.57598890000000003</c:v>
                </c:pt>
                <c:pt idx="693">
                  <c:v>0.57869333000000001</c:v>
                </c:pt>
                <c:pt idx="694">
                  <c:v>0.58139799999999997</c:v>
                </c:pt>
                <c:pt idx="695">
                  <c:v>0.58410320000000004</c:v>
                </c:pt>
                <c:pt idx="696">
                  <c:v>0.58680946</c:v>
                </c:pt>
                <c:pt idx="697">
                  <c:v>0.58951690000000001</c:v>
                </c:pt>
                <c:pt idx="698">
                  <c:v>0.59222596999999999</c:v>
                </c:pt>
                <c:pt idx="699">
                  <c:v>0.59493697000000001</c:v>
                </c:pt>
                <c:pt idx="700">
                  <c:v>0.59765035</c:v>
                </c:pt>
                <c:pt idx="701">
                  <c:v>0.60036639999999997</c:v>
                </c:pt>
                <c:pt idx="702">
                  <c:v>0.60308550000000005</c:v>
                </c:pt>
                <c:pt idx="703">
                  <c:v>0.60580796000000003</c:v>
                </c:pt>
                <c:pt idx="704">
                  <c:v>0.60853409999999997</c:v>
                </c:pt>
                <c:pt idx="705">
                  <c:v>0.61126435000000001</c:v>
                </c:pt>
                <c:pt idx="706">
                  <c:v>0.61399895000000004</c:v>
                </c:pt>
                <c:pt idx="707">
                  <c:v>0.61673829999999996</c:v>
                </c:pt>
                <c:pt idx="708">
                  <c:v>0.6194828</c:v>
                </c:pt>
                <c:pt idx="709">
                  <c:v>0.62223280000000003</c:v>
                </c:pt>
                <c:pt idx="710">
                  <c:v>0.62498856000000003</c:v>
                </c:pt>
                <c:pt idx="711">
                  <c:v>0.62775064000000003</c:v>
                </c:pt>
                <c:pt idx="712">
                  <c:v>0.6305191</c:v>
                </c:pt>
                <c:pt idx="713">
                  <c:v>0.63329446</c:v>
                </c:pt>
                <c:pt idx="714">
                  <c:v>0.63607705000000003</c:v>
                </c:pt>
                <c:pt idx="715">
                  <c:v>0.63886726000000005</c:v>
                </c:pt>
                <c:pt idx="716">
                  <c:v>0.64166540000000005</c:v>
                </c:pt>
                <c:pt idx="717">
                  <c:v>0.64447180000000004</c:v>
                </c:pt>
                <c:pt idx="718">
                  <c:v>0.64728699999999995</c:v>
                </c:pt>
                <c:pt idx="719">
                  <c:v>0.65011125999999997</c:v>
                </c:pt>
                <c:pt idx="720">
                  <c:v>0.65294490000000005</c:v>
                </c:pt>
                <c:pt idx="721">
                  <c:v>0.65578840000000005</c:v>
                </c:pt>
                <c:pt idx="722">
                  <c:v>0.65864219999999996</c:v>
                </c:pt>
                <c:pt idx="723">
                  <c:v>0.66150653000000004</c:v>
                </c:pt>
                <c:pt idx="724">
                  <c:v>0.66438189999999997</c:v>
                </c:pt>
                <c:pt idx="725">
                  <c:v>0.66726874999999997</c:v>
                </c:pt>
                <c:pt idx="726">
                  <c:v>0.67016745</c:v>
                </c:pt>
                <c:pt idx="727">
                  <c:v>0.67307835999999999</c:v>
                </c:pt>
                <c:pt idx="728">
                  <c:v>0.67600210000000005</c:v>
                </c:pt>
                <c:pt idx="729">
                  <c:v>0.67893886999999997</c:v>
                </c:pt>
                <c:pt idx="730">
                  <c:v>0.68188930000000003</c:v>
                </c:pt>
                <c:pt idx="731">
                  <c:v>0.68485370000000001</c:v>
                </c:pt>
                <c:pt idx="732">
                  <c:v>0.68783249999999996</c:v>
                </c:pt>
                <c:pt idx="733">
                  <c:v>0.69082619999999995</c:v>
                </c:pt>
                <c:pt idx="734">
                  <c:v>0.69383514000000002</c:v>
                </c:pt>
                <c:pt idx="735">
                  <c:v>0.69685995999999994</c:v>
                </c:pt>
                <c:pt idx="736">
                  <c:v>0.69990103999999997</c:v>
                </c:pt>
                <c:pt idx="737">
                  <c:v>0.70295879999999999</c:v>
                </c:pt>
                <c:pt idx="738">
                  <c:v>0.70603380000000004</c:v>
                </c:pt>
                <c:pt idx="739">
                  <c:v>0.70912653000000003</c:v>
                </c:pt>
                <c:pt idx="740">
                  <c:v>0.71223729999999996</c:v>
                </c:pt>
                <c:pt idx="741">
                  <c:v>0.71536679999999997</c:v>
                </c:pt>
                <c:pt idx="742">
                  <c:v>0.71851533999999995</c:v>
                </c:pt>
                <c:pt idx="743">
                  <c:v>0.72168356</c:v>
                </c:pt>
                <c:pt idx="744">
                  <c:v>0.72487190000000001</c:v>
                </c:pt>
                <c:pt idx="745">
                  <c:v>0.72808090000000003</c:v>
                </c:pt>
                <c:pt idx="746">
                  <c:v>0.73131144000000003</c:v>
                </c:pt>
                <c:pt idx="747">
                  <c:v>0.73456394999999997</c:v>
                </c:pt>
                <c:pt idx="748">
                  <c:v>0.73783885999999999</c:v>
                </c:pt>
                <c:pt idx="749">
                  <c:v>0.74113689999999999</c:v>
                </c:pt>
                <c:pt idx="750">
                  <c:v>0.74445870000000003</c:v>
                </c:pt>
                <c:pt idx="751">
                  <c:v>0.74780475999999996</c:v>
                </c:pt>
                <c:pt idx="752">
                  <c:v>0.75117590000000001</c:v>
                </c:pt>
                <c:pt idx="753">
                  <c:v>0.75457280000000004</c:v>
                </c:pt>
                <c:pt idx="754">
                  <c:v>0.75799620000000001</c:v>
                </c:pt>
                <c:pt idx="755">
                  <c:v>0.76144679999999998</c:v>
                </c:pt>
                <c:pt idx="756">
                  <c:v>0.76492523999999995</c:v>
                </c:pt>
                <c:pt idx="757">
                  <c:v>0.76843243999999999</c:v>
                </c:pt>
                <c:pt idx="758">
                  <c:v>0.77196914000000005</c:v>
                </c:pt>
                <c:pt idx="759">
                  <c:v>0.77553609999999995</c:v>
                </c:pt>
                <c:pt idx="760">
                  <c:v>0.77913330000000003</c:v>
                </c:pt>
                <c:pt idx="761">
                  <c:v>0.78276179999999995</c:v>
                </c:pt>
                <c:pt idx="762">
                  <c:v>0.78642250000000002</c:v>
                </c:pt>
                <c:pt idx="763">
                  <c:v>0.79011600000000004</c:v>
                </c:pt>
                <c:pt idx="764">
                  <c:v>0.79384310000000002</c:v>
                </c:pt>
                <c:pt idx="765">
                  <c:v>0.79760456000000002</c:v>
                </c:pt>
                <c:pt idx="766">
                  <c:v>0.80140100000000003</c:v>
                </c:pt>
                <c:pt idx="767">
                  <c:v>0.80523383999999998</c:v>
                </c:pt>
                <c:pt idx="768">
                  <c:v>0.80910349999999998</c:v>
                </c:pt>
                <c:pt idx="769">
                  <c:v>0.81301080000000003</c:v>
                </c:pt>
                <c:pt idx="770">
                  <c:v>0.81695646</c:v>
                </c:pt>
                <c:pt idx="771">
                  <c:v>0.82094126999999995</c:v>
                </c:pt>
                <c:pt idx="772">
                  <c:v>0.82496610000000004</c:v>
                </c:pt>
                <c:pt idx="773">
                  <c:v>0.82903165000000001</c:v>
                </c:pt>
                <c:pt idx="774">
                  <c:v>0.83313875999999998</c:v>
                </c:pt>
                <c:pt idx="775">
                  <c:v>0.83728826000000001</c:v>
                </c:pt>
                <c:pt idx="776">
                  <c:v>0.84148299999999998</c:v>
                </c:pt>
                <c:pt idx="777">
                  <c:v>0.84572480000000005</c:v>
                </c:pt>
                <c:pt idx="778">
                  <c:v>0.85001349999999998</c:v>
                </c:pt>
                <c:pt idx="779">
                  <c:v>0.85435026999999997</c:v>
                </c:pt>
                <c:pt idx="780">
                  <c:v>0.85873650000000001</c:v>
                </c:pt>
                <c:pt idx="781">
                  <c:v>0.86317339999999998</c:v>
                </c:pt>
                <c:pt idx="782">
                  <c:v>0.8676625</c:v>
                </c:pt>
                <c:pt idx="783">
                  <c:v>0.87220509999999996</c:v>
                </c:pt>
                <c:pt idx="784">
                  <c:v>0.87680270000000005</c:v>
                </c:pt>
                <c:pt idx="785">
                  <c:v>0.88145600000000002</c:v>
                </c:pt>
                <c:pt idx="786">
                  <c:v>0.88616329999999999</c:v>
                </c:pt>
                <c:pt idx="787">
                  <c:v>0.89092830000000001</c:v>
                </c:pt>
                <c:pt idx="788">
                  <c:v>0.89575225000000003</c:v>
                </c:pt>
                <c:pt idx="789">
                  <c:v>0.90063643000000004</c:v>
                </c:pt>
                <c:pt idx="790">
                  <c:v>0.90558209999999995</c:v>
                </c:pt>
                <c:pt idx="791">
                  <c:v>0.91059049999999997</c:v>
                </c:pt>
                <c:pt idx="792">
                  <c:v>0.91566309999999995</c:v>
                </c:pt>
                <c:pt idx="793">
                  <c:v>0.92080110000000004</c:v>
                </c:pt>
                <c:pt idx="794">
                  <c:v>0.92600579999999999</c:v>
                </c:pt>
                <c:pt idx="795">
                  <c:v>0.93128160000000004</c:v>
                </c:pt>
                <c:pt idx="796">
                  <c:v>0.93662849999999997</c:v>
                </c:pt>
                <c:pt idx="797">
                  <c:v>0.94204790000000005</c:v>
                </c:pt>
                <c:pt idx="798">
                  <c:v>0.94754152999999997</c:v>
                </c:pt>
                <c:pt idx="799">
                  <c:v>0.95311120000000005</c:v>
                </c:pt>
                <c:pt idx="800">
                  <c:v>0.95875860000000002</c:v>
                </c:pt>
                <c:pt idx="801">
                  <c:v>0.96448560000000005</c:v>
                </c:pt>
                <c:pt idx="802">
                  <c:v>0.97029405999999996</c:v>
                </c:pt>
                <c:pt idx="803">
                  <c:v>0.976186</c:v>
                </c:pt>
                <c:pt idx="804">
                  <c:v>0.98216313</c:v>
                </c:pt>
                <c:pt idx="805">
                  <c:v>0.98822759999999998</c:v>
                </c:pt>
                <c:pt idx="806">
                  <c:v>0.99438150000000003</c:v>
                </c:pt>
                <c:pt idx="807">
                  <c:v>1.0006268</c:v>
                </c:pt>
                <c:pt idx="808">
                  <c:v>1.0069659</c:v>
                </c:pt>
                <c:pt idx="809">
                  <c:v>1.0134007</c:v>
                </c:pt>
                <c:pt idx="810">
                  <c:v>1.0199336999999999</c:v>
                </c:pt>
                <c:pt idx="811">
                  <c:v>1.0265671999999999</c:v>
                </c:pt>
                <c:pt idx="812">
                  <c:v>1.0333034999999999</c:v>
                </c:pt>
                <c:pt idx="813">
                  <c:v>1.0401449</c:v>
                </c:pt>
                <c:pt idx="814">
                  <c:v>1.0470938999999999</c:v>
                </c:pt>
                <c:pt idx="815">
                  <c:v>1.0541529999999999</c:v>
                </c:pt>
                <c:pt idx="816">
                  <c:v>1.0613246999999999</c:v>
                </c:pt>
                <c:pt idx="817">
                  <c:v>1.0686119000000001</c:v>
                </c:pt>
                <c:pt idx="818">
                  <c:v>1.0760168999999999</c:v>
                </c:pt>
                <c:pt idx="819">
                  <c:v>1.0835428</c:v>
                </c:pt>
                <c:pt idx="820">
                  <c:v>1.0911922000000001</c:v>
                </c:pt>
                <c:pt idx="821">
                  <c:v>1.0989681</c:v>
                </c:pt>
                <c:pt idx="822">
                  <c:v>1.1068734</c:v>
                </c:pt>
                <c:pt idx="823">
                  <c:v>1.1149133</c:v>
                </c:pt>
                <c:pt idx="824">
                  <c:v>1.1230897</c:v>
                </c:pt>
                <c:pt idx="825">
                  <c:v>1.1314054</c:v>
                </c:pt>
                <c:pt idx="826">
                  <c:v>1.1398641</c:v>
                </c:pt>
                <c:pt idx="827">
                  <c:v>1.148469</c:v>
                </c:pt>
                <c:pt idx="828">
                  <c:v>1.1572236</c:v>
                </c:pt>
                <c:pt idx="829">
                  <c:v>1.1661315999999999</c:v>
                </c:pt>
                <c:pt idx="830">
                  <c:v>1.1751966</c:v>
                </c:pt>
                <c:pt idx="831">
                  <c:v>1.1844224999999999</c:v>
                </c:pt>
                <c:pt idx="832">
                  <c:v>1.193813</c:v>
                </c:pt>
                <c:pt idx="833">
                  <c:v>1.2033720000000001</c:v>
                </c:pt>
                <c:pt idx="834">
                  <c:v>1.2131050999999999</c:v>
                </c:pt>
                <c:pt idx="835">
                  <c:v>1.2230179000000001</c:v>
                </c:pt>
                <c:pt idx="836">
                  <c:v>1.2331133000000001</c:v>
                </c:pt>
                <c:pt idx="837">
                  <c:v>1.2433957</c:v>
                </c:pt>
                <c:pt idx="838">
                  <c:v>1.2538697000000001</c:v>
                </c:pt>
                <c:pt idx="839">
                  <c:v>1.2645401999999999</c:v>
                </c:pt>
                <c:pt idx="840">
                  <c:v>1.2754121</c:v>
                </c:pt>
                <c:pt idx="841">
                  <c:v>1.2864903999999999</c:v>
                </c:pt>
                <c:pt idx="842">
                  <c:v>1.2977803999999999</c:v>
                </c:pt>
                <c:pt idx="843">
                  <c:v>1.3092873</c:v>
                </c:pt>
                <c:pt idx="844">
                  <c:v>1.3210166999999999</c:v>
                </c:pt>
                <c:pt idx="845">
                  <c:v>1.3329740000000001</c:v>
                </c:pt>
                <c:pt idx="846">
                  <c:v>1.3451681</c:v>
                </c:pt>
                <c:pt idx="847">
                  <c:v>1.3576037999999999</c:v>
                </c:pt>
                <c:pt idx="848">
                  <c:v>1.3702866</c:v>
                </c:pt>
                <c:pt idx="849">
                  <c:v>1.3832230000000001</c:v>
                </c:pt>
                <c:pt idx="850">
                  <c:v>1.3964196</c:v>
                </c:pt>
                <c:pt idx="851">
                  <c:v>1.4098831000000001</c:v>
                </c:pt>
                <c:pt idx="852">
                  <c:v>1.4236206</c:v>
                </c:pt>
                <c:pt idx="853">
                  <c:v>1.4376390999999999</c:v>
                </c:pt>
                <c:pt idx="854">
                  <c:v>1.4519458999999999</c:v>
                </c:pt>
                <c:pt idx="855">
                  <c:v>1.4665484</c:v>
                </c:pt>
                <c:pt idx="856">
                  <c:v>1.4814544999999999</c:v>
                </c:pt>
                <c:pt idx="857">
                  <c:v>1.4966729999999999</c:v>
                </c:pt>
                <c:pt idx="858">
                  <c:v>1.5122167</c:v>
                </c:pt>
                <c:pt idx="859">
                  <c:v>1.5280910999999999</c:v>
                </c:pt>
                <c:pt idx="860">
                  <c:v>1.5443053</c:v>
                </c:pt>
                <c:pt idx="861">
                  <c:v>1.5608690000000001</c:v>
                </c:pt>
                <c:pt idx="862">
                  <c:v>1.5777916999999999</c:v>
                </c:pt>
                <c:pt idx="863">
                  <c:v>1.5950834</c:v>
                </c:pt>
                <c:pt idx="864">
                  <c:v>1.6127545000000001</c:v>
                </c:pt>
                <c:pt idx="865">
                  <c:v>1.6308155</c:v>
                </c:pt>
                <c:pt idx="866">
                  <c:v>1.6492779</c:v>
                </c:pt>
                <c:pt idx="867">
                  <c:v>1.6681541</c:v>
                </c:pt>
                <c:pt idx="868">
                  <c:v>1.6874552</c:v>
                </c:pt>
                <c:pt idx="869">
                  <c:v>1.7071931</c:v>
                </c:pt>
                <c:pt idx="870">
                  <c:v>1.7273803999999999</c:v>
                </c:pt>
                <c:pt idx="871">
                  <c:v>1.7480301</c:v>
                </c:pt>
                <c:pt idx="872">
                  <c:v>1.7691554</c:v>
                </c:pt>
                <c:pt idx="873">
                  <c:v>1.7907698000000001</c:v>
                </c:pt>
                <c:pt idx="874">
                  <c:v>1.8128877999999999</c:v>
                </c:pt>
                <c:pt idx="875">
                  <c:v>1.8355241</c:v>
                </c:pt>
                <c:pt idx="876">
                  <c:v>1.8586974999999999</c:v>
                </c:pt>
                <c:pt idx="877">
                  <c:v>1.8824219</c:v>
                </c:pt>
                <c:pt idx="878">
                  <c:v>1.9067135</c:v>
                </c:pt>
                <c:pt idx="879">
                  <c:v>1.9315897</c:v>
                </c:pt>
                <c:pt idx="880">
                  <c:v>1.9570681000000001</c:v>
                </c:pt>
                <c:pt idx="881">
                  <c:v>1.9831669000000001</c:v>
                </c:pt>
                <c:pt idx="882">
                  <c:v>2.0099049</c:v>
                </c:pt>
                <c:pt idx="883">
                  <c:v>2.0373009999999998</c:v>
                </c:pt>
                <c:pt idx="884">
                  <c:v>2.0653760000000001</c:v>
                </c:pt>
                <c:pt idx="885">
                  <c:v>2.09415</c:v>
                </c:pt>
                <c:pt idx="886">
                  <c:v>2.1236448000000001</c:v>
                </c:pt>
                <c:pt idx="887">
                  <c:v>2.1538818000000002</c:v>
                </c:pt>
                <c:pt idx="888">
                  <c:v>2.1848839999999998</c:v>
                </c:pt>
                <c:pt idx="889">
                  <c:v>2.2166747999999998</c:v>
                </c:pt>
                <c:pt idx="890">
                  <c:v>2.2492797000000002</c:v>
                </c:pt>
                <c:pt idx="891">
                  <c:v>2.2827234000000001</c:v>
                </c:pt>
                <c:pt idx="892">
                  <c:v>2.3170320000000002</c:v>
                </c:pt>
                <c:pt idx="893">
                  <c:v>2.3522322</c:v>
                </c:pt>
                <c:pt idx="894">
                  <c:v>2.3883516999999999</c:v>
                </c:pt>
                <c:pt idx="895">
                  <c:v>2.4254186</c:v>
                </c:pt>
                <c:pt idx="896">
                  <c:v>2.4634602000000001</c:v>
                </c:pt>
                <c:pt idx="897">
                  <c:v>2.5025076999999998</c:v>
                </c:pt>
                <c:pt idx="898">
                  <c:v>2.5425913000000002</c:v>
                </c:pt>
                <c:pt idx="899">
                  <c:v>2.5635908000000001</c:v>
                </c:pt>
                <c:pt idx="900">
                  <c:v>2.5635908000000001</c:v>
                </c:pt>
                <c:pt idx="901">
                  <c:v>2.4688536999999999</c:v>
                </c:pt>
                <c:pt idx="902">
                  <c:v>2.3050299999999999</c:v>
                </c:pt>
                <c:pt idx="903">
                  <c:v>2.3050359999999999</c:v>
                </c:pt>
                <c:pt idx="904">
                  <c:v>2.2943058000000001</c:v>
                </c:pt>
                <c:pt idx="905">
                  <c:v>2.1973438000000001</c:v>
                </c:pt>
                <c:pt idx="906">
                  <c:v>2.1048748000000002</c:v>
                </c:pt>
                <c:pt idx="907">
                  <c:v>2.0166409999999999</c:v>
                </c:pt>
                <c:pt idx="908">
                  <c:v>1.9324026000000001</c:v>
                </c:pt>
                <c:pt idx="909">
                  <c:v>1.8519403999999999</c:v>
                </c:pt>
                <c:pt idx="910">
                  <c:v>1.7750359</c:v>
                </c:pt>
                <c:pt idx="911">
                  <c:v>1.7015047000000001</c:v>
                </c:pt>
                <c:pt idx="912">
                  <c:v>1.6311610999999999</c:v>
                </c:pt>
                <c:pt idx="913">
                  <c:v>1.5638339999999999</c:v>
                </c:pt>
                <c:pt idx="914">
                  <c:v>1.499363</c:v>
                </c:pt>
                <c:pt idx="915">
                  <c:v>1.437595</c:v>
                </c:pt>
                <c:pt idx="916">
                  <c:v>1.3783907</c:v>
                </c:pt>
                <c:pt idx="917">
                  <c:v>1.3216152000000001</c:v>
                </c:pt>
                <c:pt idx="918">
                  <c:v>1.267144</c:v>
                </c:pt>
                <c:pt idx="919">
                  <c:v>1.2148582999999999</c:v>
                </c:pt>
                <c:pt idx="920">
                  <c:v>1.1646439</c:v>
                </c:pt>
                <c:pt idx="921">
                  <c:v>1.1163993000000001</c:v>
                </c:pt>
                <c:pt idx="922">
                  <c:v>1.0700327000000001</c:v>
                </c:pt>
                <c:pt idx="923">
                  <c:v>1.0254387</c:v>
                </c:pt>
                <c:pt idx="924">
                  <c:v>0.98253614</c:v>
                </c:pt>
                <c:pt idx="925">
                  <c:v>0.94123920000000005</c:v>
                </c:pt>
                <c:pt idx="926">
                  <c:v>0.90147144000000001</c:v>
                </c:pt>
                <c:pt idx="927">
                  <c:v>0.86315779999999998</c:v>
                </c:pt>
                <c:pt idx="928">
                  <c:v>0.82622874000000002</c:v>
                </c:pt>
                <c:pt idx="929">
                  <c:v>0.79061729999999997</c:v>
                </c:pt>
                <c:pt idx="930">
                  <c:v>0.75626093000000005</c:v>
                </c:pt>
                <c:pt idx="931">
                  <c:v>0.72310275000000002</c:v>
                </c:pt>
                <c:pt idx="932">
                  <c:v>0.6910847</c:v>
                </c:pt>
                <c:pt idx="933">
                  <c:v>0.66015199999999996</c:v>
                </c:pt>
                <c:pt idx="934">
                  <c:v>0.63025719999999996</c:v>
                </c:pt>
                <c:pt idx="935">
                  <c:v>0.60135119999999997</c:v>
                </c:pt>
                <c:pt idx="936">
                  <c:v>0.57338719999999999</c:v>
                </c:pt>
                <c:pt idx="937">
                  <c:v>0.54632455000000002</c:v>
                </c:pt>
                <c:pt idx="938">
                  <c:v>0.52012159999999996</c:v>
                </c:pt>
                <c:pt idx="939">
                  <c:v>0.49473777000000002</c:v>
                </c:pt>
                <c:pt idx="940">
                  <c:v>0.47013833999999999</c:v>
                </c:pt>
                <c:pt idx="941">
                  <c:v>0.44628762999999999</c:v>
                </c:pt>
                <c:pt idx="942">
                  <c:v>0.42315079999999999</c:v>
                </c:pt>
                <c:pt idx="943">
                  <c:v>0.40069774000000002</c:v>
                </c:pt>
                <c:pt idx="944">
                  <c:v>0.37889808000000003</c:v>
                </c:pt>
                <c:pt idx="945">
                  <c:v>0.35772154</c:v>
                </c:pt>
                <c:pt idx="946">
                  <c:v>0.33714136</c:v>
                </c:pt>
                <c:pt idx="947">
                  <c:v>0.31713103999999998</c:v>
                </c:pt>
                <c:pt idx="948">
                  <c:v>0.29766595000000001</c:v>
                </c:pt>
                <c:pt idx="949">
                  <c:v>0.27872237999999999</c:v>
                </c:pt>
                <c:pt idx="950">
                  <c:v>0.26027670000000003</c:v>
                </c:pt>
                <c:pt idx="951">
                  <c:v>0.24230735</c:v>
                </c:pt>
                <c:pt idx="952">
                  <c:v>0.22479357</c:v>
                </c:pt>
                <c:pt idx="953">
                  <c:v>0.20771555999999999</c:v>
                </c:pt>
                <c:pt idx="954">
                  <c:v>0.19105394000000001</c:v>
                </c:pt>
                <c:pt idx="955">
                  <c:v>0.17479052</c:v>
                </c:pt>
                <c:pt idx="956">
                  <c:v>0.15890788</c:v>
                </c:pt>
                <c:pt idx="957">
                  <c:v>0.14338920999999999</c:v>
                </c:pt>
                <c:pt idx="958">
                  <c:v>0.12821850000000001</c:v>
                </c:pt>
                <c:pt idx="959">
                  <c:v>0.11338036999999999</c:v>
                </c:pt>
                <c:pt idx="960">
                  <c:v>9.8860100000000006E-2</c:v>
                </c:pt>
                <c:pt idx="961">
                  <c:v>8.4643590000000005E-2</c:v>
                </c:pt>
                <c:pt idx="962">
                  <c:v>7.0717329999999995E-2</c:v>
                </c:pt>
                <c:pt idx="963">
                  <c:v>5.7068399999999998E-2</c:v>
                </c:pt>
                <c:pt idx="964">
                  <c:v>4.7400343999999997E-2</c:v>
                </c:pt>
                <c:pt idx="965">
                  <c:v>4.7400343999999997E-2</c:v>
                </c:pt>
                <c:pt idx="966">
                  <c:v>4.7394697E-2</c:v>
                </c:pt>
                <c:pt idx="967">
                  <c:v>4.7374560000000003E-2</c:v>
                </c:pt>
                <c:pt idx="968">
                  <c:v>4.7354434000000001E-2</c:v>
                </c:pt>
                <c:pt idx="969">
                  <c:v>4.7334309999999997E-2</c:v>
                </c:pt>
                <c:pt idx="970">
                  <c:v>4.7314189999999999E-2</c:v>
                </c:pt>
                <c:pt idx="971">
                  <c:v>4.7294132000000003E-2</c:v>
                </c:pt>
                <c:pt idx="972">
                  <c:v>4.7274074999999999E-2</c:v>
                </c:pt>
                <c:pt idx="973">
                  <c:v>4.7254020000000001E-2</c:v>
                </c:pt>
                <c:pt idx="974">
                  <c:v>4.7234100000000001E-2</c:v>
                </c:pt>
                <c:pt idx="975">
                  <c:v>4.7214384999999998E-2</c:v>
                </c:pt>
                <c:pt idx="976">
                  <c:v>4.7194674999999998E-2</c:v>
                </c:pt>
                <c:pt idx="977">
                  <c:v>4.7174960000000002E-2</c:v>
                </c:pt>
                <c:pt idx="978">
                  <c:v>4.7172314999999999E-2</c:v>
                </c:pt>
                <c:pt idx="979">
                  <c:v>4.7172314999999999E-2</c:v>
                </c:pt>
                <c:pt idx="980">
                  <c:v>5.5372119999999997E-2</c:v>
                </c:pt>
                <c:pt idx="981">
                  <c:v>6.4950220000000003E-2</c:v>
                </c:pt>
                <c:pt idx="982">
                  <c:v>7.4643719999999997E-2</c:v>
                </c:pt>
                <c:pt idx="983">
                  <c:v>8.4453255000000005E-2</c:v>
                </c:pt>
                <c:pt idx="984">
                  <c:v>9.4379459999999998E-2</c:v>
                </c:pt>
                <c:pt idx="985">
                  <c:v>0.10442301</c:v>
                </c:pt>
                <c:pt idx="986">
                  <c:v>0.114584595</c:v>
                </c:pt>
                <c:pt idx="987">
                  <c:v>0.12486493999999999</c:v>
                </c:pt>
                <c:pt idx="988">
                  <c:v>0.13526483</c:v>
                </c:pt>
                <c:pt idx="989">
                  <c:v>0.14578505</c:v>
                </c:pt>
                <c:pt idx="990">
                  <c:v>0.15642647000000001</c:v>
                </c:pt>
                <c:pt idx="991">
                  <c:v>0.16719002999999999</c:v>
                </c:pt>
                <c:pt idx="992">
                  <c:v>0.17807666999999999</c:v>
                </c:pt>
                <c:pt idx="993">
                  <c:v>0.18908744</c:v>
                </c:pt>
                <c:pt idx="994">
                  <c:v>0.20022345</c:v>
                </c:pt>
                <c:pt idx="995">
                  <c:v>0.21148587999999999</c:v>
                </c:pt>
                <c:pt idx="996">
                  <c:v>0.22287597000000001</c:v>
                </c:pt>
                <c:pt idx="997">
                  <c:v>0.23439505999999999</c:v>
                </c:pt>
                <c:pt idx="998">
                  <c:v>0.24604458000000001</c:v>
                </c:pt>
                <c:pt idx="999">
                  <c:v>0.25782602999999998</c:v>
                </c:pt>
                <c:pt idx="1000">
                  <c:v>0.26974100000000001</c:v>
                </c:pt>
                <c:pt idx="1001">
                  <c:v>0.28179120000000002</c:v>
                </c:pt>
                <c:pt idx="1002">
                  <c:v>0.29397845</c:v>
                </c:pt>
                <c:pt idx="1003">
                  <c:v>0.30630459999999998</c:v>
                </c:pt>
                <c:pt idx="1004">
                  <c:v>0.31877171999999998</c:v>
                </c:pt>
                <c:pt idx="1005">
                  <c:v>0.33138192</c:v>
                </c:pt>
                <c:pt idx="1006">
                  <c:v>0.34413739999999998</c:v>
                </c:pt>
                <c:pt idx="1007">
                  <c:v>0.35704059999999999</c:v>
                </c:pt>
                <c:pt idx="1008">
                  <c:v>0.37009396999999999</c:v>
                </c:pt>
                <c:pt idx="1009">
                  <c:v>0.38330013000000002</c:v>
                </c:pt>
                <c:pt idx="1010">
                  <c:v>0.39666184999999998</c:v>
                </c:pt>
                <c:pt idx="1011">
                  <c:v>0.41018197000000001</c:v>
                </c:pt>
                <c:pt idx="1012">
                  <c:v>0.42386362</c:v>
                </c:pt>
                <c:pt idx="1013">
                  <c:v>0.43770989999999999</c:v>
                </c:pt>
                <c:pt idx="1014">
                  <c:v>0.45172420000000002</c:v>
                </c:pt>
                <c:pt idx="1015">
                  <c:v>0.46590999999999999</c:v>
                </c:pt>
                <c:pt idx="1016">
                  <c:v>0.4802709</c:v>
                </c:pt>
                <c:pt idx="1017">
                  <c:v>0.49481076000000002</c:v>
                </c:pt>
                <c:pt idx="1018">
                  <c:v>0.50953360000000003</c:v>
                </c:pt>
                <c:pt idx="1019">
                  <c:v>0.52444356999999997</c:v>
                </c:pt>
                <c:pt idx="1020">
                  <c:v>0.53954500000000005</c:v>
                </c:pt>
                <c:pt idx="1021">
                  <c:v>0.55484239999999996</c:v>
                </c:pt>
                <c:pt idx="1022">
                  <c:v>0.57034045</c:v>
                </c:pt>
                <c:pt idx="1023">
                  <c:v>0.58604425000000004</c:v>
                </c:pt>
                <c:pt idx="1024">
                  <c:v>0.60195889999999996</c:v>
                </c:pt>
                <c:pt idx="1025">
                  <c:v>0.61808949999999996</c:v>
                </c:pt>
                <c:pt idx="1026">
                  <c:v>0.63444184999999997</c:v>
                </c:pt>
                <c:pt idx="1027">
                  <c:v>0.65102170000000004</c:v>
                </c:pt>
                <c:pt idx="1028">
                  <c:v>0.66783506000000004</c:v>
                </c:pt>
                <c:pt idx="1029">
                  <c:v>0.68488806000000002</c:v>
                </c:pt>
                <c:pt idx="1030">
                  <c:v>0.70218749999999996</c:v>
                </c:pt>
                <c:pt idx="1031">
                  <c:v>0.71973980000000004</c:v>
                </c:pt>
                <c:pt idx="1032">
                  <c:v>0.73755205000000001</c:v>
                </c:pt>
                <c:pt idx="1033">
                  <c:v>0.75563170000000002</c:v>
                </c:pt>
                <c:pt idx="1034">
                  <c:v>0.77398615999999998</c:v>
                </c:pt>
                <c:pt idx="1035">
                  <c:v>0.79262330000000003</c:v>
                </c:pt>
                <c:pt idx="1036">
                  <c:v>0.81155129999999998</c:v>
                </c:pt>
                <c:pt idx="1037">
                  <c:v>0.83077884000000002</c:v>
                </c:pt>
                <c:pt idx="1038">
                  <c:v>0.85031440000000003</c:v>
                </c:pt>
                <c:pt idx="1039">
                  <c:v>0.87016684</c:v>
                </c:pt>
                <c:pt idx="1040">
                  <c:v>0.89034544999999998</c:v>
                </c:pt>
                <c:pt idx="1041">
                  <c:v>0.91086080000000003</c:v>
                </c:pt>
                <c:pt idx="1042">
                  <c:v>0.93172294</c:v>
                </c:pt>
                <c:pt idx="1043">
                  <c:v>0.95294199999999996</c:v>
                </c:pt>
                <c:pt idx="1044">
                  <c:v>0.97452872999999995</c:v>
                </c:pt>
                <c:pt idx="1045">
                  <c:v>0.99649410000000005</c:v>
                </c:pt>
                <c:pt idx="1046">
                  <c:v>1.0188512999999999</c:v>
                </c:pt>
                <c:pt idx="1047">
                  <c:v>1.0416116</c:v>
                </c:pt>
                <c:pt idx="1048">
                  <c:v>1.0647873000000001</c:v>
                </c:pt>
                <c:pt idx="1049">
                  <c:v>1.0883913000000001</c:v>
                </c:pt>
                <c:pt idx="1050">
                  <c:v>1.1124371</c:v>
                </c:pt>
                <c:pt idx="1051">
                  <c:v>1.1369399</c:v>
                </c:pt>
                <c:pt idx="1052">
                  <c:v>1.1619132999999999</c:v>
                </c:pt>
                <c:pt idx="1053">
                  <c:v>1.1873719</c:v>
                </c:pt>
                <c:pt idx="1054">
                  <c:v>1.2133309000000001</c:v>
                </c:pt>
                <c:pt idx="1055">
                  <c:v>1.2398073999999999</c:v>
                </c:pt>
                <c:pt idx="1056">
                  <c:v>1.2668185000000001</c:v>
                </c:pt>
                <c:pt idx="1057">
                  <c:v>1.2943804000000001</c:v>
                </c:pt>
                <c:pt idx="1058">
                  <c:v>1.3225107</c:v>
                </c:pt>
                <c:pt idx="1059">
                  <c:v>1.3512274</c:v>
                </c:pt>
                <c:pt idx="1060">
                  <c:v>1.380552</c:v>
                </c:pt>
                <c:pt idx="1061">
                  <c:v>1.4105030000000001</c:v>
                </c:pt>
                <c:pt idx="1062">
                  <c:v>1.4411001999999999</c:v>
                </c:pt>
                <c:pt idx="1063">
                  <c:v>1.4723648</c:v>
                </c:pt>
                <c:pt idx="1064">
                  <c:v>1.5043181999999999</c:v>
                </c:pt>
                <c:pt idx="1065">
                  <c:v>1.5369827</c:v>
                </c:pt>
                <c:pt idx="1066">
                  <c:v>1.5703830999999999</c:v>
                </c:pt>
                <c:pt idx="1067">
                  <c:v>1.6045429</c:v>
                </c:pt>
                <c:pt idx="1068">
                  <c:v>1.6394868</c:v>
                </c:pt>
                <c:pt idx="1069">
                  <c:v>1.6752408000000001</c:v>
                </c:pt>
                <c:pt idx="1070">
                  <c:v>1.7118313000000001</c:v>
                </c:pt>
                <c:pt idx="1071">
                  <c:v>1.7492863000000001</c:v>
                </c:pt>
                <c:pt idx="1072">
                  <c:v>1.7876304000000001</c:v>
                </c:pt>
                <c:pt idx="1073">
                  <c:v>1.8268937999999999</c:v>
                </c:pt>
                <c:pt idx="1074">
                  <c:v>1.8671066000000001</c:v>
                </c:pt>
                <c:pt idx="1075">
                  <c:v>1.908299</c:v>
                </c:pt>
                <c:pt idx="1076">
                  <c:v>1.9505028</c:v>
                </c:pt>
                <c:pt idx="1077">
                  <c:v>1.9937499999999999</c:v>
                </c:pt>
                <c:pt idx="1078">
                  <c:v>2.0380704000000001</c:v>
                </c:pt>
                <c:pt idx="1079">
                  <c:v>2.0834980000000001</c:v>
                </c:pt>
                <c:pt idx="1080">
                  <c:v>2.1300666000000001</c:v>
                </c:pt>
                <c:pt idx="1081">
                  <c:v>2.1778102000000001</c:v>
                </c:pt>
                <c:pt idx="1082">
                  <c:v>2.2267632000000002</c:v>
                </c:pt>
                <c:pt idx="1083">
                  <c:v>2.2769601000000002</c:v>
                </c:pt>
                <c:pt idx="1084">
                  <c:v>2.3284370000000001</c:v>
                </c:pt>
                <c:pt idx="1085">
                  <c:v>2.3812299000000001</c:v>
                </c:pt>
                <c:pt idx="1086">
                  <c:v>2.4353747000000001</c:v>
                </c:pt>
                <c:pt idx="1087">
                  <c:v>2.4909015000000001</c:v>
                </c:pt>
                <c:pt idx="1088">
                  <c:v>2.547847</c:v>
                </c:pt>
                <c:pt idx="1089">
                  <c:v>2.6062457999999999</c:v>
                </c:pt>
                <c:pt idx="1090">
                  <c:v>2.6661320000000002</c:v>
                </c:pt>
                <c:pt idx="1091">
                  <c:v>2.7275355000000001</c:v>
                </c:pt>
                <c:pt idx="1092">
                  <c:v>2.7904825</c:v>
                </c:pt>
                <c:pt idx="1093">
                  <c:v>2.8550043000000001</c:v>
                </c:pt>
                <c:pt idx="1094">
                  <c:v>2.9211282999999999</c:v>
                </c:pt>
                <c:pt idx="1095">
                  <c:v>2.9888797</c:v>
                </c:pt>
                <c:pt idx="1096">
                  <c:v>3.058268</c:v>
                </c:pt>
                <c:pt idx="1097">
                  <c:v>3.1293129999999998</c:v>
                </c:pt>
                <c:pt idx="1098">
                  <c:v>3.2020249999999999</c:v>
                </c:pt>
                <c:pt idx="1099">
                  <c:v>3.2764093999999999</c:v>
                </c:pt>
                <c:pt idx="1100">
                  <c:v>3.3524628000000001</c:v>
                </c:pt>
                <c:pt idx="1101">
                  <c:v>3.4301794000000001</c:v>
                </c:pt>
                <c:pt idx="1102">
                  <c:v>3.5095458000000002</c:v>
                </c:pt>
                <c:pt idx="1103">
                  <c:v>3.5905333000000001</c:v>
                </c:pt>
                <c:pt idx="1104">
                  <c:v>3.6731028999999999</c:v>
                </c:pt>
                <c:pt idx="1105">
                  <c:v>3.7572128999999999</c:v>
                </c:pt>
                <c:pt idx="1106">
                  <c:v>3.8428068</c:v>
                </c:pt>
                <c:pt idx="1107">
                  <c:v>3.9298030000000002</c:v>
                </c:pt>
                <c:pt idx="1108">
                  <c:v>4.0181170000000002</c:v>
                </c:pt>
                <c:pt idx="1109">
                  <c:v>4.0671629999999999</c:v>
                </c:pt>
                <c:pt idx="1110">
                  <c:v>4.0671663000000002</c:v>
                </c:pt>
                <c:pt idx="1111">
                  <c:v>4.1199417</c:v>
                </c:pt>
                <c:pt idx="1112">
                  <c:v>4.2385910000000004</c:v>
                </c:pt>
                <c:pt idx="1113">
                  <c:v>4.3590856000000002</c:v>
                </c:pt>
                <c:pt idx="1114">
                  <c:v>4.4811519999999998</c:v>
                </c:pt>
                <c:pt idx="1115">
                  <c:v>4.6044315999999998</c:v>
                </c:pt>
                <c:pt idx="1116">
                  <c:v>4.7285370000000002</c:v>
                </c:pt>
                <c:pt idx="1117">
                  <c:v>4.8529834999999997</c:v>
                </c:pt>
                <c:pt idx="1118">
                  <c:v>4.9772395999999999</c:v>
                </c:pt>
                <c:pt idx="1119">
                  <c:v>5.1006936999999999</c:v>
                </c:pt>
                <c:pt idx="1120">
                  <c:v>5.2226743999999998</c:v>
                </c:pt>
                <c:pt idx="1121">
                  <c:v>5.3174047</c:v>
                </c:pt>
                <c:pt idx="1122">
                  <c:v>5.3174029999999997</c:v>
                </c:pt>
                <c:pt idx="1123">
                  <c:v>5.3167150000000003</c:v>
                </c:pt>
              </c:numCache>
            </c:numRef>
          </c:yVal>
          <c:smooth val="0"/>
          <c:extLst>
            <c:ext xmlns:c16="http://schemas.microsoft.com/office/drawing/2014/chart" uri="{C3380CC4-5D6E-409C-BE32-E72D297353CC}">
              <c16:uniqueId val="{00000002-D492-4343-882C-352CF754D387}"/>
            </c:ext>
          </c:extLst>
        </c:ser>
        <c:dLbls>
          <c:showLegendKey val="0"/>
          <c:showVal val="0"/>
          <c:showCatName val="0"/>
          <c:showSerName val="0"/>
          <c:showPercent val="0"/>
          <c:showBubbleSize val="0"/>
        </c:dLbls>
        <c:axId val="346153696"/>
        <c:axId val="2026569295"/>
        <c:extLst/>
      </c:scatterChart>
      <c:valAx>
        <c:axId val="34615369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layout>
            <c:manualLayout>
              <c:xMode val="edge"/>
              <c:yMode val="edge"/>
              <c:x val="0.45147790901137358"/>
              <c:y val="0.860142064705377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26569295"/>
        <c:crosses val="autoZero"/>
        <c:crossBetween val="midCat"/>
        <c:majorUnit val="20"/>
      </c:valAx>
      <c:valAx>
        <c:axId val="2026569295"/>
        <c:scaling>
          <c:orientation val="minMax"/>
          <c:max val="1.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Relative supersaturation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6153696"/>
        <c:crosses val="autoZero"/>
        <c:crossBetween val="midCat"/>
        <c:majorUnit val="0.30000000000000004"/>
      </c:valAx>
      <c:spPr>
        <a:noFill/>
        <a:ln>
          <a:noFill/>
        </a:ln>
        <a:effectLst/>
      </c:spPr>
    </c:plotArea>
    <c:legend>
      <c:legendPos val="r"/>
      <c:layout>
        <c:manualLayout>
          <c:xMode val="edge"/>
          <c:yMode val="edge"/>
          <c:x val="0.7897777777777778"/>
          <c:y val="0.37638089150682613"/>
          <c:w val="0.15466666666666667"/>
          <c:h val="0.311852494529659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ysClr val="windowText" lastClr="000000"/>
                </a:solidFill>
                <a:latin typeface="+mn-lt"/>
                <a:ea typeface="+mn-ea"/>
                <a:cs typeface="+mn-cs"/>
              </a:defRPr>
            </a:pPr>
            <a:r>
              <a:rPr lang="en-GB"/>
              <a:t>Particle size D[4,3]</a:t>
            </a:r>
          </a:p>
        </c:rich>
      </c:tx>
      <c:layout>
        <c:manualLayout>
          <c:xMode val="edge"/>
          <c:yMode val="edge"/>
          <c:x val="0.35805555555555557"/>
          <c:y val="4.6186873699611081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870603674540682"/>
          <c:y val="5.0961315728515172E-2"/>
          <c:w val="0.83807174103237092"/>
          <c:h val="0.80818481775948936"/>
        </c:manualLayout>
      </c:layout>
      <c:scatterChart>
        <c:scatterStyle val="lineMarker"/>
        <c:varyColors val="0"/>
        <c:ser>
          <c:idx val="0"/>
          <c:order val="0"/>
          <c:tx>
            <c:strRef>
              <c:f>'Figure 9'!$AC$4</c:f>
              <c:strCache>
                <c:ptCount val="1"/>
                <c:pt idx="0">
                  <c:v>66mod</c:v>
                </c:pt>
              </c:strCache>
            </c:strRef>
          </c:tx>
          <c:spPr>
            <a:ln w="19050" cap="rnd">
              <a:solidFill>
                <a:schemeClr val="accent1"/>
              </a:solidFill>
              <a:round/>
            </a:ln>
            <a:effectLst/>
          </c:spPr>
          <c:marker>
            <c:symbol val="none"/>
          </c:marker>
          <c:xVal>
            <c:numRef>
              <c:f>'Figure 9'!$AD$6:$AD$992</c:f>
              <c:numCache>
                <c:formatCode>General</c:formatCode>
                <c:ptCount val="987"/>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1.8896601666666666</c:v>
                </c:pt>
                <c:pt idx="14">
                  <c:v>1.8896601666666666</c:v>
                </c:pt>
                <c:pt idx="15">
                  <c:v>1.98441175</c:v>
                </c:pt>
                <c:pt idx="16">
                  <c:v>1.98441175</c:v>
                </c:pt>
                <c:pt idx="17">
                  <c:v>1.9846473333333334</c:v>
                </c:pt>
                <c:pt idx="18">
                  <c:v>1.9846473333333334</c:v>
                </c:pt>
                <c:pt idx="19">
                  <c:v>1.9846484999999998</c:v>
                </c:pt>
                <c:pt idx="20">
                  <c:v>1.9846484999999998</c:v>
                </c:pt>
                <c:pt idx="21">
                  <c:v>2</c:v>
                </c:pt>
                <c:pt idx="22">
                  <c:v>2.1666666666666665</c:v>
                </c:pt>
                <c:pt idx="23">
                  <c:v>2.3333333333333335</c:v>
                </c:pt>
                <c:pt idx="24">
                  <c:v>2.5</c:v>
                </c:pt>
                <c:pt idx="25">
                  <c:v>2.6666666666666665</c:v>
                </c:pt>
                <c:pt idx="26">
                  <c:v>2.8333333333333335</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7.3002700000000003</c:v>
                </c:pt>
                <c:pt idx="54">
                  <c:v>7.3002700000000003</c:v>
                </c:pt>
                <c:pt idx="55">
                  <c:v>7.3002706666666661</c:v>
                </c:pt>
                <c:pt idx="56">
                  <c:v>7.3002706666666661</c:v>
                </c:pt>
                <c:pt idx="57">
                  <c:v>7.333333333333333</c:v>
                </c:pt>
                <c:pt idx="58">
                  <c:v>7.5</c:v>
                </c:pt>
                <c:pt idx="59">
                  <c:v>7.666666666666667</c:v>
                </c:pt>
                <c:pt idx="60">
                  <c:v>7.833333333333333</c:v>
                </c:pt>
                <c:pt idx="61">
                  <c:v>8</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9.9186549999999993</c:v>
                </c:pt>
                <c:pt idx="74">
                  <c:v>9.9186549999999993</c:v>
                </c:pt>
                <c:pt idx="75">
                  <c:v>10</c:v>
                </c:pt>
                <c:pt idx="76">
                  <c:v>10.126342833333332</c:v>
                </c:pt>
                <c:pt idx="77">
                  <c:v>10.126342833333332</c:v>
                </c:pt>
                <c:pt idx="78">
                  <c:v>10.166666666666666</c:v>
                </c:pt>
                <c:pt idx="79">
                  <c:v>10.333333333333334</c:v>
                </c:pt>
                <c:pt idx="80">
                  <c:v>10.5</c:v>
                </c:pt>
                <c:pt idx="81">
                  <c:v>10.666666666666666</c:v>
                </c:pt>
                <c:pt idx="82">
                  <c:v>10.833333333333334</c:v>
                </c:pt>
                <c:pt idx="83">
                  <c:v>11</c:v>
                </c:pt>
                <c:pt idx="84">
                  <c:v>11.166666666666666</c:v>
                </c:pt>
                <c:pt idx="85">
                  <c:v>11.237359999999999</c:v>
                </c:pt>
                <c:pt idx="86">
                  <c:v>11.237359999999999</c:v>
                </c:pt>
                <c:pt idx="87">
                  <c:v>11.333333333333334</c:v>
                </c:pt>
                <c:pt idx="88">
                  <c:v>11.5</c:v>
                </c:pt>
                <c:pt idx="89">
                  <c:v>11.666666666666666</c:v>
                </c:pt>
                <c:pt idx="90">
                  <c:v>11.833333333333334</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13.5596</c:v>
                </c:pt>
                <c:pt idx="102">
                  <c:v>13.5596</c:v>
                </c:pt>
                <c:pt idx="103">
                  <c:v>13.666666666666666</c:v>
                </c:pt>
                <c:pt idx="104">
                  <c:v>13.833333333333334</c:v>
                </c:pt>
                <c:pt idx="105">
                  <c:v>14</c:v>
                </c:pt>
                <c:pt idx="106">
                  <c:v>14.166666666666666</c:v>
                </c:pt>
                <c:pt idx="107">
                  <c:v>14.333333333333334</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25</c:v>
                </c:pt>
                <c:pt idx="172">
                  <c:v>25.166666666666668</c:v>
                </c:pt>
                <c:pt idx="173">
                  <c:v>25.333333333333332</c:v>
                </c:pt>
                <c:pt idx="174">
                  <c:v>25.5</c:v>
                </c:pt>
                <c:pt idx="175">
                  <c:v>25.666666666666668</c:v>
                </c:pt>
                <c:pt idx="176">
                  <c:v>25.833333333333332</c:v>
                </c:pt>
                <c:pt idx="177">
                  <c:v>26</c:v>
                </c:pt>
                <c:pt idx="178">
                  <c:v>26.166666666666668</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28.561501666666668</c:v>
                </c:pt>
                <c:pt idx="194">
                  <c:v>28.561501666666668</c:v>
                </c:pt>
                <c:pt idx="195">
                  <c:v>28.666666666666668</c:v>
                </c:pt>
                <c:pt idx="196">
                  <c:v>28.833333333333332</c:v>
                </c:pt>
                <c:pt idx="197">
                  <c:v>29</c:v>
                </c:pt>
                <c:pt idx="198">
                  <c:v>29.166666666666668</c:v>
                </c:pt>
                <c:pt idx="199">
                  <c:v>29.333333333333332</c:v>
                </c:pt>
                <c:pt idx="200">
                  <c:v>29.5</c:v>
                </c:pt>
                <c:pt idx="201">
                  <c:v>29.666666666666668</c:v>
                </c:pt>
                <c:pt idx="202">
                  <c:v>29.833333333333332</c:v>
                </c:pt>
                <c:pt idx="203">
                  <c:v>30</c:v>
                </c:pt>
                <c:pt idx="204">
                  <c:v>30.166666666666668</c:v>
                </c:pt>
                <c:pt idx="205">
                  <c:v>30.333333333333332</c:v>
                </c:pt>
                <c:pt idx="206">
                  <c:v>30.5</c:v>
                </c:pt>
                <c:pt idx="207">
                  <c:v>30.666666666666668</c:v>
                </c:pt>
                <c:pt idx="208">
                  <c:v>30.833333333333332</c:v>
                </c:pt>
                <c:pt idx="209">
                  <c:v>31</c:v>
                </c:pt>
                <c:pt idx="210">
                  <c:v>31.166666666666668</c:v>
                </c:pt>
                <c:pt idx="211">
                  <c:v>31.168189999999999</c:v>
                </c:pt>
                <c:pt idx="212">
                  <c:v>31.168189999999999</c:v>
                </c:pt>
                <c:pt idx="213">
                  <c:v>31.333333333333332</c:v>
                </c:pt>
                <c:pt idx="214">
                  <c:v>31.5</c:v>
                </c:pt>
                <c:pt idx="215">
                  <c:v>31.666666666666668</c:v>
                </c:pt>
                <c:pt idx="216">
                  <c:v>31.833333333333332</c:v>
                </c:pt>
                <c:pt idx="217">
                  <c:v>32</c:v>
                </c:pt>
                <c:pt idx="218">
                  <c:v>32.166666666666664</c:v>
                </c:pt>
                <c:pt idx="219">
                  <c:v>32.333333333333336</c:v>
                </c:pt>
                <c:pt idx="220">
                  <c:v>32.5</c:v>
                </c:pt>
                <c:pt idx="221">
                  <c:v>32.666666666666664</c:v>
                </c:pt>
                <c:pt idx="222">
                  <c:v>32.833333333333336</c:v>
                </c:pt>
                <c:pt idx="223">
                  <c:v>33</c:v>
                </c:pt>
                <c:pt idx="224">
                  <c:v>33.166666666666664</c:v>
                </c:pt>
                <c:pt idx="225">
                  <c:v>33.333333333333336</c:v>
                </c:pt>
                <c:pt idx="226">
                  <c:v>33.5</c:v>
                </c:pt>
                <c:pt idx="227">
                  <c:v>33.666666666666664</c:v>
                </c:pt>
                <c:pt idx="228">
                  <c:v>33.833333333333336</c:v>
                </c:pt>
                <c:pt idx="229">
                  <c:v>34</c:v>
                </c:pt>
                <c:pt idx="230">
                  <c:v>34.166666666666664</c:v>
                </c:pt>
                <c:pt idx="231">
                  <c:v>34.333333333333336</c:v>
                </c:pt>
                <c:pt idx="232">
                  <c:v>34.5</c:v>
                </c:pt>
                <c:pt idx="233">
                  <c:v>34.666666666666664</c:v>
                </c:pt>
                <c:pt idx="234">
                  <c:v>34.833333333333336</c:v>
                </c:pt>
                <c:pt idx="235">
                  <c:v>34.979191666666665</c:v>
                </c:pt>
                <c:pt idx="236">
                  <c:v>34.979191666666665</c:v>
                </c:pt>
                <c:pt idx="237">
                  <c:v>35</c:v>
                </c:pt>
                <c:pt idx="238">
                  <c:v>35.166666666666664</c:v>
                </c:pt>
                <c:pt idx="239">
                  <c:v>35.333333333333336</c:v>
                </c:pt>
                <c:pt idx="240">
                  <c:v>35.5</c:v>
                </c:pt>
                <c:pt idx="241">
                  <c:v>35.666666666666664</c:v>
                </c:pt>
                <c:pt idx="242">
                  <c:v>35.833333333333336</c:v>
                </c:pt>
                <c:pt idx="243">
                  <c:v>36</c:v>
                </c:pt>
                <c:pt idx="244">
                  <c:v>36.166666666666664</c:v>
                </c:pt>
                <c:pt idx="245">
                  <c:v>36.333333333333336</c:v>
                </c:pt>
                <c:pt idx="246">
                  <c:v>36.5</c:v>
                </c:pt>
                <c:pt idx="247">
                  <c:v>36.666666666666664</c:v>
                </c:pt>
                <c:pt idx="248">
                  <c:v>36.833333333333336</c:v>
                </c:pt>
                <c:pt idx="249">
                  <c:v>37</c:v>
                </c:pt>
                <c:pt idx="250">
                  <c:v>37.166666666666664</c:v>
                </c:pt>
                <c:pt idx="251">
                  <c:v>37.333333333333336</c:v>
                </c:pt>
                <c:pt idx="252">
                  <c:v>37.5</c:v>
                </c:pt>
                <c:pt idx="253">
                  <c:v>37.666666666666664</c:v>
                </c:pt>
                <c:pt idx="254">
                  <c:v>37.833333333333336</c:v>
                </c:pt>
                <c:pt idx="255">
                  <c:v>38</c:v>
                </c:pt>
                <c:pt idx="256">
                  <c:v>38.166666666666664</c:v>
                </c:pt>
                <c:pt idx="257">
                  <c:v>38.333333333333336</c:v>
                </c:pt>
                <c:pt idx="258">
                  <c:v>38.5</c:v>
                </c:pt>
                <c:pt idx="259">
                  <c:v>38.666666666666664</c:v>
                </c:pt>
                <c:pt idx="260">
                  <c:v>38.833333333333336</c:v>
                </c:pt>
                <c:pt idx="261">
                  <c:v>39</c:v>
                </c:pt>
                <c:pt idx="262">
                  <c:v>39.166666666666664</c:v>
                </c:pt>
                <c:pt idx="263">
                  <c:v>39.333333333333336</c:v>
                </c:pt>
                <c:pt idx="264">
                  <c:v>39.5</c:v>
                </c:pt>
                <c:pt idx="265">
                  <c:v>39.666666666666664</c:v>
                </c:pt>
                <c:pt idx="266">
                  <c:v>39.833333333333336</c:v>
                </c:pt>
                <c:pt idx="267">
                  <c:v>40</c:v>
                </c:pt>
                <c:pt idx="268">
                  <c:v>40.166666666666664</c:v>
                </c:pt>
                <c:pt idx="269">
                  <c:v>40.333333333333336</c:v>
                </c:pt>
                <c:pt idx="270">
                  <c:v>40.5</c:v>
                </c:pt>
                <c:pt idx="271">
                  <c:v>40.599328333333332</c:v>
                </c:pt>
                <c:pt idx="272">
                  <c:v>40.599328333333332</c:v>
                </c:pt>
                <c:pt idx="273">
                  <c:v>40.666666666666664</c:v>
                </c:pt>
                <c:pt idx="274">
                  <c:v>40.833333333333336</c:v>
                </c:pt>
                <c:pt idx="275">
                  <c:v>41</c:v>
                </c:pt>
                <c:pt idx="276">
                  <c:v>41.166666666666664</c:v>
                </c:pt>
                <c:pt idx="277">
                  <c:v>41.333333333333336</c:v>
                </c:pt>
                <c:pt idx="278">
                  <c:v>41.5</c:v>
                </c:pt>
                <c:pt idx="279">
                  <c:v>41.666666666666664</c:v>
                </c:pt>
                <c:pt idx="280">
                  <c:v>41.833333333333336</c:v>
                </c:pt>
                <c:pt idx="281">
                  <c:v>42</c:v>
                </c:pt>
                <c:pt idx="282">
                  <c:v>42.166666666666664</c:v>
                </c:pt>
                <c:pt idx="283">
                  <c:v>42.333333333333336</c:v>
                </c:pt>
                <c:pt idx="284">
                  <c:v>42.5</c:v>
                </c:pt>
                <c:pt idx="285">
                  <c:v>42.666666666666664</c:v>
                </c:pt>
                <c:pt idx="286">
                  <c:v>42.833333333333336</c:v>
                </c:pt>
                <c:pt idx="287">
                  <c:v>43</c:v>
                </c:pt>
                <c:pt idx="288">
                  <c:v>43.166666666666664</c:v>
                </c:pt>
                <c:pt idx="289">
                  <c:v>43.333333333333336</c:v>
                </c:pt>
                <c:pt idx="290">
                  <c:v>43.5</c:v>
                </c:pt>
                <c:pt idx="291">
                  <c:v>43.666666666666664</c:v>
                </c:pt>
                <c:pt idx="292">
                  <c:v>43.833333333333336</c:v>
                </c:pt>
                <c:pt idx="293">
                  <c:v>44</c:v>
                </c:pt>
                <c:pt idx="294">
                  <c:v>44.166666666666664</c:v>
                </c:pt>
                <c:pt idx="295">
                  <c:v>44.333333333333336</c:v>
                </c:pt>
                <c:pt idx="296">
                  <c:v>44.5</c:v>
                </c:pt>
                <c:pt idx="297">
                  <c:v>44.666666666666664</c:v>
                </c:pt>
                <c:pt idx="298">
                  <c:v>44.833333333333336</c:v>
                </c:pt>
                <c:pt idx="299">
                  <c:v>45</c:v>
                </c:pt>
                <c:pt idx="300">
                  <c:v>45.010603333333329</c:v>
                </c:pt>
                <c:pt idx="301">
                  <c:v>45.010603333333329</c:v>
                </c:pt>
                <c:pt idx="302">
                  <c:v>45.166666666666664</c:v>
                </c:pt>
                <c:pt idx="303">
                  <c:v>45.333333333333336</c:v>
                </c:pt>
                <c:pt idx="304">
                  <c:v>45.5</c:v>
                </c:pt>
                <c:pt idx="305">
                  <c:v>45.666666666666664</c:v>
                </c:pt>
                <c:pt idx="306">
                  <c:v>45.833333333333336</c:v>
                </c:pt>
                <c:pt idx="307">
                  <c:v>46</c:v>
                </c:pt>
                <c:pt idx="308">
                  <c:v>46.166666666666664</c:v>
                </c:pt>
                <c:pt idx="309">
                  <c:v>46.333333333333336</c:v>
                </c:pt>
                <c:pt idx="310">
                  <c:v>46.5</c:v>
                </c:pt>
                <c:pt idx="311">
                  <c:v>46.666666666666664</c:v>
                </c:pt>
                <c:pt idx="312">
                  <c:v>46.833333333333336</c:v>
                </c:pt>
                <c:pt idx="313">
                  <c:v>47</c:v>
                </c:pt>
                <c:pt idx="314">
                  <c:v>47.166666666666664</c:v>
                </c:pt>
                <c:pt idx="315">
                  <c:v>47.333333333333336</c:v>
                </c:pt>
                <c:pt idx="316">
                  <c:v>47.5</c:v>
                </c:pt>
                <c:pt idx="317">
                  <c:v>47.666666666666664</c:v>
                </c:pt>
                <c:pt idx="318">
                  <c:v>47.833333333333336</c:v>
                </c:pt>
                <c:pt idx="319">
                  <c:v>48</c:v>
                </c:pt>
                <c:pt idx="320">
                  <c:v>48.166666666666664</c:v>
                </c:pt>
                <c:pt idx="321">
                  <c:v>48.333333333333336</c:v>
                </c:pt>
                <c:pt idx="322">
                  <c:v>48.5</c:v>
                </c:pt>
                <c:pt idx="323">
                  <c:v>48.666666666666664</c:v>
                </c:pt>
                <c:pt idx="324">
                  <c:v>48.833333333333336</c:v>
                </c:pt>
                <c:pt idx="325">
                  <c:v>49</c:v>
                </c:pt>
                <c:pt idx="326">
                  <c:v>49.166666666666664</c:v>
                </c:pt>
                <c:pt idx="327">
                  <c:v>49.333333333333336</c:v>
                </c:pt>
                <c:pt idx="328">
                  <c:v>49.5</c:v>
                </c:pt>
                <c:pt idx="329">
                  <c:v>49.666666666666664</c:v>
                </c:pt>
                <c:pt idx="330">
                  <c:v>49.833333333333336</c:v>
                </c:pt>
                <c:pt idx="331">
                  <c:v>50</c:v>
                </c:pt>
                <c:pt idx="332">
                  <c:v>50.166666666666664</c:v>
                </c:pt>
                <c:pt idx="333">
                  <c:v>50.333333333333336</c:v>
                </c:pt>
                <c:pt idx="334">
                  <c:v>50.5</c:v>
                </c:pt>
                <c:pt idx="335">
                  <c:v>50.666666666666664</c:v>
                </c:pt>
                <c:pt idx="336">
                  <c:v>50.833333333333336</c:v>
                </c:pt>
                <c:pt idx="337">
                  <c:v>51</c:v>
                </c:pt>
                <c:pt idx="338">
                  <c:v>51.166666666666664</c:v>
                </c:pt>
                <c:pt idx="339">
                  <c:v>51.333333333333336</c:v>
                </c:pt>
                <c:pt idx="340">
                  <c:v>51.5</c:v>
                </c:pt>
                <c:pt idx="341">
                  <c:v>51.666666666666664</c:v>
                </c:pt>
                <c:pt idx="342">
                  <c:v>51.833333333333336</c:v>
                </c:pt>
                <c:pt idx="343">
                  <c:v>52</c:v>
                </c:pt>
                <c:pt idx="344">
                  <c:v>52.166666666666664</c:v>
                </c:pt>
                <c:pt idx="345">
                  <c:v>52.333333333333336</c:v>
                </c:pt>
                <c:pt idx="346">
                  <c:v>52.5</c:v>
                </c:pt>
                <c:pt idx="347">
                  <c:v>52.666666666666664</c:v>
                </c:pt>
                <c:pt idx="348">
                  <c:v>52.833333333333336</c:v>
                </c:pt>
                <c:pt idx="349">
                  <c:v>53</c:v>
                </c:pt>
                <c:pt idx="350">
                  <c:v>53.166666666666664</c:v>
                </c:pt>
                <c:pt idx="351">
                  <c:v>53.333333333333336</c:v>
                </c:pt>
                <c:pt idx="352">
                  <c:v>53.5</c:v>
                </c:pt>
                <c:pt idx="353">
                  <c:v>53.666666666666664</c:v>
                </c:pt>
                <c:pt idx="354">
                  <c:v>53.833333333333336</c:v>
                </c:pt>
                <c:pt idx="355">
                  <c:v>54</c:v>
                </c:pt>
                <c:pt idx="356">
                  <c:v>54.166666666666664</c:v>
                </c:pt>
                <c:pt idx="357">
                  <c:v>54.333333333333336</c:v>
                </c:pt>
                <c:pt idx="358">
                  <c:v>54.5</c:v>
                </c:pt>
                <c:pt idx="359">
                  <c:v>54.666666666666664</c:v>
                </c:pt>
                <c:pt idx="360">
                  <c:v>54.833333333333336</c:v>
                </c:pt>
                <c:pt idx="361">
                  <c:v>55</c:v>
                </c:pt>
                <c:pt idx="362">
                  <c:v>55.166666666666664</c:v>
                </c:pt>
                <c:pt idx="363">
                  <c:v>55.333333333333336</c:v>
                </c:pt>
                <c:pt idx="364">
                  <c:v>55.5</c:v>
                </c:pt>
                <c:pt idx="365">
                  <c:v>55.666666666666664</c:v>
                </c:pt>
                <c:pt idx="366">
                  <c:v>55.833333333333336</c:v>
                </c:pt>
                <c:pt idx="367">
                  <c:v>56</c:v>
                </c:pt>
                <c:pt idx="368">
                  <c:v>56.166666666666664</c:v>
                </c:pt>
                <c:pt idx="369">
                  <c:v>56.333333333333336</c:v>
                </c:pt>
                <c:pt idx="370">
                  <c:v>56.5</c:v>
                </c:pt>
                <c:pt idx="371">
                  <c:v>56.666666666666664</c:v>
                </c:pt>
                <c:pt idx="372">
                  <c:v>56.833333333333336</c:v>
                </c:pt>
                <c:pt idx="373">
                  <c:v>57</c:v>
                </c:pt>
                <c:pt idx="374">
                  <c:v>57.166666666666664</c:v>
                </c:pt>
                <c:pt idx="375">
                  <c:v>57.333333333333336</c:v>
                </c:pt>
                <c:pt idx="376">
                  <c:v>57.5</c:v>
                </c:pt>
                <c:pt idx="377">
                  <c:v>57.666666666666664</c:v>
                </c:pt>
                <c:pt idx="378">
                  <c:v>57.833333333333336</c:v>
                </c:pt>
                <c:pt idx="379">
                  <c:v>58</c:v>
                </c:pt>
                <c:pt idx="380">
                  <c:v>58.166666666666664</c:v>
                </c:pt>
                <c:pt idx="381">
                  <c:v>58.333333333333336</c:v>
                </c:pt>
                <c:pt idx="382">
                  <c:v>58.5</c:v>
                </c:pt>
                <c:pt idx="383">
                  <c:v>58.666666666666664</c:v>
                </c:pt>
                <c:pt idx="384">
                  <c:v>58.833333333333336</c:v>
                </c:pt>
                <c:pt idx="385">
                  <c:v>59</c:v>
                </c:pt>
                <c:pt idx="386">
                  <c:v>59.166666666666664</c:v>
                </c:pt>
                <c:pt idx="387">
                  <c:v>59.333333333333336</c:v>
                </c:pt>
                <c:pt idx="388">
                  <c:v>59.5</c:v>
                </c:pt>
                <c:pt idx="389">
                  <c:v>59.666666666666664</c:v>
                </c:pt>
                <c:pt idx="390">
                  <c:v>59.833333333333336</c:v>
                </c:pt>
                <c:pt idx="391">
                  <c:v>60</c:v>
                </c:pt>
                <c:pt idx="392">
                  <c:v>60.166666666666664</c:v>
                </c:pt>
                <c:pt idx="393">
                  <c:v>60.333333333333336</c:v>
                </c:pt>
                <c:pt idx="394">
                  <c:v>60.5</c:v>
                </c:pt>
                <c:pt idx="395">
                  <c:v>60.666666666666664</c:v>
                </c:pt>
                <c:pt idx="396">
                  <c:v>60.833333333333336</c:v>
                </c:pt>
                <c:pt idx="397">
                  <c:v>61</c:v>
                </c:pt>
                <c:pt idx="398">
                  <c:v>61.166666666666664</c:v>
                </c:pt>
                <c:pt idx="399">
                  <c:v>61.333333333333336</c:v>
                </c:pt>
                <c:pt idx="400">
                  <c:v>61.5</c:v>
                </c:pt>
                <c:pt idx="401">
                  <c:v>61.666666666666664</c:v>
                </c:pt>
                <c:pt idx="402">
                  <c:v>61.833333333333336</c:v>
                </c:pt>
                <c:pt idx="403">
                  <c:v>62</c:v>
                </c:pt>
                <c:pt idx="404">
                  <c:v>62.166666666666664</c:v>
                </c:pt>
                <c:pt idx="405">
                  <c:v>62.333333333333336</c:v>
                </c:pt>
                <c:pt idx="406">
                  <c:v>62.5</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68.166666666666671</c:v>
                </c:pt>
                <c:pt idx="441">
                  <c:v>68.333333333333329</c:v>
                </c:pt>
                <c:pt idx="442">
                  <c:v>68.5</c:v>
                </c:pt>
                <c:pt idx="443">
                  <c:v>68.666666666666671</c:v>
                </c:pt>
                <c:pt idx="444">
                  <c:v>68.833333333333329</c:v>
                </c:pt>
                <c:pt idx="445">
                  <c:v>69</c:v>
                </c:pt>
                <c:pt idx="446">
                  <c:v>69.166666666666671</c:v>
                </c:pt>
                <c:pt idx="447">
                  <c:v>69.333333333333329</c:v>
                </c:pt>
                <c:pt idx="448">
                  <c:v>69.5</c:v>
                </c:pt>
                <c:pt idx="449">
                  <c:v>69.666666666666671</c:v>
                </c:pt>
                <c:pt idx="450">
                  <c:v>69.833333333333329</c:v>
                </c:pt>
                <c:pt idx="451">
                  <c:v>70</c:v>
                </c:pt>
                <c:pt idx="452">
                  <c:v>70.166666666666671</c:v>
                </c:pt>
                <c:pt idx="453">
                  <c:v>70.333333333333329</c:v>
                </c:pt>
                <c:pt idx="454">
                  <c:v>70.5</c:v>
                </c:pt>
                <c:pt idx="455">
                  <c:v>70.666666666666671</c:v>
                </c:pt>
                <c:pt idx="456">
                  <c:v>70.833333333333329</c:v>
                </c:pt>
                <c:pt idx="457">
                  <c:v>71</c:v>
                </c:pt>
                <c:pt idx="458">
                  <c:v>71.166666666666671</c:v>
                </c:pt>
                <c:pt idx="459">
                  <c:v>71.333333333333329</c:v>
                </c:pt>
                <c:pt idx="460">
                  <c:v>71.5</c:v>
                </c:pt>
                <c:pt idx="461">
                  <c:v>71.666666666666671</c:v>
                </c:pt>
                <c:pt idx="462">
                  <c:v>71.833333333333329</c:v>
                </c:pt>
                <c:pt idx="463">
                  <c:v>72</c:v>
                </c:pt>
                <c:pt idx="464">
                  <c:v>72.166666666666671</c:v>
                </c:pt>
                <c:pt idx="465">
                  <c:v>72.333333333333329</c:v>
                </c:pt>
                <c:pt idx="466">
                  <c:v>72.5</c:v>
                </c:pt>
                <c:pt idx="467">
                  <c:v>72.666666666666671</c:v>
                </c:pt>
                <c:pt idx="468">
                  <c:v>72.833333333333329</c:v>
                </c:pt>
                <c:pt idx="469">
                  <c:v>73</c:v>
                </c:pt>
                <c:pt idx="470">
                  <c:v>73.166666666666671</c:v>
                </c:pt>
                <c:pt idx="471">
                  <c:v>73.333333333333329</c:v>
                </c:pt>
                <c:pt idx="472">
                  <c:v>73.5</c:v>
                </c:pt>
                <c:pt idx="473">
                  <c:v>73.666666666666671</c:v>
                </c:pt>
                <c:pt idx="474">
                  <c:v>73.833333333333329</c:v>
                </c:pt>
                <c:pt idx="475">
                  <c:v>74</c:v>
                </c:pt>
                <c:pt idx="476">
                  <c:v>74.166666666666671</c:v>
                </c:pt>
                <c:pt idx="477">
                  <c:v>74.333333333333329</c:v>
                </c:pt>
                <c:pt idx="478">
                  <c:v>74.5</c:v>
                </c:pt>
                <c:pt idx="479">
                  <c:v>74.666666666666671</c:v>
                </c:pt>
                <c:pt idx="480">
                  <c:v>74.833333333333329</c:v>
                </c:pt>
                <c:pt idx="481">
                  <c:v>75</c:v>
                </c:pt>
                <c:pt idx="482">
                  <c:v>75.166666666666671</c:v>
                </c:pt>
                <c:pt idx="483">
                  <c:v>75.333333333333329</c:v>
                </c:pt>
                <c:pt idx="484">
                  <c:v>75.5</c:v>
                </c:pt>
                <c:pt idx="485">
                  <c:v>75.666666666666671</c:v>
                </c:pt>
                <c:pt idx="486">
                  <c:v>75.740926666666667</c:v>
                </c:pt>
                <c:pt idx="487">
                  <c:v>75.740926666666667</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115.16666666666667</c:v>
                </c:pt>
                <c:pt idx="725">
                  <c:v>115.33333333333333</c:v>
                </c:pt>
                <c:pt idx="726">
                  <c:v>115.5</c:v>
                </c:pt>
                <c:pt idx="727">
                  <c:v>115.66666666666667</c:v>
                </c:pt>
                <c:pt idx="728">
                  <c:v>115.83333333333333</c:v>
                </c:pt>
                <c:pt idx="729">
                  <c:v>116</c:v>
                </c:pt>
                <c:pt idx="730">
                  <c:v>116.16666666666667</c:v>
                </c:pt>
                <c:pt idx="731">
                  <c:v>116.33333333333333</c:v>
                </c:pt>
                <c:pt idx="732">
                  <c:v>116.5</c:v>
                </c:pt>
                <c:pt idx="733">
                  <c:v>116.66666666666667</c:v>
                </c:pt>
                <c:pt idx="734">
                  <c:v>116.83333333333333</c:v>
                </c:pt>
                <c:pt idx="735">
                  <c:v>117</c:v>
                </c:pt>
                <c:pt idx="736">
                  <c:v>117.16666666666667</c:v>
                </c:pt>
                <c:pt idx="737">
                  <c:v>117.33333333333333</c:v>
                </c:pt>
                <c:pt idx="738">
                  <c:v>117.5</c:v>
                </c:pt>
                <c:pt idx="739">
                  <c:v>117.66666666666667</c:v>
                </c:pt>
                <c:pt idx="740">
                  <c:v>117.83333333333333</c:v>
                </c:pt>
                <c:pt idx="741">
                  <c:v>118</c:v>
                </c:pt>
                <c:pt idx="742">
                  <c:v>118.16666666666667</c:v>
                </c:pt>
                <c:pt idx="743">
                  <c:v>118.33333333333333</c:v>
                </c:pt>
                <c:pt idx="744">
                  <c:v>118.5</c:v>
                </c:pt>
                <c:pt idx="745">
                  <c:v>118.66666666666667</c:v>
                </c:pt>
                <c:pt idx="746">
                  <c:v>118.83333333333333</c:v>
                </c:pt>
                <c:pt idx="747">
                  <c:v>119</c:v>
                </c:pt>
                <c:pt idx="748">
                  <c:v>119.16666666666667</c:v>
                </c:pt>
                <c:pt idx="749">
                  <c:v>119.33333333333333</c:v>
                </c:pt>
                <c:pt idx="750">
                  <c:v>119.5</c:v>
                </c:pt>
                <c:pt idx="751">
                  <c:v>119.66666666666667</c:v>
                </c:pt>
                <c:pt idx="752">
                  <c:v>119.83333333333333</c:v>
                </c:pt>
                <c:pt idx="753">
                  <c:v>120</c:v>
                </c:pt>
                <c:pt idx="754">
                  <c:v>120.16666666666667</c:v>
                </c:pt>
                <c:pt idx="755">
                  <c:v>120.33333333333333</c:v>
                </c:pt>
                <c:pt idx="756">
                  <c:v>120.5</c:v>
                </c:pt>
                <c:pt idx="757">
                  <c:v>120.66666666666667</c:v>
                </c:pt>
                <c:pt idx="758">
                  <c:v>120.83333333333333</c:v>
                </c:pt>
                <c:pt idx="759">
                  <c:v>121</c:v>
                </c:pt>
                <c:pt idx="760">
                  <c:v>121.16666666666667</c:v>
                </c:pt>
                <c:pt idx="761">
                  <c:v>121.33333333333333</c:v>
                </c:pt>
                <c:pt idx="762">
                  <c:v>121.5</c:v>
                </c:pt>
                <c:pt idx="763">
                  <c:v>121.66666666666667</c:v>
                </c:pt>
                <c:pt idx="764">
                  <c:v>121.83333333333333</c:v>
                </c:pt>
                <c:pt idx="765">
                  <c:v>122</c:v>
                </c:pt>
                <c:pt idx="766">
                  <c:v>122.16666666666667</c:v>
                </c:pt>
                <c:pt idx="767">
                  <c:v>122.33333333333333</c:v>
                </c:pt>
                <c:pt idx="768">
                  <c:v>122.5</c:v>
                </c:pt>
                <c:pt idx="769">
                  <c:v>122.66666666666667</c:v>
                </c:pt>
                <c:pt idx="770">
                  <c:v>122.83333333333333</c:v>
                </c:pt>
                <c:pt idx="771">
                  <c:v>123</c:v>
                </c:pt>
                <c:pt idx="772">
                  <c:v>123.16666666666667</c:v>
                </c:pt>
                <c:pt idx="773">
                  <c:v>123.33333333333333</c:v>
                </c:pt>
                <c:pt idx="774">
                  <c:v>123.5</c:v>
                </c:pt>
                <c:pt idx="775">
                  <c:v>123.66666666666667</c:v>
                </c:pt>
                <c:pt idx="776">
                  <c:v>123.83333333333333</c:v>
                </c:pt>
                <c:pt idx="777">
                  <c:v>124</c:v>
                </c:pt>
                <c:pt idx="778">
                  <c:v>124.16666666666667</c:v>
                </c:pt>
                <c:pt idx="779">
                  <c:v>124.33333333333333</c:v>
                </c:pt>
                <c:pt idx="780">
                  <c:v>124.5</c:v>
                </c:pt>
                <c:pt idx="781">
                  <c:v>124.66666666666667</c:v>
                </c:pt>
                <c:pt idx="782">
                  <c:v>124.83333333333333</c:v>
                </c:pt>
                <c:pt idx="783">
                  <c:v>125</c:v>
                </c:pt>
                <c:pt idx="784">
                  <c:v>125.16666666666667</c:v>
                </c:pt>
                <c:pt idx="785">
                  <c:v>125.33333333333333</c:v>
                </c:pt>
                <c:pt idx="786">
                  <c:v>125.5</c:v>
                </c:pt>
                <c:pt idx="787">
                  <c:v>125.66666666666667</c:v>
                </c:pt>
                <c:pt idx="788">
                  <c:v>125.83333333333333</c:v>
                </c:pt>
                <c:pt idx="789">
                  <c:v>126</c:v>
                </c:pt>
                <c:pt idx="790">
                  <c:v>126.16666666666667</c:v>
                </c:pt>
                <c:pt idx="791">
                  <c:v>126.33333333333333</c:v>
                </c:pt>
                <c:pt idx="792">
                  <c:v>126.5</c:v>
                </c:pt>
                <c:pt idx="793">
                  <c:v>126.66666666666667</c:v>
                </c:pt>
                <c:pt idx="794">
                  <c:v>126.83333333333333</c:v>
                </c:pt>
                <c:pt idx="795">
                  <c:v>127</c:v>
                </c:pt>
                <c:pt idx="796">
                  <c:v>127.16666666666667</c:v>
                </c:pt>
                <c:pt idx="797">
                  <c:v>127.33333333333333</c:v>
                </c:pt>
                <c:pt idx="798">
                  <c:v>127.5</c:v>
                </c:pt>
                <c:pt idx="799">
                  <c:v>127.66666666666667</c:v>
                </c:pt>
                <c:pt idx="800">
                  <c:v>127.83333333333333</c:v>
                </c:pt>
                <c:pt idx="801">
                  <c:v>128</c:v>
                </c:pt>
                <c:pt idx="802">
                  <c:v>128.16666666666666</c:v>
                </c:pt>
                <c:pt idx="803">
                  <c:v>128.33333333333334</c:v>
                </c:pt>
                <c:pt idx="804">
                  <c:v>128.5</c:v>
                </c:pt>
                <c:pt idx="805">
                  <c:v>128.66666666666666</c:v>
                </c:pt>
                <c:pt idx="806">
                  <c:v>128.83333333333334</c:v>
                </c:pt>
                <c:pt idx="807">
                  <c:v>129</c:v>
                </c:pt>
                <c:pt idx="808">
                  <c:v>129.16666666666666</c:v>
                </c:pt>
                <c:pt idx="809">
                  <c:v>129.33333333333334</c:v>
                </c:pt>
                <c:pt idx="810">
                  <c:v>129.5</c:v>
                </c:pt>
                <c:pt idx="811">
                  <c:v>129.66666666666666</c:v>
                </c:pt>
                <c:pt idx="812">
                  <c:v>129.83333333333334</c:v>
                </c:pt>
                <c:pt idx="813">
                  <c:v>130</c:v>
                </c:pt>
                <c:pt idx="814">
                  <c:v>130.16666666666666</c:v>
                </c:pt>
                <c:pt idx="815">
                  <c:v>130.20022833333334</c:v>
                </c:pt>
                <c:pt idx="816">
                  <c:v>130.20022833333334</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135.22120000000001</c:v>
                </c:pt>
                <c:pt idx="848">
                  <c:v>135.22120000000001</c:v>
                </c:pt>
                <c:pt idx="849">
                  <c:v>135.33333333333334</c:v>
                </c:pt>
                <c:pt idx="850">
                  <c:v>135.5</c:v>
                </c:pt>
                <c:pt idx="851">
                  <c:v>135.66666666666666</c:v>
                </c:pt>
                <c:pt idx="852">
                  <c:v>135.83333333333334</c:v>
                </c:pt>
                <c:pt idx="853">
                  <c:v>136</c:v>
                </c:pt>
                <c:pt idx="854">
                  <c:v>136.16666666666666</c:v>
                </c:pt>
                <c:pt idx="855">
                  <c:v>136.33333333333334</c:v>
                </c:pt>
                <c:pt idx="856">
                  <c:v>136.5</c:v>
                </c:pt>
                <c:pt idx="857">
                  <c:v>136.66666666666666</c:v>
                </c:pt>
                <c:pt idx="858">
                  <c:v>136.83333333333334</c:v>
                </c:pt>
                <c:pt idx="859">
                  <c:v>137</c:v>
                </c:pt>
                <c:pt idx="860">
                  <c:v>137.16666666666666</c:v>
                </c:pt>
                <c:pt idx="861">
                  <c:v>137.33333333333334</c:v>
                </c:pt>
                <c:pt idx="862">
                  <c:v>137.5</c:v>
                </c:pt>
                <c:pt idx="863">
                  <c:v>137.66666666666666</c:v>
                </c:pt>
                <c:pt idx="864">
                  <c:v>137.83333333333334</c:v>
                </c:pt>
                <c:pt idx="865">
                  <c:v>138</c:v>
                </c:pt>
                <c:pt idx="866">
                  <c:v>138.16666666666666</c:v>
                </c:pt>
                <c:pt idx="867">
                  <c:v>138.33333333333334</c:v>
                </c:pt>
                <c:pt idx="868">
                  <c:v>138.5</c:v>
                </c:pt>
                <c:pt idx="869">
                  <c:v>138.66666666666666</c:v>
                </c:pt>
                <c:pt idx="870">
                  <c:v>138.83333333333334</c:v>
                </c:pt>
                <c:pt idx="871">
                  <c:v>139</c:v>
                </c:pt>
                <c:pt idx="872">
                  <c:v>139.16666666666666</c:v>
                </c:pt>
                <c:pt idx="873">
                  <c:v>139.33333333333334</c:v>
                </c:pt>
                <c:pt idx="874">
                  <c:v>139.5</c:v>
                </c:pt>
                <c:pt idx="875">
                  <c:v>139.66666666666666</c:v>
                </c:pt>
                <c:pt idx="876">
                  <c:v>139.83333333333334</c:v>
                </c:pt>
                <c:pt idx="877">
                  <c:v>140</c:v>
                </c:pt>
                <c:pt idx="878">
                  <c:v>140.16666666666666</c:v>
                </c:pt>
                <c:pt idx="879">
                  <c:v>140.33333333333334</c:v>
                </c:pt>
                <c:pt idx="880">
                  <c:v>140.5</c:v>
                </c:pt>
                <c:pt idx="881">
                  <c:v>140.66666666666666</c:v>
                </c:pt>
                <c:pt idx="882">
                  <c:v>140.83333333333334</c:v>
                </c:pt>
                <c:pt idx="883">
                  <c:v>141</c:v>
                </c:pt>
                <c:pt idx="884">
                  <c:v>141.16666666666666</c:v>
                </c:pt>
                <c:pt idx="885">
                  <c:v>141.33333333333334</c:v>
                </c:pt>
                <c:pt idx="886">
                  <c:v>141.5</c:v>
                </c:pt>
                <c:pt idx="887">
                  <c:v>141.66666666666666</c:v>
                </c:pt>
                <c:pt idx="888">
                  <c:v>141.83333333333334</c:v>
                </c:pt>
                <c:pt idx="889">
                  <c:v>142</c:v>
                </c:pt>
                <c:pt idx="890">
                  <c:v>142.16666666666666</c:v>
                </c:pt>
                <c:pt idx="891">
                  <c:v>142.33333333333334</c:v>
                </c:pt>
                <c:pt idx="892">
                  <c:v>142.5</c:v>
                </c:pt>
                <c:pt idx="893">
                  <c:v>142.66666666666666</c:v>
                </c:pt>
                <c:pt idx="894">
                  <c:v>142.83333333333334</c:v>
                </c:pt>
                <c:pt idx="895">
                  <c:v>143</c:v>
                </c:pt>
                <c:pt idx="896">
                  <c:v>143.16666666666666</c:v>
                </c:pt>
                <c:pt idx="897">
                  <c:v>143.33333333333334</c:v>
                </c:pt>
                <c:pt idx="898">
                  <c:v>143.5</c:v>
                </c:pt>
                <c:pt idx="899">
                  <c:v>143.66666666666666</c:v>
                </c:pt>
                <c:pt idx="900">
                  <c:v>143.83333333333334</c:v>
                </c:pt>
                <c:pt idx="901">
                  <c:v>144</c:v>
                </c:pt>
                <c:pt idx="902">
                  <c:v>144.16666666666666</c:v>
                </c:pt>
                <c:pt idx="903">
                  <c:v>144.33333333333334</c:v>
                </c:pt>
                <c:pt idx="904">
                  <c:v>144.5</c:v>
                </c:pt>
                <c:pt idx="905">
                  <c:v>144.66666666666666</c:v>
                </c:pt>
                <c:pt idx="906">
                  <c:v>144.83333333333334</c:v>
                </c:pt>
                <c:pt idx="907">
                  <c:v>145</c:v>
                </c:pt>
                <c:pt idx="908">
                  <c:v>145.16666666666666</c:v>
                </c:pt>
                <c:pt idx="909">
                  <c:v>145.33333333333334</c:v>
                </c:pt>
                <c:pt idx="910">
                  <c:v>145.5</c:v>
                </c:pt>
                <c:pt idx="911">
                  <c:v>145.50829999999999</c:v>
                </c:pt>
                <c:pt idx="912">
                  <c:v>145.50829999999999</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154.16666666666666</c:v>
                </c:pt>
                <c:pt idx="965">
                  <c:v>154.33333333333334</c:v>
                </c:pt>
                <c:pt idx="966">
                  <c:v>154.5</c:v>
                </c:pt>
                <c:pt idx="967">
                  <c:v>154.66666666666666</c:v>
                </c:pt>
                <c:pt idx="968">
                  <c:v>154.83333333333334</c:v>
                </c:pt>
                <c:pt idx="969">
                  <c:v>155</c:v>
                </c:pt>
                <c:pt idx="970">
                  <c:v>155.16666666666666</c:v>
                </c:pt>
                <c:pt idx="971">
                  <c:v>155.33333333333334</c:v>
                </c:pt>
                <c:pt idx="972">
                  <c:v>155.5</c:v>
                </c:pt>
                <c:pt idx="973">
                  <c:v>155.66666666666666</c:v>
                </c:pt>
                <c:pt idx="974">
                  <c:v>155.83333333333334</c:v>
                </c:pt>
                <c:pt idx="975">
                  <c:v>156</c:v>
                </c:pt>
                <c:pt idx="976">
                  <c:v>156.16666666666666</c:v>
                </c:pt>
                <c:pt idx="977">
                  <c:v>156.33333333333334</c:v>
                </c:pt>
                <c:pt idx="978">
                  <c:v>156.5</c:v>
                </c:pt>
                <c:pt idx="979">
                  <c:v>156.66666666666666</c:v>
                </c:pt>
                <c:pt idx="980">
                  <c:v>156.83333333333334</c:v>
                </c:pt>
                <c:pt idx="981">
                  <c:v>157</c:v>
                </c:pt>
                <c:pt idx="982">
                  <c:v>157.16666666666666</c:v>
                </c:pt>
                <c:pt idx="983">
                  <c:v>157.33333333333334</c:v>
                </c:pt>
                <c:pt idx="984">
                  <c:v>157.5</c:v>
                </c:pt>
                <c:pt idx="985">
                  <c:v>157.66666666666666</c:v>
                </c:pt>
                <c:pt idx="986">
                  <c:v>157.714</c:v>
                </c:pt>
              </c:numCache>
            </c:numRef>
          </c:xVal>
          <c:yVal>
            <c:numRef>
              <c:f>'Figure 9'!$AF$6:$AF$992</c:f>
              <c:numCache>
                <c:formatCode>General</c:formatCode>
                <c:ptCount val="98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9.3090489999999999</c:v>
                </c:pt>
                <c:pt idx="78">
                  <c:v>9.4197279999999992</c:v>
                </c:pt>
                <c:pt idx="79">
                  <c:v>9.8943130000000004</c:v>
                </c:pt>
                <c:pt idx="80">
                  <c:v>10.419743</c:v>
                </c:pt>
                <c:pt idx="81">
                  <c:v>11.051764</c:v>
                </c:pt>
                <c:pt idx="82">
                  <c:v>11.787012000000001</c:v>
                </c:pt>
                <c:pt idx="83">
                  <c:v>12.607165</c:v>
                </c:pt>
                <c:pt idx="84">
                  <c:v>13.478754</c:v>
                </c:pt>
                <c:pt idx="85">
                  <c:v>13.863766</c:v>
                </c:pt>
                <c:pt idx="86">
                  <c:v>13.864361000000001</c:v>
                </c:pt>
                <c:pt idx="87">
                  <c:v>14.393522000000001</c:v>
                </c:pt>
                <c:pt idx="88">
                  <c:v>15.362316</c:v>
                </c:pt>
                <c:pt idx="89">
                  <c:v>16.388206</c:v>
                </c:pt>
                <c:pt idx="90">
                  <c:v>17.460937999999999</c:v>
                </c:pt>
                <c:pt idx="91">
                  <c:v>18.594010000000001</c:v>
                </c:pt>
                <c:pt idx="92">
                  <c:v>19.768878999999998</c:v>
                </c:pt>
                <c:pt idx="93">
                  <c:v>20.982230999999999</c:v>
                </c:pt>
                <c:pt idx="94">
                  <c:v>22.235569000000002</c:v>
                </c:pt>
                <c:pt idx="95">
                  <c:v>23.525062999999999</c:v>
                </c:pt>
                <c:pt idx="96">
                  <c:v>24.854479999999999</c:v>
                </c:pt>
                <c:pt idx="97">
                  <c:v>26.231359999999999</c:v>
                </c:pt>
                <c:pt idx="98">
                  <c:v>27.66009</c:v>
                </c:pt>
                <c:pt idx="99">
                  <c:v>29.131601</c:v>
                </c:pt>
                <c:pt idx="100">
                  <c:v>30.643013</c:v>
                </c:pt>
                <c:pt idx="101">
                  <c:v>31.189508</c:v>
                </c:pt>
                <c:pt idx="102">
                  <c:v>31.191852999999998</c:v>
                </c:pt>
                <c:pt idx="103">
                  <c:v>32.189137000000002</c:v>
                </c:pt>
                <c:pt idx="104">
                  <c:v>33.767490000000002</c:v>
                </c:pt>
                <c:pt idx="105">
                  <c:v>35.359954999999999</c:v>
                </c:pt>
                <c:pt idx="106">
                  <c:v>36.961759999999998</c:v>
                </c:pt>
                <c:pt idx="107">
                  <c:v>38.560420000000001</c:v>
                </c:pt>
                <c:pt idx="108">
                  <c:v>40.160269999999997</c:v>
                </c:pt>
                <c:pt idx="109">
                  <c:v>41.778219999999997</c:v>
                </c:pt>
                <c:pt idx="110">
                  <c:v>43.427729999999997</c:v>
                </c:pt>
                <c:pt idx="111">
                  <c:v>45.120044999999998</c:v>
                </c:pt>
                <c:pt idx="112">
                  <c:v>46.861682999999999</c:v>
                </c:pt>
                <c:pt idx="113">
                  <c:v>48.655616999999999</c:v>
                </c:pt>
                <c:pt idx="114">
                  <c:v>50.497321999999997</c:v>
                </c:pt>
                <c:pt idx="115">
                  <c:v>52.376457000000002</c:v>
                </c:pt>
                <c:pt idx="116">
                  <c:v>54.276090000000003</c:v>
                </c:pt>
                <c:pt idx="117">
                  <c:v>56.171930000000003</c:v>
                </c:pt>
                <c:pt idx="118">
                  <c:v>58.032898000000003</c:v>
                </c:pt>
                <c:pt idx="119">
                  <c:v>59.822679999999998</c:v>
                </c:pt>
                <c:pt idx="120">
                  <c:v>61.503436999999998</c:v>
                </c:pt>
                <c:pt idx="121">
                  <c:v>63.041218000000001</c:v>
                </c:pt>
                <c:pt idx="122">
                  <c:v>64.411490000000001</c:v>
                </c:pt>
                <c:pt idx="123">
                  <c:v>65.602959999999996</c:v>
                </c:pt>
                <c:pt idx="124">
                  <c:v>66.617935000000003</c:v>
                </c:pt>
                <c:pt idx="125">
                  <c:v>67.469499999999996</c:v>
                </c:pt>
                <c:pt idx="126">
                  <c:v>68.177160000000001</c:v>
                </c:pt>
                <c:pt idx="127">
                  <c:v>68.762730000000005</c:v>
                </c:pt>
                <c:pt idx="128">
                  <c:v>69.247314000000003</c:v>
                </c:pt>
                <c:pt idx="129">
                  <c:v>69.64967</c:v>
                </c:pt>
                <c:pt idx="130">
                  <c:v>69.985695000000007</c:v>
                </c:pt>
                <c:pt idx="131">
                  <c:v>70.268360000000001</c:v>
                </c:pt>
                <c:pt idx="132">
                  <c:v>70.50806</c:v>
                </c:pt>
                <c:pt idx="133">
                  <c:v>70.713049999999996</c:v>
                </c:pt>
                <c:pt idx="134">
                  <c:v>70.889870000000002</c:v>
                </c:pt>
                <c:pt idx="135">
                  <c:v>71.043670000000006</c:v>
                </c:pt>
                <c:pt idx="136">
                  <c:v>71.178529999999995</c:v>
                </c:pt>
                <c:pt idx="137">
                  <c:v>71.29768</c:v>
                </c:pt>
                <c:pt idx="138">
                  <c:v>71.403724999999994</c:v>
                </c:pt>
                <c:pt idx="139">
                  <c:v>71.498739999999998</c:v>
                </c:pt>
                <c:pt idx="140">
                  <c:v>71.584410000000005</c:v>
                </c:pt>
                <c:pt idx="141">
                  <c:v>71.662125000000003</c:v>
                </c:pt>
                <c:pt idx="142">
                  <c:v>71.732990000000001</c:v>
                </c:pt>
                <c:pt idx="143">
                  <c:v>71.797939999999997</c:v>
                </c:pt>
                <c:pt idx="144">
                  <c:v>71.857749999999996</c:v>
                </c:pt>
                <c:pt idx="145">
                  <c:v>71.913055</c:v>
                </c:pt>
                <c:pt idx="146">
                  <c:v>71.964399999999998</c:v>
                </c:pt>
                <c:pt idx="147">
                  <c:v>72.012244999999993</c:v>
                </c:pt>
                <c:pt idx="148">
                  <c:v>72.056979999999996</c:v>
                </c:pt>
                <c:pt idx="149">
                  <c:v>72.098920000000007</c:v>
                </c:pt>
                <c:pt idx="150">
                  <c:v>72.138379999999998</c:v>
                </c:pt>
                <c:pt idx="151">
                  <c:v>72.17559</c:v>
                </c:pt>
                <c:pt idx="152">
                  <c:v>72.210769999999997</c:v>
                </c:pt>
                <c:pt idx="153">
                  <c:v>72.244095000000002</c:v>
                </c:pt>
                <c:pt idx="154">
                  <c:v>72.275734</c:v>
                </c:pt>
                <c:pt idx="155">
                  <c:v>72.30583</c:v>
                </c:pt>
                <c:pt idx="156">
                  <c:v>72.334500000000006</c:v>
                </c:pt>
                <c:pt idx="157">
                  <c:v>72.361879999999999</c:v>
                </c:pt>
                <c:pt idx="158">
                  <c:v>72.388040000000004</c:v>
                </c:pt>
                <c:pt idx="159">
                  <c:v>72.413079999999994</c:v>
                </c:pt>
                <c:pt idx="160">
                  <c:v>72.437079999999995</c:v>
                </c:pt>
                <c:pt idx="161">
                  <c:v>72.460105999999996</c:v>
                </c:pt>
                <c:pt idx="162">
                  <c:v>72.482219999999998</c:v>
                </c:pt>
                <c:pt idx="163">
                  <c:v>72.503489999999999</c:v>
                </c:pt>
                <c:pt idx="164">
                  <c:v>72.523949999999999</c:v>
                </c:pt>
                <c:pt idx="165">
                  <c:v>72.543660000000003</c:v>
                </c:pt>
                <c:pt idx="166">
                  <c:v>72.562669999999997</c:v>
                </c:pt>
                <c:pt idx="167">
                  <c:v>72.58099</c:v>
                </c:pt>
                <c:pt idx="168">
                  <c:v>72.598690000000005</c:v>
                </c:pt>
                <c:pt idx="169">
                  <c:v>72.615769999999998</c:v>
                </c:pt>
                <c:pt idx="170">
                  <c:v>72.632279999999994</c:v>
                </c:pt>
                <c:pt idx="171">
                  <c:v>72.648250000000004</c:v>
                </c:pt>
                <c:pt idx="172">
                  <c:v>72.663690000000003</c:v>
                </c:pt>
                <c:pt idx="173">
                  <c:v>72.678635</c:v>
                </c:pt>
                <c:pt idx="174">
                  <c:v>72.693110000000004</c:v>
                </c:pt>
                <c:pt idx="175">
                  <c:v>72.707120000000003</c:v>
                </c:pt>
                <c:pt idx="176">
                  <c:v>72.720699999999994</c:v>
                </c:pt>
                <c:pt idx="177">
                  <c:v>72.733863999999997</c:v>
                </c:pt>
                <c:pt idx="178">
                  <c:v>72.746619999999993</c:v>
                </c:pt>
                <c:pt idx="179">
                  <c:v>72.758994999999999</c:v>
                </c:pt>
                <c:pt idx="180">
                  <c:v>72.770989999999998</c:v>
                </c:pt>
                <c:pt idx="181">
                  <c:v>72.782629999999997</c:v>
                </c:pt>
                <c:pt idx="182">
                  <c:v>72.79392</c:v>
                </c:pt>
                <c:pt idx="183">
                  <c:v>72.804885999999996</c:v>
                </c:pt>
                <c:pt idx="184">
                  <c:v>72.815529999999995</c:v>
                </c:pt>
                <c:pt idx="185">
                  <c:v>72.825860000000006</c:v>
                </c:pt>
                <c:pt idx="186">
                  <c:v>72.835883999999993</c:v>
                </c:pt>
                <c:pt idx="187">
                  <c:v>72.845619999999997</c:v>
                </c:pt>
                <c:pt idx="188">
                  <c:v>72.855080000000001</c:v>
                </c:pt>
                <c:pt idx="189">
                  <c:v>72.864265000000003</c:v>
                </c:pt>
                <c:pt idx="190">
                  <c:v>72.873183999999995</c:v>
                </c:pt>
                <c:pt idx="191">
                  <c:v>72.881839999999997</c:v>
                </c:pt>
                <c:pt idx="192">
                  <c:v>72.890259999999998</c:v>
                </c:pt>
                <c:pt idx="193">
                  <c:v>72.893299999999996</c:v>
                </c:pt>
                <c:pt idx="194">
                  <c:v>72.893299999999996</c:v>
                </c:pt>
                <c:pt idx="195">
                  <c:v>72.898223999999999</c:v>
                </c:pt>
                <c:pt idx="196">
                  <c:v>72.905045000000001</c:v>
                </c:pt>
                <c:pt idx="197">
                  <c:v>72.910790000000006</c:v>
                </c:pt>
                <c:pt idx="198">
                  <c:v>72.915599999999998</c:v>
                </c:pt>
                <c:pt idx="199">
                  <c:v>72.919589999999999</c:v>
                </c:pt>
                <c:pt idx="200">
                  <c:v>72.922873999999993</c:v>
                </c:pt>
                <c:pt idx="201">
                  <c:v>72.925514000000007</c:v>
                </c:pt>
                <c:pt idx="202">
                  <c:v>72.927605</c:v>
                </c:pt>
                <c:pt idx="203">
                  <c:v>72.929214000000002</c:v>
                </c:pt>
                <c:pt idx="204">
                  <c:v>72.930409999999995</c:v>
                </c:pt>
                <c:pt idx="205">
                  <c:v>72.931259999999995</c:v>
                </c:pt>
                <c:pt idx="206">
                  <c:v>72.931815999999998</c:v>
                </c:pt>
                <c:pt idx="207">
                  <c:v>72.932143999999994</c:v>
                </c:pt>
                <c:pt idx="208">
                  <c:v>72.932310000000001</c:v>
                </c:pt>
                <c:pt idx="209">
                  <c:v>72.932365000000004</c:v>
                </c:pt>
                <c:pt idx="210">
                  <c:v>72.932370000000006</c:v>
                </c:pt>
                <c:pt idx="211">
                  <c:v>72.932370000000006</c:v>
                </c:pt>
                <c:pt idx="212">
                  <c:v>72.932370000000006</c:v>
                </c:pt>
                <c:pt idx="213">
                  <c:v>73.085915</c:v>
                </c:pt>
                <c:pt idx="214">
                  <c:v>73.350070000000002</c:v>
                </c:pt>
                <c:pt idx="215">
                  <c:v>73.639626000000007</c:v>
                </c:pt>
                <c:pt idx="216">
                  <c:v>73.941180000000003</c:v>
                </c:pt>
                <c:pt idx="217">
                  <c:v>74.252009999999999</c:v>
                </c:pt>
                <c:pt idx="218">
                  <c:v>74.571370000000002</c:v>
                </c:pt>
                <c:pt idx="219">
                  <c:v>74.899150000000006</c:v>
                </c:pt>
                <c:pt idx="220">
                  <c:v>75.235534999999999</c:v>
                </c:pt>
                <c:pt idx="221">
                  <c:v>75.580920000000006</c:v>
                </c:pt>
                <c:pt idx="222">
                  <c:v>75.935776000000004</c:v>
                </c:pt>
                <c:pt idx="223">
                  <c:v>76.300606000000002</c:v>
                </c:pt>
                <c:pt idx="224">
                  <c:v>76.675933999999998</c:v>
                </c:pt>
                <c:pt idx="225">
                  <c:v>77.062290000000004</c:v>
                </c:pt>
                <c:pt idx="226">
                  <c:v>77.460170000000005</c:v>
                </c:pt>
                <c:pt idx="227">
                  <c:v>77.870059999999995</c:v>
                </c:pt>
                <c:pt idx="228">
                  <c:v>78.292450000000002</c:v>
                </c:pt>
                <c:pt idx="229">
                  <c:v>78.727779999999996</c:v>
                </c:pt>
                <c:pt idx="230">
                  <c:v>79.176506000000003</c:v>
                </c:pt>
                <c:pt idx="231">
                  <c:v>79.639070000000004</c:v>
                </c:pt>
                <c:pt idx="232">
                  <c:v>80.115930000000006</c:v>
                </c:pt>
                <c:pt idx="233">
                  <c:v>80.607544000000004</c:v>
                </c:pt>
                <c:pt idx="234">
                  <c:v>81.114410000000007</c:v>
                </c:pt>
                <c:pt idx="235">
                  <c:v>81.570914999999999</c:v>
                </c:pt>
                <c:pt idx="236">
                  <c:v>81.570914999999999</c:v>
                </c:pt>
                <c:pt idx="237">
                  <c:v>81.636154000000005</c:v>
                </c:pt>
                <c:pt idx="238">
                  <c:v>82.119069999999994</c:v>
                </c:pt>
                <c:pt idx="239">
                  <c:v>82.565060000000003</c:v>
                </c:pt>
                <c:pt idx="240">
                  <c:v>82.999740000000003</c:v>
                </c:pt>
                <c:pt idx="241">
                  <c:v>83.434629999999999</c:v>
                </c:pt>
                <c:pt idx="242">
                  <c:v>83.87518</c:v>
                </c:pt>
                <c:pt idx="243">
                  <c:v>84.324134999999998</c:v>
                </c:pt>
                <c:pt idx="244">
                  <c:v>84.782929999999993</c:v>
                </c:pt>
                <c:pt idx="245">
                  <c:v>85.252510000000001</c:v>
                </c:pt>
                <c:pt idx="246">
                  <c:v>85.73357</c:v>
                </c:pt>
                <c:pt idx="247">
                  <c:v>86.226690000000005</c:v>
                </c:pt>
                <c:pt idx="248">
                  <c:v>86.73245</c:v>
                </c:pt>
                <c:pt idx="249">
                  <c:v>87.251419999999996</c:v>
                </c:pt>
                <c:pt idx="250">
                  <c:v>87.784180000000006</c:v>
                </c:pt>
                <c:pt idx="251">
                  <c:v>88.331344999999999</c:v>
                </c:pt>
                <c:pt idx="252">
                  <c:v>88.893559999999994</c:v>
                </c:pt>
                <c:pt idx="253">
                  <c:v>89.471500000000006</c:v>
                </c:pt>
                <c:pt idx="254">
                  <c:v>90.065860000000001</c:v>
                </c:pt>
                <c:pt idx="255">
                  <c:v>90.677379999999999</c:v>
                </c:pt>
                <c:pt idx="256">
                  <c:v>91.306820000000002</c:v>
                </c:pt>
                <c:pt idx="257">
                  <c:v>91.954955999999996</c:v>
                </c:pt>
                <c:pt idx="258">
                  <c:v>92.622590000000002</c:v>
                </c:pt>
                <c:pt idx="259">
                  <c:v>93.31053</c:v>
                </c:pt>
                <c:pt idx="260">
                  <c:v>94.019615000000002</c:v>
                </c:pt>
                <c:pt idx="261">
                  <c:v>94.75067</c:v>
                </c:pt>
                <c:pt idx="262">
                  <c:v>95.504540000000006</c:v>
                </c:pt>
                <c:pt idx="263">
                  <c:v>96.282049999999998</c:v>
                </c:pt>
                <c:pt idx="264">
                  <c:v>97.084059999999994</c:v>
                </c:pt>
                <c:pt idx="265">
                  <c:v>97.911379999999994</c:v>
                </c:pt>
                <c:pt idx="266">
                  <c:v>98.764824000000004</c:v>
                </c:pt>
                <c:pt idx="267">
                  <c:v>99.645219999999995</c:v>
                </c:pt>
                <c:pt idx="268">
                  <c:v>100.55334499999999</c:v>
                </c:pt>
                <c:pt idx="269">
                  <c:v>101.48998</c:v>
                </c:pt>
                <c:pt idx="270">
                  <c:v>102.4559</c:v>
                </c:pt>
                <c:pt idx="271">
                  <c:v>103.045815</c:v>
                </c:pt>
                <c:pt idx="272">
                  <c:v>103.045815</c:v>
                </c:pt>
                <c:pt idx="273">
                  <c:v>103.42485000000001</c:v>
                </c:pt>
                <c:pt idx="274">
                  <c:v>104.18437</c:v>
                </c:pt>
                <c:pt idx="275">
                  <c:v>104.750275</c:v>
                </c:pt>
                <c:pt idx="276">
                  <c:v>105.17632</c:v>
                </c:pt>
                <c:pt idx="277">
                  <c:v>105.49957000000001</c:v>
                </c:pt>
                <c:pt idx="278">
                  <c:v>105.74621</c:v>
                </c:pt>
                <c:pt idx="279">
                  <c:v>105.935135</c:v>
                </c:pt>
                <c:pt idx="280">
                  <c:v>106.08033</c:v>
                </c:pt>
                <c:pt idx="281">
                  <c:v>106.19213999999999</c:v>
                </c:pt>
                <c:pt idx="282">
                  <c:v>106.27833</c:v>
                </c:pt>
                <c:pt idx="283">
                  <c:v>106.344826</c:v>
                </c:pt>
                <c:pt idx="284">
                  <c:v>106.39615999999999</c:v>
                </c:pt>
                <c:pt idx="285">
                  <c:v>106.435745</c:v>
                </c:pt>
                <c:pt idx="286">
                  <c:v>106.46623</c:v>
                </c:pt>
                <c:pt idx="287">
                  <c:v>106.48966</c:v>
                </c:pt>
                <c:pt idx="288">
                  <c:v>106.50763999999999</c:v>
                </c:pt>
                <c:pt idx="289">
                  <c:v>106.521385</c:v>
                </c:pt>
                <c:pt idx="290">
                  <c:v>106.53185000000001</c:v>
                </c:pt>
                <c:pt idx="291">
                  <c:v>106.53977</c:v>
                </c:pt>
                <c:pt idx="292">
                  <c:v>106.54568999999999</c:v>
                </c:pt>
                <c:pt idx="293">
                  <c:v>106.55006400000001</c:v>
                </c:pt>
                <c:pt idx="294">
                  <c:v>106.55321499999999</c:v>
                </c:pt>
                <c:pt idx="295">
                  <c:v>106.555435</c:v>
                </c:pt>
                <c:pt idx="296">
                  <c:v>106.55692999999999</c:v>
                </c:pt>
                <c:pt idx="297">
                  <c:v>106.55786000000001</c:v>
                </c:pt>
                <c:pt idx="298">
                  <c:v>106.55836499999999</c:v>
                </c:pt>
                <c:pt idx="299">
                  <c:v>106.558525</c:v>
                </c:pt>
                <c:pt idx="300">
                  <c:v>106.558525</c:v>
                </c:pt>
                <c:pt idx="301">
                  <c:v>106.558525</c:v>
                </c:pt>
                <c:pt idx="302">
                  <c:v>106.558525</c:v>
                </c:pt>
                <c:pt idx="303">
                  <c:v>106.558525</c:v>
                </c:pt>
                <c:pt idx="304">
                  <c:v>106.558525</c:v>
                </c:pt>
                <c:pt idx="305">
                  <c:v>106.558525</c:v>
                </c:pt>
                <c:pt idx="306">
                  <c:v>106.558525</c:v>
                </c:pt>
                <c:pt idx="307">
                  <c:v>106.558525</c:v>
                </c:pt>
                <c:pt idx="308">
                  <c:v>106.558525</c:v>
                </c:pt>
                <c:pt idx="309">
                  <c:v>106.558525</c:v>
                </c:pt>
                <c:pt idx="310">
                  <c:v>106.558525</c:v>
                </c:pt>
                <c:pt idx="311">
                  <c:v>106.558525</c:v>
                </c:pt>
                <c:pt idx="312">
                  <c:v>106.558525</c:v>
                </c:pt>
                <c:pt idx="313">
                  <c:v>106.558525</c:v>
                </c:pt>
                <c:pt idx="314">
                  <c:v>106.558525</c:v>
                </c:pt>
                <c:pt idx="315">
                  <c:v>106.558525</c:v>
                </c:pt>
                <c:pt idx="316">
                  <c:v>106.558525</c:v>
                </c:pt>
                <c:pt idx="317">
                  <c:v>106.558525</c:v>
                </c:pt>
                <c:pt idx="318">
                  <c:v>106.558525</c:v>
                </c:pt>
                <c:pt idx="319">
                  <c:v>106.558525</c:v>
                </c:pt>
                <c:pt idx="320">
                  <c:v>106.558525</c:v>
                </c:pt>
                <c:pt idx="321">
                  <c:v>106.558525</c:v>
                </c:pt>
                <c:pt idx="322">
                  <c:v>106.558525</c:v>
                </c:pt>
                <c:pt idx="323">
                  <c:v>106.558525</c:v>
                </c:pt>
                <c:pt idx="324">
                  <c:v>106.558525</c:v>
                </c:pt>
                <c:pt idx="325">
                  <c:v>106.558525</c:v>
                </c:pt>
                <c:pt idx="326">
                  <c:v>106.558525</c:v>
                </c:pt>
                <c:pt idx="327">
                  <c:v>106.558525</c:v>
                </c:pt>
                <c:pt idx="328">
                  <c:v>106.558525</c:v>
                </c:pt>
                <c:pt idx="329">
                  <c:v>106.558525</c:v>
                </c:pt>
                <c:pt idx="330">
                  <c:v>106.558525</c:v>
                </c:pt>
                <c:pt idx="331">
                  <c:v>106.558525</c:v>
                </c:pt>
                <c:pt idx="332">
                  <c:v>106.558525</c:v>
                </c:pt>
                <c:pt idx="333">
                  <c:v>106.558525</c:v>
                </c:pt>
                <c:pt idx="334">
                  <c:v>106.55853</c:v>
                </c:pt>
                <c:pt idx="335">
                  <c:v>106.55853</c:v>
                </c:pt>
                <c:pt idx="336">
                  <c:v>106.55853</c:v>
                </c:pt>
                <c:pt idx="337">
                  <c:v>106.55853</c:v>
                </c:pt>
                <c:pt idx="338">
                  <c:v>106.55853</c:v>
                </c:pt>
                <c:pt idx="339">
                  <c:v>106.55853</c:v>
                </c:pt>
                <c:pt idx="340">
                  <c:v>106.55853</c:v>
                </c:pt>
                <c:pt idx="341">
                  <c:v>106.55853</c:v>
                </c:pt>
                <c:pt idx="342">
                  <c:v>106.55853</c:v>
                </c:pt>
                <c:pt idx="343">
                  <c:v>106.55853</c:v>
                </c:pt>
                <c:pt idx="344">
                  <c:v>106.55853</c:v>
                </c:pt>
                <c:pt idx="345">
                  <c:v>106.55853</c:v>
                </c:pt>
                <c:pt idx="346">
                  <c:v>106.55853999999999</c:v>
                </c:pt>
                <c:pt idx="347">
                  <c:v>106.55853999999999</c:v>
                </c:pt>
                <c:pt idx="348">
                  <c:v>106.55853999999999</c:v>
                </c:pt>
                <c:pt idx="349">
                  <c:v>106.55853999999999</c:v>
                </c:pt>
                <c:pt idx="350">
                  <c:v>106.55853999999999</c:v>
                </c:pt>
                <c:pt idx="351">
                  <c:v>106.55853999999999</c:v>
                </c:pt>
                <c:pt idx="352">
                  <c:v>106.55853999999999</c:v>
                </c:pt>
                <c:pt idx="353">
                  <c:v>106.55855</c:v>
                </c:pt>
                <c:pt idx="354">
                  <c:v>106.55855</c:v>
                </c:pt>
                <c:pt idx="355">
                  <c:v>106.55855</c:v>
                </c:pt>
                <c:pt idx="356">
                  <c:v>106.55855</c:v>
                </c:pt>
                <c:pt idx="357">
                  <c:v>106.55855</c:v>
                </c:pt>
                <c:pt idx="358">
                  <c:v>106.55855</c:v>
                </c:pt>
                <c:pt idx="359">
                  <c:v>106.558556</c:v>
                </c:pt>
                <c:pt idx="360">
                  <c:v>106.558556</c:v>
                </c:pt>
                <c:pt idx="361">
                  <c:v>106.558556</c:v>
                </c:pt>
                <c:pt idx="362">
                  <c:v>106.558556</c:v>
                </c:pt>
                <c:pt idx="363">
                  <c:v>106.55856</c:v>
                </c:pt>
                <c:pt idx="364">
                  <c:v>106.55856</c:v>
                </c:pt>
                <c:pt idx="365">
                  <c:v>106.55856</c:v>
                </c:pt>
                <c:pt idx="366">
                  <c:v>106.55856</c:v>
                </c:pt>
                <c:pt idx="367">
                  <c:v>106.55857</c:v>
                </c:pt>
                <c:pt idx="368">
                  <c:v>106.55857</c:v>
                </c:pt>
                <c:pt idx="369">
                  <c:v>106.55857</c:v>
                </c:pt>
                <c:pt idx="370">
                  <c:v>106.55857</c:v>
                </c:pt>
                <c:pt idx="371">
                  <c:v>106.55858000000001</c:v>
                </c:pt>
                <c:pt idx="372">
                  <c:v>106.55858000000001</c:v>
                </c:pt>
                <c:pt idx="373">
                  <c:v>106.55858000000001</c:v>
                </c:pt>
                <c:pt idx="374">
                  <c:v>106.55858600000001</c:v>
                </c:pt>
                <c:pt idx="375">
                  <c:v>106.55858600000001</c:v>
                </c:pt>
                <c:pt idx="376">
                  <c:v>106.55858600000001</c:v>
                </c:pt>
                <c:pt idx="377">
                  <c:v>106.55859</c:v>
                </c:pt>
                <c:pt idx="378">
                  <c:v>106.55859</c:v>
                </c:pt>
                <c:pt idx="379">
                  <c:v>106.5586</c:v>
                </c:pt>
                <c:pt idx="380">
                  <c:v>106.5586</c:v>
                </c:pt>
                <c:pt idx="381">
                  <c:v>106.5586</c:v>
                </c:pt>
                <c:pt idx="382">
                  <c:v>106.55861</c:v>
                </c:pt>
                <c:pt idx="383">
                  <c:v>106.55861</c:v>
                </c:pt>
                <c:pt idx="384">
                  <c:v>106.55862</c:v>
                </c:pt>
                <c:pt idx="385">
                  <c:v>106.55862</c:v>
                </c:pt>
                <c:pt idx="386">
                  <c:v>106.55862399999999</c:v>
                </c:pt>
                <c:pt idx="387">
                  <c:v>106.55862399999999</c:v>
                </c:pt>
                <c:pt idx="388">
                  <c:v>106.55862999999999</c:v>
                </c:pt>
                <c:pt idx="389">
                  <c:v>106.55862999999999</c:v>
                </c:pt>
                <c:pt idx="390">
                  <c:v>106.55864</c:v>
                </c:pt>
                <c:pt idx="391">
                  <c:v>106.55864</c:v>
                </c:pt>
                <c:pt idx="392">
                  <c:v>106.55865</c:v>
                </c:pt>
                <c:pt idx="393">
                  <c:v>106.55865</c:v>
                </c:pt>
                <c:pt idx="394">
                  <c:v>106.558655</c:v>
                </c:pt>
                <c:pt idx="395">
                  <c:v>106.558655</c:v>
                </c:pt>
                <c:pt idx="396">
                  <c:v>106.55866</c:v>
                </c:pt>
                <c:pt idx="397">
                  <c:v>106.55867000000001</c:v>
                </c:pt>
                <c:pt idx="398">
                  <c:v>106.55867000000001</c:v>
                </c:pt>
                <c:pt idx="399">
                  <c:v>106.55868</c:v>
                </c:pt>
                <c:pt idx="400">
                  <c:v>106.558685</c:v>
                </c:pt>
                <c:pt idx="401">
                  <c:v>106.558685</c:v>
                </c:pt>
                <c:pt idx="402">
                  <c:v>106.55869</c:v>
                </c:pt>
                <c:pt idx="403">
                  <c:v>106.5587</c:v>
                </c:pt>
                <c:pt idx="404">
                  <c:v>106.5587</c:v>
                </c:pt>
                <c:pt idx="405">
                  <c:v>106.55871</c:v>
                </c:pt>
                <c:pt idx="406">
                  <c:v>106.558716</c:v>
                </c:pt>
                <c:pt idx="407">
                  <c:v>106.55871999999999</c:v>
                </c:pt>
                <c:pt idx="408">
                  <c:v>106.55873</c:v>
                </c:pt>
                <c:pt idx="409">
                  <c:v>106.55873</c:v>
                </c:pt>
                <c:pt idx="410">
                  <c:v>106.55874</c:v>
                </c:pt>
                <c:pt idx="411">
                  <c:v>106.55875</c:v>
                </c:pt>
                <c:pt idx="412">
                  <c:v>106.55875399999999</c:v>
                </c:pt>
                <c:pt idx="413">
                  <c:v>106.55876000000001</c:v>
                </c:pt>
                <c:pt idx="414">
                  <c:v>106.55877</c:v>
                </c:pt>
                <c:pt idx="415">
                  <c:v>106.55877</c:v>
                </c:pt>
                <c:pt idx="416">
                  <c:v>106.55878</c:v>
                </c:pt>
                <c:pt idx="417">
                  <c:v>106.558784</c:v>
                </c:pt>
                <c:pt idx="418">
                  <c:v>106.55879</c:v>
                </c:pt>
                <c:pt idx="419">
                  <c:v>106.55880000000001</c:v>
                </c:pt>
                <c:pt idx="420">
                  <c:v>106.55880999999999</c:v>
                </c:pt>
                <c:pt idx="421">
                  <c:v>106.558815</c:v>
                </c:pt>
                <c:pt idx="422">
                  <c:v>106.55882</c:v>
                </c:pt>
                <c:pt idx="423">
                  <c:v>106.55883</c:v>
                </c:pt>
                <c:pt idx="424">
                  <c:v>106.55884</c:v>
                </c:pt>
                <c:pt idx="425">
                  <c:v>106.55885000000001</c:v>
                </c:pt>
                <c:pt idx="426">
                  <c:v>106.55886</c:v>
                </c:pt>
                <c:pt idx="427">
                  <c:v>106.55887</c:v>
                </c:pt>
                <c:pt idx="428">
                  <c:v>106.558876</c:v>
                </c:pt>
                <c:pt idx="429">
                  <c:v>106.55888</c:v>
                </c:pt>
                <c:pt idx="430">
                  <c:v>106.55889000000001</c:v>
                </c:pt>
                <c:pt idx="431">
                  <c:v>106.55889999999999</c:v>
                </c:pt>
                <c:pt idx="432">
                  <c:v>106.558914</c:v>
                </c:pt>
                <c:pt idx="433">
                  <c:v>106.55892</c:v>
                </c:pt>
                <c:pt idx="434">
                  <c:v>106.55893</c:v>
                </c:pt>
                <c:pt idx="435">
                  <c:v>106.55894499999999</c:v>
                </c:pt>
                <c:pt idx="436">
                  <c:v>106.55895</c:v>
                </c:pt>
                <c:pt idx="437">
                  <c:v>106.55896</c:v>
                </c:pt>
                <c:pt idx="438">
                  <c:v>106.558975</c:v>
                </c:pt>
                <c:pt idx="439">
                  <c:v>106.55898000000001</c:v>
                </c:pt>
                <c:pt idx="440">
                  <c:v>106.55898999999999</c:v>
                </c:pt>
                <c:pt idx="441">
                  <c:v>106.559006</c:v>
                </c:pt>
                <c:pt idx="442">
                  <c:v>106.55901</c:v>
                </c:pt>
                <c:pt idx="443">
                  <c:v>106.55903000000001</c:v>
                </c:pt>
                <c:pt idx="444">
                  <c:v>106.55904</c:v>
                </c:pt>
                <c:pt idx="445">
                  <c:v>106.55905</c:v>
                </c:pt>
                <c:pt idx="446">
                  <c:v>106.55906</c:v>
                </c:pt>
                <c:pt idx="447">
                  <c:v>106.559074</c:v>
                </c:pt>
                <c:pt idx="448">
                  <c:v>106.55907999999999</c:v>
                </c:pt>
                <c:pt idx="449">
                  <c:v>106.5591</c:v>
                </c:pt>
                <c:pt idx="450">
                  <c:v>106.55911</c:v>
                </c:pt>
                <c:pt idx="451">
                  <c:v>106.55911999999999</c:v>
                </c:pt>
                <c:pt idx="452">
                  <c:v>106.559135</c:v>
                </c:pt>
                <c:pt idx="453">
                  <c:v>106.55915</c:v>
                </c:pt>
                <c:pt idx="454">
                  <c:v>106.55916000000001</c:v>
                </c:pt>
                <c:pt idx="455">
                  <c:v>106.55916999999999</c:v>
                </c:pt>
                <c:pt idx="456">
                  <c:v>106.55919</c:v>
                </c:pt>
                <c:pt idx="457">
                  <c:v>106.55920399999999</c:v>
                </c:pt>
                <c:pt idx="458">
                  <c:v>106.55920999999999</c:v>
                </c:pt>
                <c:pt idx="459">
                  <c:v>106.55923</c:v>
                </c:pt>
                <c:pt idx="460">
                  <c:v>106.55924</c:v>
                </c:pt>
                <c:pt idx="461">
                  <c:v>106.55925999999999</c:v>
                </c:pt>
                <c:pt idx="462">
                  <c:v>106.55927</c:v>
                </c:pt>
                <c:pt idx="463">
                  <c:v>106.55929</c:v>
                </c:pt>
                <c:pt idx="464">
                  <c:v>106.55929999999999</c:v>
                </c:pt>
                <c:pt idx="465">
                  <c:v>106.55932</c:v>
                </c:pt>
                <c:pt idx="466">
                  <c:v>106.55933</c:v>
                </c:pt>
                <c:pt idx="467">
                  <c:v>106.55934999999999</c:v>
                </c:pt>
                <c:pt idx="468">
                  <c:v>106.559364</c:v>
                </c:pt>
                <c:pt idx="469">
                  <c:v>106.55938</c:v>
                </c:pt>
                <c:pt idx="470">
                  <c:v>106.55939499999999</c:v>
                </c:pt>
                <c:pt idx="471">
                  <c:v>106.55942</c:v>
                </c:pt>
                <c:pt idx="472">
                  <c:v>106.55943000000001</c:v>
                </c:pt>
                <c:pt idx="473">
                  <c:v>106.55945</c:v>
                </c:pt>
                <c:pt idx="474">
                  <c:v>106.55946</c:v>
                </c:pt>
                <c:pt idx="475">
                  <c:v>106.55949</c:v>
                </c:pt>
                <c:pt idx="476">
                  <c:v>106.5595</c:v>
                </c:pt>
                <c:pt idx="477">
                  <c:v>106.55952000000001</c:v>
                </c:pt>
                <c:pt idx="478">
                  <c:v>106.55954</c:v>
                </c:pt>
                <c:pt idx="479">
                  <c:v>106.559555</c:v>
                </c:pt>
                <c:pt idx="480">
                  <c:v>106.55956999999999</c:v>
                </c:pt>
                <c:pt idx="481">
                  <c:v>106.55959</c:v>
                </c:pt>
                <c:pt idx="482">
                  <c:v>106.55961000000001</c:v>
                </c:pt>
                <c:pt idx="483">
                  <c:v>106.55963</c:v>
                </c:pt>
                <c:pt idx="484">
                  <c:v>106.55965</c:v>
                </c:pt>
                <c:pt idx="485">
                  <c:v>106.55967</c:v>
                </c:pt>
                <c:pt idx="486">
                  <c:v>106.55968</c:v>
                </c:pt>
                <c:pt idx="487">
                  <c:v>106.55968</c:v>
                </c:pt>
                <c:pt idx="488">
                  <c:v>106.55972</c:v>
                </c:pt>
                <c:pt idx="489">
                  <c:v>106.56019000000001</c:v>
                </c:pt>
                <c:pt idx="490">
                  <c:v>106.56164</c:v>
                </c:pt>
                <c:pt idx="491">
                  <c:v>106.5647</c:v>
                </c:pt>
                <c:pt idx="492">
                  <c:v>106.57001</c:v>
                </c:pt>
                <c:pt idx="493">
                  <c:v>106.57823</c:v>
                </c:pt>
                <c:pt idx="494">
                  <c:v>106.59002</c:v>
                </c:pt>
                <c:pt idx="495">
                  <c:v>106.60599000000001</c:v>
                </c:pt>
                <c:pt idx="496">
                  <c:v>106.62678</c:v>
                </c:pt>
                <c:pt idx="497">
                  <c:v>106.65295999999999</c:v>
                </c:pt>
                <c:pt idx="498">
                  <c:v>106.68510999999999</c:v>
                </c:pt>
                <c:pt idx="499">
                  <c:v>106.72376</c:v>
                </c:pt>
                <c:pt idx="500">
                  <c:v>106.76939400000001</c:v>
                </c:pt>
                <c:pt idx="501">
                  <c:v>106.822464</c:v>
                </c:pt>
                <c:pt idx="502">
                  <c:v>106.88338</c:v>
                </c:pt>
                <c:pt idx="503">
                  <c:v>106.95251</c:v>
                </c:pt>
                <c:pt idx="504">
                  <c:v>107.03017</c:v>
                </c:pt>
                <c:pt idx="505">
                  <c:v>107.11663</c:v>
                </c:pt>
                <c:pt idx="506">
                  <c:v>107.212135</c:v>
                </c:pt>
                <c:pt idx="507">
                  <c:v>107.31686000000001</c:v>
                </c:pt>
                <c:pt idx="508">
                  <c:v>107.43093</c:v>
                </c:pt>
                <c:pt idx="509">
                  <c:v>107.55446000000001</c:v>
                </c:pt>
                <c:pt idx="510">
                  <c:v>107.687485</c:v>
                </c:pt>
                <c:pt idx="511">
                  <c:v>107.83002999999999</c:v>
                </c:pt>
                <c:pt idx="512">
                  <c:v>107.98206</c:v>
                </c:pt>
                <c:pt idx="513">
                  <c:v>108.14352</c:v>
                </c:pt>
                <c:pt idx="514">
                  <c:v>108.314285</c:v>
                </c:pt>
                <c:pt idx="515">
                  <c:v>108.494255</c:v>
                </c:pt>
                <c:pt idx="516">
                  <c:v>108.68325</c:v>
                </c:pt>
                <c:pt idx="517">
                  <c:v>108.88108</c:v>
                </c:pt>
                <c:pt idx="518">
                  <c:v>109.08754999999999</c:v>
                </c:pt>
                <c:pt idx="519">
                  <c:v>109.30240000000001</c:v>
                </c:pt>
                <c:pt idx="520">
                  <c:v>109.52539</c:v>
                </c:pt>
                <c:pt idx="521">
                  <c:v>109.75624000000001</c:v>
                </c:pt>
                <c:pt idx="522">
                  <c:v>109.99467</c:v>
                </c:pt>
                <c:pt idx="523">
                  <c:v>110.24035000000001</c:v>
                </c:pt>
                <c:pt idx="524">
                  <c:v>110.49296</c:v>
                </c:pt>
                <c:pt idx="525">
                  <c:v>110.752174</c:v>
                </c:pt>
                <c:pt idx="526">
                  <c:v>111.01764</c:v>
                </c:pt>
                <c:pt idx="527">
                  <c:v>111.289024</c:v>
                </c:pt>
                <c:pt idx="528">
                  <c:v>111.56594</c:v>
                </c:pt>
                <c:pt idx="529">
                  <c:v>111.848045</c:v>
                </c:pt>
                <c:pt idx="530">
                  <c:v>112.13496000000001</c:v>
                </c:pt>
                <c:pt idx="531">
                  <c:v>112.42631</c:v>
                </c:pt>
                <c:pt idx="532">
                  <c:v>112.72172500000001</c:v>
                </c:pt>
                <c:pt idx="533">
                  <c:v>113.02083</c:v>
                </c:pt>
                <c:pt idx="534">
                  <c:v>113.323235</c:v>
                </c:pt>
                <c:pt idx="535">
                  <c:v>113.62858</c:v>
                </c:pt>
                <c:pt idx="536">
                  <c:v>113.936485</c:v>
                </c:pt>
                <c:pt idx="537">
                  <c:v>114.24657000000001</c:v>
                </c:pt>
                <c:pt idx="538">
                  <c:v>114.558464</c:v>
                </c:pt>
                <c:pt idx="539">
                  <c:v>114.87179999999999</c:v>
                </c:pt>
                <c:pt idx="540">
                  <c:v>115.18621</c:v>
                </c:pt>
                <c:pt idx="541">
                  <c:v>115.50133</c:v>
                </c:pt>
                <c:pt idx="542">
                  <c:v>115.8168</c:v>
                </c:pt>
                <c:pt idx="543">
                  <c:v>116.13227000000001</c:v>
                </c:pt>
                <c:pt idx="544">
                  <c:v>116.44738</c:v>
                </c:pt>
                <c:pt idx="545">
                  <c:v>116.76179500000001</c:v>
                </c:pt>
                <c:pt idx="546">
                  <c:v>117.07518</c:v>
                </c:pt>
                <c:pt idx="547">
                  <c:v>117.387184</c:v>
                </c:pt>
                <c:pt idx="548">
                  <c:v>117.69750000000001</c:v>
                </c:pt>
                <c:pt idx="549">
                  <c:v>118.00580600000001</c:v>
                </c:pt>
                <c:pt idx="550">
                  <c:v>118.31178</c:v>
                </c:pt>
                <c:pt idx="551">
                  <c:v>118.61512999999999</c:v>
                </c:pt>
                <c:pt idx="552">
                  <c:v>118.91555</c:v>
                </c:pt>
                <c:pt idx="553">
                  <c:v>119.21276</c:v>
                </c:pt>
                <c:pt idx="554">
                  <c:v>119.506485</c:v>
                </c:pt>
                <c:pt idx="555">
                  <c:v>119.79645499999999</c:v>
                </c:pt>
                <c:pt idx="556">
                  <c:v>120.08240499999999</c:v>
                </c:pt>
                <c:pt idx="557">
                  <c:v>120.36409999999999</c:v>
                </c:pt>
                <c:pt idx="558">
                  <c:v>120.6413</c:v>
                </c:pt>
                <c:pt idx="559">
                  <c:v>120.91377</c:v>
                </c:pt>
                <c:pt idx="560">
                  <c:v>121.18130499999999</c:v>
                </c:pt>
                <c:pt idx="561">
                  <c:v>121.44370000000001</c:v>
                </c:pt>
                <c:pt idx="562">
                  <c:v>121.70077499999999</c:v>
                </c:pt>
                <c:pt idx="563">
                  <c:v>121.95233</c:v>
                </c:pt>
                <c:pt idx="564">
                  <c:v>122.198235</c:v>
                </c:pt>
                <c:pt idx="565">
                  <c:v>122.43831</c:v>
                </c:pt>
                <c:pt idx="566">
                  <c:v>122.67243000000001</c:v>
                </c:pt>
                <c:pt idx="567">
                  <c:v>122.900475</c:v>
                </c:pt>
                <c:pt idx="568">
                  <c:v>123.12233999999999</c:v>
                </c:pt>
                <c:pt idx="569">
                  <c:v>123.3379</c:v>
                </c:pt>
                <c:pt idx="570">
                  <c:v>123.5471</c:v>
                </c:pt>
                <c:pt idx="571">
                  <c:v>123.749855</c:v>
                </c:pt>
                <c:pt idx="572">
                  <c:v>123.94611</c:v>
                </c:pt>
                <c:pt idx="573">
                  <c:v>124.13582599999999</c:v>
                </c:pt>
                <c:pt idx="574">
                  <c:v>124.31896999999999</c:v>
                </c:pt>
                <c:pt idx="575">
                  <c:v>124.49552</c:v>
                </c:pt>
                <c:pt idx="576">
                  <c:v>124.665474</c:v>
                </c:pt>
                <c:pt idx="577">
                  <c:v>124.828835</c:v>
                </c:pt>
                <c:pt idx="578">
                  <c:v>124.98563</c:v>
                </c:pt>
                <c:pt idx="579">
                  <c:v>125.13587</c:v>
                </c:pt>
                <c:pt idx="580">
                  <c:v>125.27961999999999</c:v>
                </c:pt>
                <c:pt idx="581">
                  <c:v>125.416916</c:v>
                </c:pt>
                <c:pt idx="582">
                  <c:v>125.54783</c:v>
                </c:pt>
                <c:pt idx="583">
                  <c:v>125.67242</c:v>
                </c:pt>
                <c:pt idx="584">
                  <c:v>125.79078</c:v>
                </c:pt>
                <c:pt idx="585">
                  <c:v>125.90298</c:v>
                </c:pt>
                <c:pt idx="586">
                  <c:v>126.009125</c:v>
                </c:pt>
                <c:pt idx="587">
                  <c:v>126.10932</c:v>
                </c:pt>
                <c:pt idx="588">
                  <c:v>126.20367</c:v>
                </c:pt>
                <c:pt idx="589">
                  <c:v>126.29228000000001</c:v>
                </c:pt>
                <c:pt idx="590">
                  <c:v>126.37529000000001</c:v>
                </c:pt>
                <c:pt idx="591">
                  <c:v>126.452805</c:v>
                </c:pt>
                <c:pt idx="592">
                  <c:v>126.52497</c:v>
                </c:pt>
                <c:pt idx="593">
                  <c:v>126.5919</c:v>
                </c:pt>
                <c:pt idx="594">
                  <c:v>126.65374</c:v>
                </c:pt>
                <c:pt idx="595">
                  <c:v>126.71062000000001</c:v>
                </c:pt>
                <c:pt idx="596">
                  <c:v>126.76267</c:v>
                </c:pt>
                <c:pt idx="597">
                  <c:v>126.81005999999999</c:v>
                </c:pt>
                <c:pt idx="598">
                  <c:v>126.85290000000001</c:v>
                </c:pt>
                <c:pt idx="599">
                  <c:v>126.89134</c:v>
                </c:pt>
                <c:pt idx="600">
                  <c:v>126.92552999999999</c:v>
                </c:pt>
                <c:pt idx="601">
                  <c:v>126.95560500000001</c:v>
                </c:pt>
                <c:pt idx="602">
                  <c:v>126.98170500000001</c:v>
                </c:pt>
                <c:pt idx="603">
                  <c:v>127.00397</c:v>
                </c:pt>
                <c:pt idx="604">
                  <c:v>127.02253</c:v>
                </c:pt>
                <c:pt idx="605">
                  <c:v>127.03753</c:v>
                </c:pt>
                <c:pt idx="606">
                  <c:v>127.0491</c:v>
                </c:pt>
                <c:pt idx="607">
                  <c:v>127.05737999999999</c:v>
                </c:pt>
                <c:pt idx="608">
                  <c:v>127.062485</c:v>
                </c:pt>
                <c:pt idx="609">
                  <c:v>127.06455</c:v>
                </c:pt>
                <c:pt idx="610">
                  <c:v>127.06371</c:v>
                </c:pt>
                <c:pt idx="611">
                  <c:v>127.060074</c:v>
                </c:pt>
                <c:pt idx="612">
                  <c:v>127.05376</c:v>
                </c:pt>
                <c:pt idx="613">
                  <c:v>127.04488000000001</c:v>
                </c:pt>
                <c:pt idx="614">
                  <c:v>127.03355999999999</c:v>
                </c:pt>
                <c:pt idx="615">
                  <c:v>127.01990499999999</c:v>
                </c:pt>
                <c:pt idx="616">
                  <c:v>127.00400999999999</c:v>
                </c:pt>
                <c:pt idx="617">
                  <c:v>126.986</c:v>
                </c:pt>
                <c:pt idx="618">
                  <c:v>126.96596</c:v>
                </c:pt>
                <c:pt idx="619">
                  <c:v>126.943985</c:v>
                </c:pt>
                <c:pt idx="620">
                  <c:v>126.92017</c:v>
                </c:pt>
                <c:pt idx="621">
                  <c:v>126.894615</c:v>
                </c:pt>
                <c:pt idx="622">
                  <c:v>126.8674</c:v>
                </c:pt>
                <c:pt idx="623">
                  <c:v>126.838615</c:v>
                </c:pt>
                <c:pt idx="624">
                  <c:v>126.808334</c:v>
                </c:pt>
                <c:pt idx="625">
                  <c:v>126.776634</c:v>
                </c:pt>
                <c:pt idx="626">
                  <c:v>126.7436</c:v>
                </c:pt>
                <c:pt idx="627">
                  <c:v>126.709305</c:v>
                </c:pt>
                <c:pt idx="628">
                  <c:v>126.673805</c:v>
                </c:pt>
                <c:pt idx="629">
                  <c:v>126.637184</c:v>
                </c:pt>
                <c:pt idx="630">
                  <c:v>126.59949</c:v>
                </c:pt>
                <c:pt idx="631">
                  <c:v>126.5608</c:v>
                </c:pt>
                <c:pt idx="632">
                  <c:v>126.521164</c:v>
                </c:pt>
                <c:pt idx="633">
                  <c:v>126.48063999999999</c:v>
                </c:pt>
                <c:pt idx="634">
                  <c:v>126.43928</c:v>
                </c:pt>
                <c:pt idx="635">
                  <c:v>126.39715</c:v>
                </c:pt>
                <c:pt idx="636">
                  <c:v>126.35428</c:v>
                </c:pt>
                <c:pt idx="637">
                  <c:v>126.31074</c:v>
                </c:pt>
                <c:pt idx="638">
                  <c:v>126.26655599999999</c:v>
                </c:pt>
                <c:pt idx="639">
                  <c:v>126.22178</c:v>
                </c:pt>
                <c:pt idx="640">
                  <c:v>126.17645</c:v>
                </c:pt>
                <c:pt idx="641">
                  <c:v>126.13061500000001</c:v>
                </c:pt>
                <c:pt idx="642">
                  <c:v>126.084305</c:v>
                </c:pt>
                <c:pt idx="643">
                  <c:v>126.03756</c:v>
                </c:pt>
                <c:pt idx="644">
                  <c:v>125.99041</c:v>
                </c:pt>
                <c:pt idx="645">
                  <c:v>125.942894</c:v>
                </c:pt>
                <c:pt idx="646">
                  <c:v>125.89503999999999</c:v>
                </c:pt>
                <c:pt idx="647">
                  <c:v>125.846886</c:v>
                </c:pt>
                <c:pt idx="648">
                  <c:v>125.79845400000001</c:v>
                </c:pt>
                <c:pt idx="649">
                  <c:v>125.74977</c:v>
                </c:pt>
                <c:pt idx="650">
                  <c:v>125.70086000000001</c:v>
                </c:pt>
                <c:pt idx="651">
                  <c:v>125.65176</c:v>
                </c:pt>
                <c:pt idx="652">
                  <c:v>125.60248</c:v>
                </c:pt>
                <c:pt idx="653">
                  <c:v>125.55305</c:v>
                </c:pt>
                <c:pt idx="654">
                  <c:v>125.50349</c:v>
                </c:pt>
                <c:pt idx="655">
                  <c:v>125.45381</c:v>
                </c:pt>
                <c:pt idx="656">
                  <c:v>125.40405</c:v>
                </c:pt>
                <c:pt idx="657">
                  <c:v>125.35422</c:v>
                </c:pt>
                <c:pt idx="658">
                  <c:v>125.30434</c:v>
                </c:pt>
                <c:pt idx="659">
                  <c:v>125.25442</c:v>
                </c:pt>
                <c:pt idx="660">
                  <c:v>125.204475</c:v>
                </c:pt>
                <c:pt idx="661">
                  <c:v>125.15452999999999</c:v>
                </c:pt>
                <c:pt idx="662">
                  <c:v>125.10459</c:v>
                </c:pt>
                <c:pt idx="663">
                  <c:v>125.05468</c:v>
                </c:pt>
                <c:pt idx="664">
                  <c:v>125.00481000000001</c:v>
                </c:pt>
                <c:pt idx="665">
                  <c:v>124.95498000000001</c:v>
                </c:pt>
                <c:pt idx="666">
                  <c:v>124.90522</c:v>
                </c:pt>
                <c:pt idx="667">
                  <c:v>124.85553</c:v>
                </c:pt>
                <c:pt idx="668">
                  <c:v>124.805916</c:v>
                </c:pt>
                <c:pt idx="669">
                  <c:v>124.7564</c:v>
                </c:pt>
                <c:pt idx="670">
                  <c:v>124.706985</c:v>
                </c:pt>
                <c:pt idx="671">
                  <c:v>124.657684</c:v>
                </c:pt>
                <c:pt idx="672">
                  <c:v>124.60850000000001</c:v>
                </c:pt>
                <c:pt idx="673">
                  <c:v>124.55945</c:v>
                </c:pt>
                <c:pt idx="674">
                  <c:v>124.51053</c:v>
                </c:pt>
                <c:pt idx="675">
                  <c:v>124.461754</c:v>
                </c:pt>
                <c:pt idx="676">
                  <c:v>124.41313</c:v>
                </c:pt>
                <c:pt idx="677">
                  <c:v>124.36466</c:v>
                </c:pt>
                <c:pt idx="678">
                  <c:v>124.31636</c:v>
                </c:pt>
                <c:pt idx="679">
                  <c:v>124.26823</c:v>
                </c:pt>
                <c:pt idx="680">
                  <c:v>124.22027</c:v>
                </c:pt>
                <c:pt idx="681">
                  <c:v>124.17248499999999</c:v>
                </c:pt>
                <c:pt idx="682">
                  <c:v>124.124886</c:v>
                </c:pt>
                <c:pt idx="683">
                  <c:v>124.07747999999999</c:v>
                </c:pt>
                <c:pt idx="684">
                  <c:v>124.03026</c:v>
                </c:pt>
                <c:pt idx="685">
                  <c:v>123.98324</c:v>
                </c:pt>
                <c:pt idx="686">
                  <c:v>123.936424</c:v>
                </c:pt>
                <c:pt idx="687">
                  <c:v>123.88981</c:v>
                </c:pt>
                <c:pt idx="688">
                  <c:v>123.8434</c:v>
                </c:pt>
                <c:pt idx="689">
                  <c:v>123.7972</c:v>
                </c:pt>
                <c:pt idx="690">
                  <c:v>123.75122</c:v>
                </c:pt>
                <c:pt idx="691">
                  <c:v>123.70545</c:v>
                </c:pt>
                <c:pt idx="692">
                  <c:v>123.659904</c:v>
                </c:pt>
                <c:pt idx="693">
                  <c:v>123.61458</c:v>
                </c:pt>
                <c:pt idx="694">
                  <c:v>123.56947</c:v>
                </c:pt>
                <c:pt idx="695">
                  <c:v>123.52460000000001</c:v>
                </c:pt>
                <c:pt idx="696">
                  <c:v>123.47994</c:v>
                </c:pt>
                <c:pt idx="697">
                  <c:v>123.43552</c:v>
                </c:pt>
                <c:pt idx="698">
                  <c:v>123.39131999999999</c:v>
                </c:pt>
                <c:pt idx="699">
                  <c:v>123.34735999999999</c:v>
                </c:pt>
                <c:pt idx="700">
                  <c:v>123.30363</c:v>
                </c:pt>
                <c:pt idx="701">
                  <c:v>123.260124</c:v>
                </c:pt>
                <c:pt idx="702">
                  <c:v>123.21686</c:v>
                </c:pt>
                <c:pt idx="703">
                  <c:v>123.17383</c:v>
                </c:pt>
                <c:pt idx="704">
                  <c:v>123.131035</c:v>
                </c:pt>
                <c:pt idx="705">
                  <c:v>123.08848</c:v>
                </c:pt>
                <c:pt idx="706">
                  <c:v>123.04616</c:v>
                </c:pt>
                <c:pt idx="707">
                  <c:v>123.00407</c:v>
                </c:pt>
                <c:pt idx="708">
                  <c:v>122.96222</c:v>
                </c:pt>
                <c:pt idx="709">
                  <c:v>122.92061</c:v>
                </c:pt>
                <c:pt idx="710">
                  <c:v>122.879234</c:v>
                </c:pt>
                <c:pt idx="711">
                  <c:v>122.838104</c:v>
                </c:pt>
                <c:pt idx="712">
                  <c:v>122.7972</c:v>
                </c:pt>
                <c:pt idx="713">
                  <c:v>122.756546</c:v>
                </c:pt>
                <c:pt idx="714">
                  <c:v>122.71612500000001</c:v>
                </c:pt>
                <c:pt idx="715">
                  <c:v>122.67594</c:v>
                </c:pt>
                <c:pt idx="716">
                  <c:v>122.635994</c:v>
                </c:pt>
                <c:pt idx="717">
                  <c:v>122.59627999999999</c:v>
                </c:pt>
                <c:pt idx="718">
                  <c:v>122.55681</c:v>
                </c:pt>
                <c:pt idx="719">
                  <c:v>122.51757000000001</c:v>
                </c:pt>
                <c:pt idx="720">
                  <c:v>122.47857</c:v>
                </c:pt>
                <c:pt idx="721">
                  <c:v>122.43980000000001</c:v>
                </c:pt>
                <c:pt idx="722">
                  <c:v>122.40125999999999</c:v>
                </c:pt>
                <c:pt idx="723">
                  <c:v>122.36296</c:v>
                </c:pt>
                <c:pt idx="724">
                  <c:v>122.3249</c:v>
                </c:pt>
                <c:pt idx="725">
                  <c:v>122.28706</c:v>
                </c:pt>
                <c:pt idx="726">
                  <c:v>122.24946</c:v>
                </c:pt>
                <c:pt idx="727">
                  <c:v>122.21208</c:v>
                </c:pt>
                <c:pt idx="728">
                  <c:v>122.17493399999999</c:v>
                </c:pt>
                <c:pt idx="729">
                  <c:v>122.13801599999999</c:v>
                </c:pt>
                <c:pt idx="730">
                  <c:v>122.10133</c:v>
                </c:pt>
                <c:pt idx="731">
                  <c:v>122.06487</c:v>
                </c:pt>
                <c:pt idx="732">
                  <c:v>122.02863000000001</c:v>
                </c:pt>
                <c:pt idx="733">
                  <c:v>121.99262</c:v>
                </c:pt>
                <c:pt idx="734">
                  <c:v>121.95684</c:v>
                </c:pt>
                <c:pt idx="735">
                  <c:v>121.92127000000001</c:v>
                </c:pt>
                <c:pt idx="736">
                  <c:v>121.885925</c:v>
                </c:pt>
                <c:pt idx="737">
                  <c:v>121.85081</c:v>
                </c:pt>
                <c:pt idx="738">
                  <c:v>121.8159</c:v>
                </c:pt>
                <c:pt idx="739">
                  <c:v>121.78121</c:v>
                </c:pt>
                <c:pt idx="740">
                  <c:v>121.74675000000001</c:v>
                </c:pt>
                <c:pt idx="741">
                  <c:v>121.71249400000001</c:v>
                </c:pt>
                <c:pt idx="742">
                  <c:v>121.67845</c:v>
                </c:pt>
                <c:pt idx="743">
                  <c:v>121.64463000000001</c:v>
                </c:pt>
                <c:pt idx="744">
                  <c:v>121.61101499999999</c:v>
                </c:pt>
                <c:pt idx="745">
                  <c:v>121.577614</c:v>
                </c:pt>
                <c:pt idx="746">
                  <c:v>121.54442</c:v>
                </c:pt>
                <c:pt idx="747">
                  <c:v>121.51143</c:v>
                </c:pt>
                <c:pt idx="748">
                  <c:v>121.47865</c:v>
                </c:pt>
                <c:pt idx="749">
                  <c:v>121.44607999999999</c:v>
                </c:pt>
                <c:pt idx="750">
                  <c:v>121.41370999999999</c:v>
                </c:pt>
                <c:pt idx="751">
                  <c:v>121.381546</c:v>
                </c:pt>
                <c:pt idx="752">
                  <c:v>121.34958</c:v>
                </c:pt>
                <c:pt idx="753">
                  <c:v>121.31780999999999</c:v>
                </c:pt>
                <c:pt idx="754">
                  <c:v>121.28625</c:v>
                </c:pt>
                <c:pt idx="755">
                  <c:v>121.254875</c:v>
                </c:pt>
                <c:pt idx="756">
                  <c:v>121.22369999999999</c:v>
                </c:pt>
                <c:pt idx="757">
                  <c:v>121.19271999999999</c:v>
                </c:pt>
                <c:pt idx="758">
                  <c:v>121.161934</c:v>
                </c:pt>
                <c:pt idx="759">
                  <c:v>121.13133999999999</c:v>
                </c:pt>
                <c:pt idx="760">
                  <c:v>121.10093999999999</c:v>
                </c:pt>
                <c:pt idx="761">
                  <c:v>121.07071999999999</c:v>
                </c:pt>
                <c:pt idx="762">
                  <c:v>121.04069</c:v>
                </c:pt>
                <c:pt idx="763">
                  <c:v>121.01085</c:v>
                </c:pt>
                <c:pt idx="764">
                  <c:v>120.98118599999999</c:v>
                </c:pt>
                <c:pt idx="765">
                  <c:v>120.95171000000001</c:v>
                </c:pt>
                <c:pt idx="766">
                  <c:v>120.92242</c:v>
                </c:pt>
                <c:pt idx="767">
                  <c:v>120.8933</c:v>
                </c:pt>
                <c:pt idx="768">
                  <c:v>120.86436999999999</c:v>
                </c:pt>
                <c:pt idx="769">
                  <c:v>120.83561</c:v>
                </c:pt>
                <c:pt idx="770">
                  <c:v>120.80703</c:v>
                </c:pt>
                <c:pt idx="771">
                  <c:v>120.77862500000001</c:v>
                </c:pt>
                <c:pt idx="772">
                  <c:v>120.75039</c:v>
                </c:pt>
                <c:pt idx="773">
                  <c:v>120.72233</c:v>
                </c:pt>
                <c:pt idx="774">
                  <c:v>120.69444</c:v>
                </c:pt>
                <c:pt idx="775">
                  <c:v>120.66672</c:v>
                </c:pt>
                <c:pt idx="776">
                  <c:v>120.63916</c:v>
                </c:pt>
                <c:pt idx="777">
                  <c:v>120.61177000000001</c:v>
                </c:pt>
                <c:pt idx="778">
                  <c:v>120.58454999999999</c:v>
                </c:pt>
                <c:pt idx="779">
                  <c:v>120.55749</c:v>
                </c:pt>
                <c:pt idx="780">
                  <c:v>120.53059</c:v>
                </c:pt>
                <c:pt idx="781">
                  <c:v>120.50385</c:v>
                </c:pt>
                <c:pt idx="782">
                  <c:v>120.47727</c:v>
                </c:pt>
                <c:pt idx="783">
                  <c:v>120.45084</c:v>
                </c:pt>
                <c:pt idx="784">
                  <c:v>120.42458000000001</c:v>
                </c:pt>
                <c:pt idx="785">
                  <c:v>120.39847</c:v>
                </c:pt>
                <c:pt idx="786">
                  <c:v>120.37251000000001</c:v>
                </c:pt>
                <c:pt idx="787">
                  <c:v>120.34671</c:v>
                </c:pt>
                <c:pt idx="788">
                  <c:v>120.32105</c:v>
                </c:pt>
                <c:pt idx="789">
                  <c:v>120.29555000000001</c:v>
                </c:pt>
                <c:pt idx="790">
                  <c:v>120.270195</c:v>
                </c:pt>
                <c:pt idx="791">
                  <c:v>120.24498</c:v>
                </c:pt>
                <c:pt idx="792">
                  <c:v>120.21992</c:v>
                </c:pt>
                <c:pt idx="793">
                  <c:v>120.19499</c:v>
                </c:pt>
                <c:pt idx="794">
                  <c:v>120.17021</c:v>
                </c:pt>
                <c:pt idx="795">
                  <c:v>120.14558</c:v>
                </c:pt>
                <c:pt idx="796">
                  <c:v>120.12108000000001</c:v>
                </c:pt>
                <c:pt idx="797">
                  <c:v>120.09672</c:v>
                </c:pt>
                <c:pt idx="798">
                  <c:v>120.072495</c:v>
                </c:pt>
                <c:pt idx="799">
                  <c:v>120.04841</c:v>
                </c:pt>
                <c:pt idx="800">
                  <c:v>120.02446</c:v>
                </c:pt>
                <c:pt idx="801">
                  <c:v>120.00064</c:v>
                </c:pt>
                <c:pt idx="802">
                  <c:v>119.97695</c:v>
                </c:pt>
                <c:pt idx="803">
                  <c:v>119.95339</c:v>
                </c:pt>
                <c:pt idx="804">
                  <c:v>119.92997</c:v>
                </c:pt>
                <c:pt idx="805">
                  <c:v>119.90667000000001</c:v>
                </c:pt>
                <c:pt idx="806">
                  <c:v>119.88348999999999</c:v>
                </c:pt>
                <c:pt idx="807">
                  <c:v>119.86044</c:v>
                </c:pt>
                <c:pt idx="808">
                  <c:v>119.837524</c:v>
                </c:pt>
                <c:pt idx="809">
                  <c:v>119.81471999999999</c:v>
                </c:pt>
                <c:pt idx="810">
                  <c:v>119.792046</c:v>
                </c:pt>
                <c:pt idx="811">
                  <c:v>119.769485</c:v>
                </c:pt>
                <c:pt idx="812">
                  <c:v>119.74705</c:v>
                </c:pt>
                <c:pt idx="813">
                  <c:v>119.72472399999999</c:v>
                </c:pt>
                <c:pt idx="814">
                  <c:v>119.70251500000001</c:v>
                </c:pt>
                <c:pt idx="815">
                  <c:v>119.69806</c:v>
                </c:pt>
                <c:pt idx="816">
                  <c:v>119.69806</c:v>
                </c:pt>
                <c:pt idx="817">
                  <c:v>119.68087</c:v>
                </c:pt>
                <c:pt idx="818">
                  <c:v>119.66065999999999</c:v>
                </c:pt>
                <c:pt idx="819">
                  <c:v>119.64185000000001</c:v>
                </c:pt>
                <c:pt idx="820">
                  <c:v>119.62439999999999</c:v>
                </c:pt>
                <c:pt idx="821">
                  <c:v>119.60824</c:v>
                </c:pt>
                <c:pt idx="822">
                  <c:v>119.5933</c:v>
                </c:pt>
                <c:pt idx="823">
                  <c:v>119.57953999999999</c:v>
                </c:pt>
                <c:pt idx="824">
                  <c:v>119.56688</c:v>
                </c:pt>
                <c:pt idx="825">
                  <c:v>119.55529</c:v>
                </c:pt>
                <c:pt idx="826">
                  <c:v>119.54470999999999</c:v>
                </c:pt>
                <c:pt idx="827">
                  <c:v>119.53509</c:v>
                </c:pt>
                <c:pt idx="828">
                  <c:v>119.52638</c:v>
                </c:pt>
                <c:pt idx="829">
                  <c:v>119.51855</c:v>
                </c:pt>
                <c:pt idx="830">
                  <c:v>119.51152</c:v>
                </c:pt>
                <c:pt idx="831">
                  <c:v>119.50528</c:v>
                </c:pt>
                <c:pt idx="832">
                  <c:v>119.499756</c:v>
                </c:pt>
                <c:pt idx="833">
                  <c:v>119.49493</c:v>
                </c:pt>
                <c:pt idx="834">
                  <c:v>119.49073</c:v>
                </c:pt>
                <c:pt idx="835">
                  <c:v>119.48712999999999</c:v>
                </c:pt>
                <c:pt idx="836">
                  <c:v>119.48408499999999</c:v>
                </c:pt>
                <c:pt idx="837">
                  <c:v>119.481544</c:v>
                </c:pt>
                <c:pt idx="838">
                  <c:v>119.47946</c:v>
                </c:pt>
                <c:pt idx="839">
                  <c:v>119.4778</c:v>
                </c:pt>
                <c:pt idx="840">
                  <c:v>119.47651</c:v>
                </c:pt>
                <c:pt idx="841">
                  <c:v>119.47554</c:v>
                </c:pt>
                <c:pt idx="842">
                  <c:v>119.47485</c:v>
                </c:pt>
                <c:pt idx="843">
                  <c:v>119.4744</c:v>
                </c:pt>
                <c:pt idx="844">
                  <c:v>119.47413</c:v>
                </c:pt>
                <c:pt idx="845">
                  <c:v>119.47399</c:v>
                </c:pt>
                <c:pt idx="846">
                  <c:v>119.47394</c:v>
                </c:pt>
                <c:pt idx="847">
                  <c:v>119.47393</c:v>
                </c:pt>
                <c:pt idx="848">
                  <c:v>119.47393</c:v>
                </c:pt>
                <c:pt idx="849">
                  <c:v>119.47393</c:v>
                </c:pt>
                <c:pt idx="850">
                  <c:v>119.47391500000001</c:v>
                </c:pt>
                <c:pt idx="851">
                  <c:v>119.47391</c:v>
                </c:pt>
                <c:pt idx="852">
                  <c:v>119.4739</c:v>
                </c:pt>
                <c:pt idx="853">
                  <c:v>119.473885</c:v>
                </c:pt>
                <c:pt idx="854">
                  <c:v>119.47387999999999</c:v>
                </c:pt>
                <c:pt idx="855">
                  <c:v>119.47387000000001</c:v>
                </c:pt>
                <c:pt idx="856">
                  <c:v>119.473854</c:v>
                </c:pt>
                <c:pt idx="857">
                  <c:v>119.47385</c:v>
                </c:pt>
                <c:pt idx="858">
                  <c:v>119.47384</c:v>
                </c:pt>
                <c:pt idx="859">
                  <c:v>119.47382</c:v>
                </c:pt>
                <c:pt idx="860">
                  <c:v>119.473816</c:v>
                </c:pt>
                <c:pt idx="861">
                  <c:v>119.47381</c:v>
                </c:pt>
                <c:pt idx="862">
                  <c:v>119.47378999999999</c:v>
                </c:pt>
                <c:pt idx="863">
                  <c:v>119.47378500000001</c:v>
                </c:pt>
                <c:pt idx="864">
                  <c:v>119.47378</c:v>
                </c:pt>
                <c:pt idx="865">
                  <c:v>119.47376</c:v>
                </c:pt>
                <c:pt idx="866">
                  <c:v>119.473755</c:v>
                </c:pt>
                <c:pt idx="867">
                  <c:v>119.47375</c:v>
                </c:pt>
                <c:pt idx="868">
                  <c:v>119.47374000000001</c:v>
                </c:pt>
                <c:pt idx="869">
                  <c:v>119.473724</c:v>
                </c:pt>
                <c:pt idx="870">
                  <c:v>119.47372</c:v>
                </c:pt>
                <c:pt idx="871">
                  <c:v>119.47371</c:v>
                </c:pt>
                <c:pt idx="872">
                  <c:v>119.47369399999999</c:v>
                </c:pt>
                <c:pt idx="873">
                  <c:v>119.47369</c:v>
                </c:pt>
                <c:pt idx="874">
                  <c:v>119.47368</c:v>
                </c:pt>
                <c:pt idx="875">
                  <c:v>119.47366</c:v>
                </c:pt>
                <c:pt idx="876">
                  <c:v>119.47365600000001</c:v>
                </c:pt>
                <c:pt idx="877">
                  <c:v>119.47365000000001</c:v>
                </c:pt>
                <c:pt idx="878">
                  <c:v>119.47364</c:v>
                </c:pt>
                <c:pt idx="879">
                  <c:v>119.473625</c:v>
                </c:pt>
                <c:pt idx="880">
                  <c:v>119.47362</c:v>
                </c:pt>
                <c:pt idx="881">
                  <c:v>119.47360999999999</c:v>
                </c:pt>
                <c:pt idx="882">
                  <c:v>119.473595</c:v>
                </c:pt>
                <c:pt idx="883">
                  <c:v>119.47359</c:v>
                </c:pt>
                <c:pt idx="884">
                  <c:v>119.47358</c:v>
                </c:pt>
                <c:pt idx="885">
                  <c:v>119.47357</c:v>
                </c:pt>
                <c:pt idx="886">
                  <c:v>119.47356000000001</c:v>
                </c:pt>
                <c:pt idx="887">
                  <c:v>119.47355</c:v>
                </c:pt>
                <c:pt idx="888">
                  <c:v>119.47354</c:v>
                </c:pt>
                <c:pt idx="889">
                  <c:v>119.47352600000001</c:v>
                </c:pt>
                <c:pt idx="890">
                  <c:v>119.47351999999999</c:v>
                </c:pt>
                <c:pt idx="891">
                  <c:v>119.47351</c:v>
                </c:pt>
                <c:pt idx="892">
                  <c:v>119.4735</c:v>
                </c:pt>
                <c:pt idx="893">
                  <c:v>119.47349</c:v>
                </c:pt>
                <c:pt idx="894">
                  <c:v>119.47348</c:v>
                </c:pt>
                <c:pt idx="895">
                  <c:v>119.47347000000001</c:v>
                </c:pt>
                <c:pt idx="896">
                  <c:v>119.47346</c:v>
                </c:pt>
                <c:pt idx="897">
                  <c:v>119.47345</c:v>
                </c:pt>
                <c:pt idx="898">
                  <c:v>119.47344</c:v>
                </c:pt>
                <c:pt idx="899">
                  <c:v>119.473434</c:v>
                </c:pt>
                <c:pt idx="900">
                  <c:v>119.47342</c:v>
                </c:pt>
                <c:pt idx="901">
                  <c:v>119.47341</c:v>
                </c:pt>
                <c:pt idx="902">
                  <c:v>119.473404</c:v>
                </c:pt>
                <c:pt idx="903">
                  <c:v>119.47338999999999</c:v>
                </c:pt>
                <c:pt idx="904">
                  <c:v>119.47338000000001</c:v>
                </c:pt>
                <c:pt idx="905">
                  <c:v>119.47337</c:v>
                </c:pt>
                <c:pt idx="906">
                  <c:v>119.47336</c:v>
                </c:pt>
                <c:pt idx="907">
                  <c:v>119.47335</c:v>
                </c:pt>
                <c:pt idx="908">
                  <c:v>119.47333999999999</c:v>
                </c:pt>
                <c:pt idx="909">
                  <c:v>119.47333500000001</c:v>
                </c:pt>
                <c:pt idx="910">
                  <c:v>119.47332</c:v>
                </c:pt>
                <c:pt idx="911">
                  <c:v>119.47332</c:v>
                </c:pt>
                <c:pt idx="912">
                  <c:v>119.47332</c:v>
                </c:pt>
                <c:pt idx="913">
                  <c:v>119.47329999999999</c:v>
                </c:pt>
                <c:pt idx="914">
                  <c:v>119.473236</c:v>
                </c:pt>
                <c:pt idx="915">
                  <c:v>119.473114</c:v>
                </c:pt>
                <c:pt idx="916">
                  <c:v>119.47289000000001</c:v>
                </c:pt>
                <c:pt idx="917">
                  <c:v>119.472565</c:v>
                </c:pt>
                <c:pt idx="918">
                  <c:v>119.47211</c:v>
                </c:pt>
                <c:pt idx="919">
                  <c:v>119.47149</c:v>
                </c:pt>
                <c:pt idx="920">
                  <c:v>119.47069</c:v>
                </c:pt>
                <c:pt idx="921">
                  <c:v>119.46969</c:v>
                </c:pt>
                <c:pt idx="922">
                  <c:v>119.46847</c:v>
                </c:pt>
                <c:pt idx="923">
                  <c:v>119.46702000000001</c:v>
                </c:pt>
                <c:pt idx="924">
                  <c:v>119.4653</c:v>
                </c:pt>
                <c:pt idx="925">
                  <c:v>119.46332</c:v>
                </c:pt>
                <c:pt idx="926">
                  <c:v>119.46105</c:v>
                </c:pt>
                <c:pt idx="927">
                  <c:v>119.45847999999999</c:v>
                </c:pt>
                <c:pt idx="928">
                  <c:v>119.4556</c:v>
                </c:pt>
                <c:pt idx="929">
                  <c:v>119.45238999999999</c:v>
                </c:pt>
                <c:pt idx="930">
                  <c:v>119.44884999999999</c:v>
                </c:pt>
                <c:pt idx="931">
                  <c:v>119.44497</c:v>
                </c:pt>
                <c:pt idx="932">
                  <c:v>119.440735</c:v>
                </c:pt>
                <c:pt idx="933">
                  <c:v>119.43615</c:v>
                </c:pt>
                <c:pt idx="934">
                  <c:v>119.4312</c:v>
                </c:pt>
                <c:pt idx="935">
                  <c:v>119.42589</c:v>
                </c:pt>
                <c:pt idx="936">
                  <c:v>119.420204</c:v>
                </c:pt>
                <c:pt idx="937">
                  <c:v>119.41415000000001</c:v>
                </c:pt>
                <c:pt idx="938">
                  <c:v>119.40772</c:v>
                </c:pt>
                <c:pt idx="939">
                  <c:v>119.40092</c:v>
                </c:pt>
                <c:pt idx="940">
                  <c:v>119.393745</c:v>
                </c:pt>
                <c:pt idx="941">
                  <c:v>119.38621000000001</c:v>
                </c:pt>
                <c:pt idx="942">
                  <c:v>119.37829600000001</c:v>
                </c:pt>
                <c:pt idx="943">
                  <c:v>119.37002</c:v>
                </c:pt>
                <c:pt idx="944">
                  <c:v>119.361374</c:v>
                </c:pt>
                <c:pt idx="945">
                  <c:v>119.35238</c:v>
                </c:pt>
                <c:pt idx="946">
                  <c:v>119.343025</c:v>
                </c:pt>
                <c:pt idx="947">
                  <c:v>119.33332</c:v>
                </c:pt>
                <c:pt idx="948">
                  <c:v>119.32326999999999</c:v>
                </c:pt>
                <c:pt idx="949">
                  <c:v>119.31288000000001</c:v>
                </c:pt>
                <c:pt idx="950">
                  <c:v>119.30216</c:v>
                </c:pt>
                <c:pt idx="951">
                  <c:v>119.29111</c:v>
                </c:pt>
                <c:pt idx="952">
                  <c:v>119.27974</c:v>
                </c:pt>
                <c:pt idx="953">
                  <c:v>119.26806000000001</c:v>
                </c:pt>
                <c:pt idx="954">
                  <c:v>119.25606999999999</c:v>
                </c:pt>
                <c:pt idx="955">
                  <c:v>119.24378</c:v>
                </c:pt>
                <c:pt idx="956">
                  <c:v>119.2312</c:v>
                </c:pt>
                <c:pt idx="957">
                  <c:v>119.21834</c:v>
                </c:pt>
                <c:pt idx="958">
                  <c:v>119.20519</c:v>
                </c:pt>
                <c:pt idx="959">
                  <c:v>119.19177999999999</c:v>
                </c:pt>
                <c:pt idx="960">
                  <c:v>119.17811</c:v>
                </c:pt>
                <c:pt idx="961">
                  <c:v>119.16418</c:v>
                </c:pt>
                <c:pt idx="962">
                  <c:v>119.15</c:v>
                </c:pt>
                <c:pt idx="963">
                  <c:v>119.13558</c:v>
                </c:pt>
                <c:pt idx="964">
                  <c:v>119.12093</c:v>
                </c:pt>
                <c:pt idx="965">
                  <c:v>119.106064</c:v>
                </c:pt>
                <c:pt idx="966">
                  <c:v>119.09097</c:v>
                </c:pt>
                <c:pt idx="967">
                  <c:v>119.07567</c:v>
                </c:pt>
                <c:pt idx="968">
                  <c:v>119.06016</c:v>
                </c:pt>
                <c:pt idx="969">
                  <c:v>119.04446</c:v>
                </c:pt>
                <c:pt idx="970">
                  <c:v>119.028564</c:v>
                </c:pt>
                <c:pt idx="971">
                  <c:v>119.01248</c:v>
                </c:pt>
                <c:pt idx="972">
                  <c:v>118.99623</c:v>
                </c:pt>
                <c:pt idx="973">
                  <c:v>118.979805</c:v>
                </c:pt>
                <c:pt idx="974">
                  <c:v>118.96322000000001</c:v>
                </c:pt>
                <c:pt idx="975">
                  <c:v>118.94647000000001</c:v>
                </c:pt>
                <c:pt idx="976">
                  <c:v>118.92957</c:v>
                </c:pt>
                <c:pt idx="977">
                  <c:v>118.91252</c:v>
                </c:pt>
                <c:pt idx="978">
                  <c:v>118.89533</c:v>
                </c:pt>
                <c:pt idx="979">
                  <c:v>118.87801</c:v>
                </c:pt>
                <c:pt idx="980">
                  <c:v>118.86056000000001</c:v>
                </c:pt>
                <c:pt idx="981">
                  <c:v>118.84298</c:v>
                </c:pt>
                <c:pt idx="982">
                  <c:v>118.82528000000001</c:v>
                </c:pt>
                <c:pt idx="983">
                  <c:v>118.80746499999999</c:v>
                </c:pt>
                <c:pt idx="984">
                  <c:v>118.789536</c:v>
                </c:pt>
                <c:pt idx="985">
                  <c:v>118.7715</c:v>
                </c:pt>
                <c:pt idx="986">
                  <c:v>118.76636000000001</c:v>
                </c:pt>
              </c:numCache>
            </c:numRef>
          </c:yVal>
          <c:smooth val="0"/>
          <c:extLst>
            <c:ext xmlns:c16="http://schemas.microsoft.com/office/drawing/2014/chart" uri="{C3380CC4-5D6E-409C-BE32-E72D297353CC}">
              <c16:uniqueId val="{00000000-0FA3-48A6-8DA0-BE9A842D6DD5}"/>
            </c:ext>
          </c:extLst>
        </c:ser>
        <c:ser>
          <c:idx val="1"/>
          <c:order val="1"/>
          <c:tx>
            <c:strRef>
              <c:f>'Figure 9'!$AJ$4</c:f>
              <c:strCache>
                <c:ptCount val="1"/>
                <c:pt idx="0">
                  <c:v>74mod</c:v>
                </c:pt>
              </c:strCache>
            </c:strRef>
          </c:tx>
          <c:spPr>
            <a:ln w="19050" cap="rnd">
              <a:solidFill>
                <a:schemeClr val="accent2"/>
              </a:solidFill>
              <a:round/>
            </a:ln>
            <a:effectLst/>
          </c:spPr>
          <c:marker>
            <c:symbol val="none"/>
          </c:marker>
          <c:xVal>
            <c:numRef>
              <c:f>'Figure 9'!$AK$6:$AK$1196</c:f>
              <c:numCache>
                <c:formatCode>General</c:formatCode>
                <c:ptCount val="1191"/>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2.9486734999999999</c:v>
                </c:pt>
                <c:pt idx="20">
                  <c:v>2.9486734999999999</c:v>
                </c:pt>
                <c:pt idx="21">
                  <c:v>2.9792073333333335</c:v>
                </c:pt>
                <c:pt idx="22">
                  <c:v>2.9792073333333335</c:v>
                </c:pt>
                <c:pt idx="23">
                  <c:v>2.9793573333333332</c:v>
                </c:pt>
                <c:pt idx="24">
                  <c:v>2.9793573333333332</c:v>
                </c:pt>
                <c:pt idx="25">
                  <c:v>2.9793581666666666</c:v>
                </c:pt>
                <c:pt idx="26">
                  <c:v>2.9793581666666666</c:v>
                </c:pt>
                <c:pt idx="27">
                  <c:v>3</c:v>
                </c:pt>
                <c:pt idx="28">
                  <c:v>3.1666666666666665</c:v>
                </c:pt>
                <c:pt idx="29">
                  <c:v>3.3333333333333335</c:v>
                </c:pt>
                <c:pt idx="30">
                  <c:v>3.5</c:v>
                </c:pt>
                <c:pt idx="31">
                  <c:v>3.6666666666666665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8.0906549999999999</c:v>
                </c:pt>
                <c:pt idx="59">
                  <c:v>8.0906549999999999</c:v>
                </c:pt>
                <c:pt idx="60">
                  <c:v>8.0906555000000004</c:v>
                </c:pt>
                <c:pt idx="61">
                  <c:v>8.0906555000000004</c:v>
                </c:pt>
                <c:pt idx="62">
                  <c:v>8.1666666666666661</c:v>
                </c:pt>
                <c:pt idx="63">
                  <c:v>8.3333333333333339</c:v>
                </c:pt>
                <c:pt idx="64">
                  <c:v>8.5</c:v>
                </c:pt>
                <c:pt idx="65">
                  <c:v>8.6666666666666661</c:v>
                </c:pt>
                <c:pt idx="66">
                  <c:v>8.8333333333333339</c:v>
                </c:pt>
                <c:pt idx="67">
                  <c:v>9</c:v>
                </c:pt>
                <c:pt idx="68">
                  <c:v>9.1666666666666661</c:v>
                </c:pt>
                <c:pt idx="69">
                  <c:v>9.3333333333333339</c:v>
                </c:pt>
                <c:pt idx="70">
                  <c:v>9.5</c:v>
                </c:pt>
                <c:pt idx="71">
                  <c:v>9.6666666666666661</c:v>
                </c:pt>
                <c:pt idx="72">
                  <c:v>9.8333333333333339</c:v>
                </c:pt>
                <c:pt idx="73">
                  <c:v>10</c:v>
                </c:pt>
                <c:pt idx="74">
                  <c:v>10.166666666666666</c:v>
                </c:pt>
                <c:pt idx="75">
                  <c:v>10.333333333333334</c:v>
                </c:pt>
                <c:pt idx="76">
                  <c:v>10.5</c:v>
                </c:pt>
                <c:pt idx="77">
                  <c:v>10.608881666666667</c:v>
                </c:pt>
                <c:pt idx="78">
                  <c:v>10.608881666666667</c:v>
                </c:pt>
                <c:pt idx="79">
                  <c:v>10.666666666666666</c:v>
                </c:pt>
                <c:pt idx="80">
                  <c:v>10.816555833333332</c:v>
                </c:pt>
                <c:pt idx="81">
                  <c:v>10.816555833333332</c:v>
                </c:pt>
                <c:pt idx="82">
                  <c:v>10.833333333333334</c:v>
                </c:pt>
                <c:pt idx="83">
                  <c:v>11</c:v>
                </c:pt>
                <c:pt idx="84">
                  <c:v>11.166666666666666</c:v>
                </c:pt>
                <c:pt idx="85">
                  <c:v>11.333333333333334</c:v>
                </c:pt>
                <c:pt idx="86">
                  <c:v>11.5</c:v>
                </c:pt>
                <c:pt idx="87">
                  <c:v>11.666666666666666</c:v>
                </c:pt>
                <c:pt idx="88">
                  <c:v>11.833333333333334</c:v>
                </c:pt>
                <c:pt idx="89">
                  <c:v>11.902428333333335</c:v>
                </c:pt>
                <c:pt idx="90">
                  <c:v>11.902428333333335</c:v>
                </c:pt>
                <c:pt idx="91">
                  <c:v>12</c:v>
                </c:pt>
                <c:pt idx="92">
                  <c:v>12.166666666666666</c:v>
                </c:pt>
                <c:pt idx="93">
                  <c:v>12.333333333333334</c:v>
                </c:pt>
                <c:pt idx="94">
                  <c:v>12.5</c:v>
                </c:pt>
                <c:pt idx="95">
                  <c:v>12.666666666666666</c:v>
                </c:pt>
                <c:pt idx="96">
                  <c:v>12.833333333333334</c:v>
                </c:pt>
                <c:pt idx="97">
                  <c:v>13</c:v>
                </c:pt>
                <c:pt idx="98">
                  <c:v>13.166666666666666</c:v>
                </c:pt>
                <c:pt idx="99">
                  <c:v>13.333333333333334</c:v>
                </c:pt>
                <c:pt idx="100">
                  <c:v>13.5</c:v>
                </c:pt>
                <c:pt idx="101">
                  <c:v>13.666666666666666</c:v>
                </c:pt>
                <c:pt idx="102">
                  <c:v>13.833333333333334</c:v>
                </c:pt>
                <c:pt idx="103">
                  <c:v>14</c:v>
                </c:pt>
                <c:pt idx="104">
                  <c:v>14.166666666666666</c:v>
                </c:pt>
                <c:pt idx="105">
                  <c:v>14.333333333333334</c:v>
                </c:pt>
                <c:pt idx="106">
                  <c:v>14.4416005</c:v>
                </c:pt>
                <c:pt idx="107">
                  <c:v>14.4416005</c:v>
                </c:pt>
                <c:pt idx="108">
                  <c:v>14.5</c:v>
                </c:pt>
                <c:pt idx="109">
                  <c:v>14.666666666666666</c:v>
                </c:pt>
                <c:pt idx="110">
                  <c:v>14.833333333333334</c:v>
                </c:pt>
                <c:pt idx="111">
                  <c:v>15</c:v>
                </c:pt>
                <c:pt idx="112">
                  <c:v>15.166666666666666</c:v>
                </c:pt>
                <c:pt idx="113">
                  <c:v>15.333333333333334</c:v>
                </c:pt>
                <c:pt idx="114">
                  <c:v>15.5</c:v>
                </c:pt>
                <c:pt idx="115">
                  <c:v>15.666666666666666</c:v>
                </c:pt>
                <c:pt idx="116">
                  <c:v>15.833333333333334</c:v>
                </c:pt>
                <c:pt idx="117">
                  <c:v>16</c:v>
                </c:pt>
                <c:pt idx="118">
                  <c:v>16.166666666666668</c:v>
                </c:pt>
                <c:pt idx="119">
                  <c:v>16.333333333333332</c:v>
                </c:pt>
                <c:pt idx="120">
                  <c:v>16.5</c:v>
                </c:pt>
                <c:pt idx="121">
                  <c:v>16.666666666666668</c:v>
                </c:pt>
                <c:pt idx="122">
                  <c:v>16.833333333333332</c:v>
                </c:pt>
                <c:pt idx="123">
                  <c:v>17</c:v>
                </c:pt>
                <c:pt idx="124">
                  <c:v>17.166666666666668</c:v>
                </c:pt>
                <c:pt idx="125">
                  <c:v>17.333333333333332</c:v>
                </c:pt>
                <c:pt idx="126">
                  <c:v>17.5</c:v>
                </c:pt>
                <c:pt idx="127">
                  <c:v>17.666666666666668</c:v>
                </c:pt>
                <c:pt idx="128">
                  <c:v>17.833333333333332</c:v>
                </c:pt>
                <c:pt idx="129">
                  <c:v>18</c:v>
                </c:pt>
                <c:pt idx="130">
                  <c:v>18.166666666666668</c:v>
                </c:pt>
                <c:pt idx="131">
                  <c:v>18.333333333333332</c:v>
                </c:pt>
                <c:pt idx="132">
                  <c:v>18.5</c:v>
                </c:pt>
                <c:pt idx="133">
                  <c:v>18.666666666666668</c:v>
                </c:pt>
                <c:pt idx="134">
                  <c:v>18.833333333333332</c:v>
                </c:pt>
                <c:pt idx="135">
                  <c:v>19</c:v>
                </c:pt>
                <c:pt idx="136">
                  <c:v>19.166666666666668</c:v>
                </c:pt>
                <c:pt idx="137">
                  <c:v>19.333333333333332</c:v>
                </c:pt>
                <c:pt idx="138">
                  <c:v>19.5</c:v>
                </c:pt>
                <c:pt idx="139">
                  <c:v>19.666666666666668</c:v>
                </c:pt>
                <c:pt idx="140">
                  <c:v>19.833333333333332</c:v>
                </c:pt>
                <c:pt idx="141">
                  <c:v>20</c:v>
                </c:pt>
                <c:pt idx="142">
                  <c:v>20.166666666666668</c:v>
                </c:pt>
                <c:pt idx="143">
                  <c:v>20.333333333333332</c:v>
                </c:pt>
                <c:pt idx="144">
                  <c:v>20.5</c:v>
                </c:pt>
                <c:pt idx="145">
                  <c:v>20.666666666666668</c:v>
                </c:pt>
                <c:pt idx="146">
                  <c:v>20.833333333333332</c:v>
                </c:pt>
                <c:pt idx="147">
                  <c:v>21</c:v>
                </c:pt>
                <c:pt idx="148">
                  <c:v>21.166666666666668</c:v>
                </c:pt>
                <c:pt idx="149">
                  <c:v>21.333333333333332</c:v>
                </c:pt>
                <c:pt idx="150">
                  <c:v>21.5</c:v>
                </c:pt>
                <c:pt idx="151">
                  <c:v>21.666666666666668</c:v>
                </c:pt>
                <c:pt idx="152">
                  <c:v>21.833333333333332</c:v>
                </c:pt>
                <c:pt idx="153">
                  <c:v>22</c:v>
                </c:pt>
                <c:pt idx="154">
                  <c:v>22.166666666666668</c:v>
                </c:pt>
                <c:pt idx="155">
                  <c:v>22.333333333333332</c:v>
                </c:pt>
                <c:pt idx="156">
                  <c:v>22.5</c:v>
                </c:pt>
                <c:pt idx="157">
                  <c:v>22.666666666666668</c:v>
                </c:pt>
                <c:pt idx="158">
                  <c:v>22.833333333333332</c:v>
                </c:pt>
                <c:pt idx="159">
                  <c:v>23</c:v>
                </c:pt>
                <c:pt idx="160">
                  <c:v>23.166666666666668</c:v>
                </c:pt>
                <c:pt idx="161">
                  <c:v>23.333333333333332</c:v>
                </c:pt>
                <c:pt idx="162">
                  <c:v>23.5</c:v>
                </c:pt>
                <c:pt idx="163">
                  <c:v>23.666666666666668</c:v>
                </c:pt>
                <c:pt idx="164">
                  <c:v>23.833333333333332</c:v>
                </c:pt>
                <c:pt idx="165">
                  <c:v>24</c:v>
                </c:pt>
                <c:pt idx="166">
                  <c:v>24.166666666666668</c:v>
                </c:pt>
                <c:pt idx="167">
                  <c:v>24.333333333333332</c:v>
                </c:pt>
                <c:pt idx="168">
                  <c:v>24.5</c:v>
                </c:pt>
                <c:pt idx="169">
                  <c:v>24.666666666666668</c:v>
                </c:pt>
                <c:pt idx="170">
                  <c:v>24.833333333333332</c:v>
                </c:pt>
                <c:pt idx="171">
                  <c:v>24.873226666666667</c:v>
                </c:pt>
                <c:pt idx="172">
                  <c:v>25</c:v>
                </c:pt>
                <c:pt idx="173">
                  <c:v>25.166666666666668</c:v>
                </c:pt>
                <c:pt idx="174">
                  <c:v>25.333333333333332</c:v>
                </c:pt>
                <c:pt idx="175">
                  <c:v>25.5</c:v>
                </c:pt>
                <c:pt idx="176">
                  <c:v>25.666666666666668</c:v>
                </c:pt>
                <c:pt idx="177">
                  <c:v>25.833333333333332</c:v>
                </c:pt>
                <c:pt idx="178">
                  <c:v>26</c:v>
                </c:pt>
                <c:pt idx="179">
                  <c:v>26.166666666666668</c:v>
                </c:pt>
                <c:pt idx="180">
                  <c:v>26.333333333333332</c:v>
                </c:pt>
                <c:pt idx="181">
                  <c:v>26.5</c:v>
                </c:pt>
                <c:pt idx="182">
                  <c:v>26.666666666666668</c:v>
                </c:pt>
                <c:pt idx="183">
                  <c:v>26.833333333333332</c:v>
                </c:pt>
                <c:pt idx="184">
                  <c:v>27</c:v>
                </c:pt>
                <c:pt idx="185">
                  <c:v>27.166666666666668</c:v>
                </c:pt>
                <c:pt idx="186">
                  <c:v>27.333333333333332</c:v>
                </c:pt>
                <c:pt idx="187">
                  <c:v>27.5</c:v>
                </c:pt>
                <c:pt idx="188">
                  <c:v>27.666666666666668</c:v>
                </c:pt>
                <c:pt idx="189">
                  <c:v>27.833333333333332</c:v>
                </c:pt>
                <c:pt idx="190">
                  <c:v>28</c:v>
                </c:pt>
                <c:pt idx="191">
                  <c:v>28.166666666666668</c:v>
                </c:pt>
                <c:pt idx="192">
                  <c:v>28.333333333333332</c:v>
                </c:pt>
                <c:pt idx="193">
                  <c:v>28.5</c:v>
                </c:pt>
                <c:pt idx="194">
                  <c:v>28.666666666666668</c:v>
                </c:pt>
                <c:pt idx="195">
                  <c:v>28.833333333333332</c:v>
                </c:pt>
                <c:pt idx="196">
                  <c:v>29</c:v>
                </c:pt>
                <c:pt idx="197">
                  <c:v>29.166666666666668</c:v>
                </c:pt>
                <c:pt idx="198">
                  <c:v>29.333333333333332</c:v>
                </c:pt>
                <c:pt idx="199">
                  <c:v>29.5</c:v>
                </c:pt>
                <c:pt idx="200">
                  <c:v>29.666666666666668</c:v>
                </c:pt>
                <c:pt idx="201">
                  <c:v>29.833333333333332</c:v>
                </c:pt>
                <c:pt idx="202">
                  <c:v>30</c:v>
                </c:pt>
                <c:pt idx="203">
                  <c:v>30.166666666666668</c:v>
                </c:pt>
                <c:pt idx="204">
                  <c:v>30.333333333333332</c:v>
                </c:pt>
                <c:pt idx="205">
                  <c:v>30.5</c:v>
                </c:pt>
                <c:pt idx="206">
                  <c:v>30.666666666666668</c:v>
                </c:pt>
                <c:pt idx="207">
                  <c:v>30.833333333333332</c:v>
                </c:pt>
                <c:pt idx="208">
                  <c:v>31</c:v>
                </c:pt>
                <c:pt idx="209">
                  <c:v>31.166666666666668</c:v>
                </c:pt>
                <c:pt idx="210">
                  <c:v>31.333333333333332</c:v>
                </c:pt>
                <c:pt idx="211">
                  <c:v>31.5</c:v>
                </c:pt>
                <c:pt idx="212">
                  <c:v>31.666666666666668</c:v>
                </c:pt>
                <c:pt idx="213">
                  <c:v>31.833333333333332</c:v>
                </c:pt>
                <c:pt idx="214">
                  <c:v>32</c:v>
                </c:pt>
                <c:pt idx="215">
                  <c:v>32.166666666666664</c:v>
                </c:pt>
                <c:pt idx="216">
                  <c:v>32.333333333333336</c:v>
                </c:pt>
                <c:pt idx="217">
                  <c:v>32.5</c:v>
                </c:pt>
                <c:pt idx="218">
                  <c:v>32.666666666666664</c:v>
                </c:pt>
                <c:pt idx="219">
                  <c:v>32.833333333333336</c:v>
                </c:pt>
                <c:pt idx="220">
                  <c:v>33</c:v>
                </c:pt>
                <c:pt idx="221">
                  <c:v>33.166666666666664</c:v>
                </c:pt>
                <c:pt idx="222">
                  <c:v>33.333333333333336</c:v>
                </c:pt>
                <c:pt idx="223">
                  <c:v>33.5</c:v>
                </c:pt>
                <c:pt idx="224">
                  <c:v>33.666666666666664</c:v>
                </c:pt>
                <c:pt idx="225">
                  <c:v>33.833333333333336</c:v>
                </c:pt>
                <c:pt idx="226">
                  <c:v>34</c:v>
                </c:pt>
                <c:pt idx="227">
                  <c:v>34.166666666666664</c:v>
                </c:pt>
                <c:pt idx="228">
                  <c:v>34.333333333333336</c:v>
                </c:pt>
                <c:pt idx="229">
                  <c:v>34.5</c:v>
                </c:pt>
                <c:pt idx="230">
                  <c:v>34.666666666666664</c:v>
                </c:pt>
                <c:pt idx="231">
                  <c:v>34.833333333333336</c:v>
                </c:pt>
                <c:pt idx="232">
                  <c:v>35</c:v>
                </c:pt>
                <c:pt idx="233">
                  <c:v>35.166666666666664</c:v>
                </c:pt>
                <c:pt idx="234">
                  <c:v>35.333333333333336</c:v>
                </c:pt>
                <c:pt idx="235">
                  <c:v>35.5</c:v>
                </c:pt>
                <c:pt idx="236">
                  <c:v>35.666666666666664</c:v>
                </c:pt>
                <c:pt idx="237">
                  <c:v>35.833333333333336</c:v>
                </c:pt>
                <c:pt idx="238">
                  <c:v>36</c:v>
                </c:pt>
                <c:pt idx="239">
                  <c:v>36.166666666666664</c:v>
                </c:pt>
                <c:pt idx="240">
                  <c:v>36.333333333333336</c:v>
                </c:pt>
                <c:pt idx="241">
                  <c:v>36.5</c:v>
                </c:pt>
                <c:pt idx="242">
                  <c:v>36.666666666666664</c:v>
                </c:pt>
                <c:pt idx="243">
                  <c:v>36.833333333333336</c:v>
                </c:pt>
                <c:pt idx="244">
                  <c:v>37</c:v>
                </c:pt>
                <c:pt idx="245">
                  <c:v>37.166666666666664</c:v>
                </c:pt>
                <c:pt idx="246">
                  <c:v>37.333333333333336</c:v>
                </c:pt>
                <c:pt idx="247">
                  <c:v>37.5</c:v>
                </c:pt>
                <c:pt idx="248">
                  <c:v>37.666666666666664</c:v>
                </c:pt>
                <c:pt idx="249">
                  <c:v>37.833333333333336</c:v>
                </c:pt>
                <c:pt idx="250">
                  <c:v>38</c:v>
                </c:pt>
                <c:pt idx="251">
                  <c:v>38.166666666666664</c:v>
                </c:pt>
                <c:pt idx="252">
                  <c:v>38.333333333333336</c:v>
                </c:pt>
                <c:pt idx="253">
                  <c:v>38.5</c:v>
                </c:pt>
                <c:pt idx="254">
                  <c:v>38.666666666666664</c:v>
                </c:pt>
                <c:pt idx="255">
                  <c:v>38.833333333333336</c:v>
                </c:pt>
                <c:pt idx="256">
                  <c:v>39</c:v>
                </c:pt>
                <c:pt idx="257">
                  <c:v>39.166666666666664</c:v>
                </c:pt>
                <c:pt idx="258">
                  <c:v>39.333333333333336</c:v>
                </c:pt>
                <c:pt idx="259">
                  <c:v>39.5</c:v>
                </c:pt>
                <c:pt idx="260">
                  <c:v>39.666666666666664</c:v>
                </c:pt>
                <c:pt idx="261">
                  <c:v>39.833333333333336</c:v>
                </c:pt>
                <c:pt idx="262">
                  <c:v>40</c:v>
                </c:pt>
                <c:pt idx="263">
                  <c:v>40.166666666666664</c:v>
                </c:pt>
                <c:pt idx="264">
                  <c:v>40.333333333333336</c:v>
                </c:pt>
                <c:pt idx="265">
                  <c:v>40.5</c:v>
                </c:pt>
                <c:pt idx="266">
                  <c:v>40.666666666666664</c:v>
                </c:pt>
                <c:pt idx="267">
                  <c:v>40.833333333333336</c:v>
                </c:pt>
                <c:pt idx="268">
                  <c:v>41</c:v>
                </c:pt>
                <c:pt idx="269">
                  <c:v>41.166666666666664</c:v>
                </c:pt>
                <c:pt idx="270">
                  <c:v>41.333333333333336</c:v>
                </c:pt>
                <c:pt idx="271">
                  <c:v>41.5</c:v>
                </c:pt>
                <c:pt idx="272">
                  <c:v>41.666666666666664</c:v>
                </c:pt>
                <c:pt idx="273">
                  <c:v>41.833333333333336</c:v>
                </c:pt>
                <c:pt idx="274">
                  <c:v>42</c:v>
                </c:pt>
                <c:pt idx="275">
                  <c:v>42.166666666666664</c:v>
                </c:pt>
                <c:pt idx="276">
                  <c:v>42.333333333333336</c:v>
                </c:pt>
                <c:pt idx="277">
                  <c:v>42.3613</c:v>
                </c:pt>
                <c:pt idx="278">
                  <c:v>42.3613</c:v>
                </c:pt>
                <c:pt idx="279">
                  <c:v>42.5</c:v>
                </c:pt>
                <c:pt idx="280">
                  <c:v>42.666666666666664</c:v>
                </c:pt>
                <c:pt idx="281">
                  <c:v>42.833333333333336</c:v>
                </c:pt>
                <c:pt idx="282">
                  <c:v>43</c:v>
                </c:pt>
                <c:pt idx="283">
                  <c:v>43.166666666666664</c:v>
                </c:pt>
                <c:pt idx="284">
                  <c:v>43.333333333333336</c:v>
                </c:pt>
                <c:pt idx="285">
                  <c:v>43.5</c:v>
                </c:pt>
                <c:pt idx="286">
                  <c:v>43.666666666666664</c:v>
                </c:pt>
                <c:pt idx="287">
                  <c:v>43.833333333333336</c:v>
                </c:pt>
                <c:pt idx="288">
                  <c:v>44</c:v>
                </c:pt>
                <c:pt idx="289">
                  <c:v>44.166666666666664</c:v>
                </c:pt>
                <c:pt idx="290">
                  <c:v>44.333333333333336</c:v>
                </c:pt>
                <c:pt idx="291">
                  <c:v>44.5</c:v>
                </c:pt>
                <c:pt idx="292">
                  <c:v>44.666666666666664</c:v>
                </c:pt>
                <c:pt idx="293">
                  <c:v>44.833333333333336</c:v>
                </c:pt>
                <c:pt idx="294">
                  <c:v>45</c:v>
                </c:pt>
                <c:pt idx="295">
                  <c:v>45.166666666666664</c:v>
                </c:pt>
                <c:pt idx="296">
                  <c:v>45.333333333333336</c:v>
                </c:pt>
                <c:pt idx="297">
                  <c:v>45.5</c:v>
                </c:pt>
                <c:pt idx="298">
                  <c:v>45.666666666666664</c:v>
                </c:pt>
                <c:pt idx="299">
                  <c:v>45.833333333333336</c:v>
                </c:pt>
                <c:pt idx="300">
                  <c:v>46</c:v>
                </c:pt>
                <c:pt idx="301">
                  <c:v>46.166666666666664</c:v>
                </c:pt>
                <c:pt idx="302">
                  <c:v>46.19847</c:v>
                </c:pt>
                <c:pt idx="303">
                  <c:v>46.19847</c:v>
                </c:pt>
                <c:pt idx="304">
                  <c:v>46.333333333333336</c:v>
                </c:pt>
                <c:pt idx="305">
                  <c:v>46.5</c:v>
                </c:pt>
                <c:pt idx="306">
                  <c:v>46.666666666666664</c:v>
                </c:pt>
                <c:pt idx="307">
                  <c:v>46.833333333333336</c:v>
                </c:pt>
                <c:pt idx="308">
                  <c:v>47</c:v>
                </c:pt>
                <c:pt idx="309">
                  <c:v>47.166666666666664</c:v>
                </c:pt>
                <c:pt idx="310">
                  <c:v>47.333333333333336</c:v>
                </c:pt>
                <c:pt idx="311">
                  <c:v>47.5</c:v>
                </c:pt>
                <c:pt idx="312">
                  <c:v>47.666666666666664</c:v>
                </c:pt>
                <c:pt idx="313">
                  <c:v>47.833333333333336</c:v>
                </c:pt>
                <c:pt idx="314">
                  <c:v>48</c:v>
                </c:pt>
                <c:pt idx="315">
                  <c:v>48.166666666666664</c:v>
                </c:pt>
                <c:pt idx="316">
                  <c:v>48.333333333333336</c:v>
                </c:pt>
                <c:pt idx="317">
                  <c:v>48.5</c:v>
                </c:pt>
                <c:pt idx="318">
                  <c:v>48.666666666666664</c:v>
                </c:pt>
                <c:pt idx="319">
                  <c:v>48.833333333333336</c:v>
                </c:pt>
                <c:pt idx="320">
                  <c:v>49</c:v>
                </c:pt>
                <c:pt idx="321">
                  <c:v>49.166666666666664</c:v>
                </c:pt>
                <c:pt idx="322">
                  <c:v>49.333333333333336</c:v>
                </c:pt>
                <c:pt idx="323">
                  <c:v>49.5</c:v>
                </c:pt>
                <c:pt idx="324">
                  <c:v>49.666666666666664</c:v>
                </c:pt>
                <c:pt idx="325">
                  <c:v>49.833333333333336</c:v>
                </c:pt>
                <c:pt idx="326">
                  <c:v>50</c:v>
                </c:pt>
                <c:pt idx="327">
                  <c:v>50.166666666666664</c:v>
                </c:pt>
                <c:pt idx="328">
                  <c:v>50.333333333333336</c:v>
                </c:pt>
                <c:pt idx="329">
                  <c:v>50.5</c:v>
                </c:pt>
                <c:pt idx="330">
                  <c:v>50.666666666666664</c:v>
                </c:pt>
                <c:pt idx="331">
                  <c:v>50.833333333333336</c:v>
                </c:pt>
                <c:pt idx="332">
                  <c:v>51</c:v>
                </c:pt>
                <c:pt idx="333">
                  <c:v>51.166666666666664</c:v>
                </c:pt>
                <c:pt idx="334">
                  <c:v>51.333333333333336</c:v>
                </c:pt>
                <c:pt idx="335">
                  <c:v>51.5</c:v>
                </c:pt>
                <c:pt idx="336">
                  <c:v>51.666666666666664</c:v>
                </c:pt>
                <c:pt idx="337">
                  <c:v>51.833333333333336</c:v>
                </c:pt>
                <c:pt idx="338">
                  <c:v>52</c:v>
                </c:pt>
                <c:pt idx="339">
                  <c:v>52.166666666666664</c:v>
                </c:pt>
                <c:pt idx="340">
                  <c:v>52.333333333333336</c:v>
                </c:pt>
                <c:pt idx="341">
                  <c:v>52.5</c:v>
                </c:pt>
                <c:pt idx="342">
                  <c:v>52.666666666666664</c:v>
                </c:pt>
                <c:pt idx="343">
                  <c:v>52.833333333333336</c:v>
                </c:pt>
                <c:pt idx="344">
                  <c:v>53</c:v>
                </c:pt>
                <c:pt idx="345">
                  <c:v>53.041406666666667</c:v>
                </c:pt>
                <c:pt idx="346">
                  <c:v>53.166666666666664</c:v>
                </c:pt>
                <c:pt idx="347">
                  <c:v>53.333333333333336</c:v>
                </c:pt>
                <c:pt idx="348">
                  <c:v>53.5</c:v>
                </c:pt>
                <c:pt idx="349">
                  <c:v>53.666666666666664</c:v>
                </c:pt>
                <c:pt idx="350">
                  <c:v>53.833333333333336</c:v>
                </c:pt>
                <c:pt idx="351">
                  <c:v>54</c:v>
                </c:pt>
                <c:pt idx="352">
                  <c:v>54.166666666666664</c:v>
                </c:pt>
                <c:pt idx="353">
                  <c:v>54.333333333333336</c:v>
                </c:pt>
                <c:pt idx="354">
                  <c:v>54.5</c:v>
                </c:pt>
                <c:pt idx="355">
                  <c:v>54.666666666666664</c:v>
                </c:pt>
                <c:pt idx="356">
                  <c:v>54.785600000000002</c:v>
                </c:pt>
                <c:pt idx="357">
                  <c:v>54.785600000000002</c:v>
                </c:pt>
                <c:pt idx="358">
                  <c:v>54.833333333333336</c:v>
                </c:pt>
                <c:pt idx="359">
                  <c:v>55</c:v>
                </c:pt>
                <c:pt idx="360">
                  <c:v>55.166666666666664</c:v>
                </c:pt>
                <c:pt idx="361">
                  <c:v>55.333333333333336</c:v>
                </c:pt>
                <c:pt idx="362">
                  <c:v>55.5</c:v>
                </c:pt>
                <c:pt idx="363">
                  <c:v>55.666666666666664</c:v>
                </c:pt>
                <c:pt idx="364">
                  <c:v>55.833333333333336</c:v>
                </c:pt>
                <c:pt idx="365">
                  <c:v>56</c:v>
                </c:pt>
                <c:pt idx="366">
                  <c:v>56.166666666666664</c:v>
                </c:pt>
                <c:pt idx="367">
                  <c:v>56.333333333333336</c:v>
                </c:pt>
                <c:pt idx="368">
                  <c:v>56.5</c:v>
                </c:pt>
                <c:pt idx="369">
                  <c:v>56.666666666666664</c:v>
                </c:pt>
                <c:pt idx="370">
                  <c:v>56.833333333333336</c:v>
                </c:pt>
                <c:pt idx="371">
                  <c:v>57</c:v>
                </c:pt>
                <c:pt idx="372">
                  <c:v>57.166666666666664</c:v>
                </c:pt>
                <c:pt idx="373">
                  <c:v>57.333333333333336</c:v>
                </c:pt>
                <c:pt idx="374">
                  <c:v>57.5</c:v>
                </c:pt>
                <c:pt idx="375">
                  <c:v>57.666666666666664</c:v>
                </c:pt>
                <c:pt idx="376">
                  <c:v>57.833333333333336</c:v>
                </c:pt>
                <c:pt idx="377">
                  <c:v>58</c:v>
                </c:pt>
                <c:pt idx="378">
                  <c:v>58.166666666666664</c:v>
                </c:pt>
                <c:pt idx="379">
                  <c:v>58.333333333333336</c:v>
                </c:pt>
                <c:pt idx="380">
                  <c:v>58.5</c:v>
                </c:pt>
                <c:pt idx="381">
                  <c:v>58.666666666666664</c:v>
                </c:pt>
                <c:pt idx="382">
                  <c:v>58.833333333333336</c:v>
                </c:pt>
                <c:pt idx="383">
                  <c:v>59</c:v>
                </c:pt>
                <c:pt idx="384">
                  <c:v>59.166666666666664</c:v>
                </c:pt>
                <c:pt idx="385">
                  <c:v>59.333333333333336</c:v>
                </c:pt>
                <c:pt idx="386">
                  <c:v>59.5</c:v>
                </c:pt>
                <c:pt idx="387">
                  <c:v>59.666666666666664</c:v>
                </c:pt>
                <c:pt idx="388">
                  <c:v>59.833333333333336</c:v>
                </c:pt>
                <c:pt idx="389">
                  <c:v>60</c:v>
                </c:pt>
                <c:pt idx="390">
                  <c:v>60.166666666666664</c:v>
                </c:pt>
                <c:pt idx="391">
                  <c:v>60.333333333333336</c:v>
                </c:pt>
                <c:pt idx="392">
                  <c:v>60.5</c:v>
                </c:pt>
                <c:pt idx="393">
                  <c:v>60.666666666666664</c:v>
                </c:pt>
                <c:pt idx="394">
                  <c:v>60.833333333333336</c:v>
                </c:pt>
                <c:pt idx="395">
                  <c:v>61</c:v>
                </c:pt>
                <c:pt idx="396">
                  <c:v>61.166666666666664</c:v>
                </c:pt>
                <c:pt idx="397">
                  <c:v>61.333333333333336</c:v>
                </c:pt>
                <c:pt idx="398">
                  <c:v>61.5</c:v>
                </c:pt>
                <c:pt idx="399">
                  <c:v>61.666666666666664</c:v>
                </c:pt>
                <c:pt idx="400">
                  <c:v>61.833333333333336</c:v>
                </c:pt>
                <c:pt idx="401">
                  <c:v>62</c:v>
                </c:pt>
                <c:pt idx="402">
                  <c:v>62.166666666666664</c:v>
                </c:pt>
                <c:pt idx="403">
                  <c:v>62.333333333333336</c:v>
                </c:pt>
                <c:pt idx="404">
                  <c:v>62.5</c:v>
                </c:pt>
                <c:pt idx="405">
                  <c:v>62.643639999999998</c:v>
                </c:pt>
                <c:pt idx="406">
                  <c:v>62.643639999999998</c:v>
                </c:pt>
                <c:pt idx="407">
                  <c:v>62.666666666666664</c:v>
                </c:pt>
                <c:pt idx="408">
                  <c:v>62.833333333333336</c:v>
                </c:pt>
                <c:pt idx="409">
                  <c:v>63</c:v>
                </c:pt>
                <c:pt idx="410">
                  <c:v>63.166666666666664</c:v>
                </c:pt>
                <c:pt idx="411">
                  <c:v>63.333333333333336</c:v>
                </c:pt>
                <c:pt idx="412">
                  <c:v>63.5</c:v>
                </c:pt>
                <c:pt idx="413">
                  <c:v>63.666666666666664</c:v>
                </c:pt>
                <c:pt idx="414">
                  <c:v>63.833333333333336</c:v>
                </c:pt>
                <c:pt idx="415">
                  <c:v>64</c:v>
                </c:pt>
                <c:pt idx="416">
                  <c:v>64.166666666666671</c:v>
                </c:pt>
                <c:pt idx="417">
                  <c:v>64.333333333333329</c:v>
                </c:pt>
                <c:pt idx="418">
                  <c:v>64.5</c:v>
                </c:pt>
                <c:pt idx="419">
                  <c:v>64.666666666666671</c:v>
                </c:pt>
                <c:pt idx="420">
                  <c:v>64.833333333333329</c:v>
                </c:pt>
                <c:pt idx="421">
                  <c:v>65</c:v>
                </c:pt>
                <c:pt idx="422">
                  <c:v>65.166666666666671</c:v>
                </c:pt>
                <c:pt idx="423">
                  <c:v>65.333333333333329</c:v>
                </c:pt>
                <c:pt idx="424">
                  <c:v>65.5</c:v>
                </c:pt>
                <c:pt idx="425">
                  <c:v>65.666666666666671</c:v>
                </c:pt>
                <c:pt idx="426">
                  <c:v>65.833333333333329</c:v>
                </c:pt>
                <c:pt idx="427">
                  <c:v>66</c:v>
                </c:pt>
                <c:pt idx="428">
                  <c:v>66.166666666666671</c:v>
                </c:pt>
                <c:pt idx="429">
                  <c:v>66.333333333333329</c:v>
                </c:pt>
                <c:pt idx="430">
                  <c:v>66.5</c:v>
                </c:pt>
                <c:pt idx="431">
                  <c:v>66.666666666666671</c:v>
                </c:pt>
                <c:pt idx="432">
                  <c:v>66.833333333333329</c:v>
                </c:pt>
                <c:pt idx="433">
                  <c:v>67</c:v>
                </c:pt>
                <c:pt idx="434">
                  <c:v>67.166666666666671</c:v>
                </c:pt>
                <c:pt idx="435">
                  <c:v>67.333333333333329</c:v>
                </c:pt>
                <c:pt idx="436">
                  <c:v>67.5</c:v>
                </c:pt>
                <c:pt idx="437">
                  <c:v>67.666666666666671</c:v>
                </c:pt>
                <c:pt idx="438">
                  <c:v>67.833333333333329</c:v>
                </c:pt>
                <c:pt idx="439">
                  <c:v>68</c:v>
                </c:pt>
                <c:pt idx="440">
                  <c:v>68.130253333333329</c:v>
                </c:pt>
                <c:pt idx="441">
                  <c:v>68.130253333333329</c:v>
                </c:pt>
                <c:pt idx="442">
                  <c:v>68.166666666666671</c:v>
                </c:pt>
                <c:pt idx="443">
                  <c:v>68.333333333333329</c:v>
                </c:pt>
                <c:pt idx="444">
                  <c:v>68.5</c:v>
                </c:pt>
                <c:pt idx="445">
                  <c:v>68.666666666666671</c:v>
                </c:pt>
                <c:pt idx="446">
                  <c:v>68.833333333333329</c:v>
                </c:pt>
                <c:pt idx="447">
                  <c:v>69</c:v>
                </c:pt>
                <c:pt idx="448">
                  <c:v>69.166666666666671</c:v>
                </c:pt>
                <c:pt idx="449">
                  <c:v>69.333333333333329</c:v>
                </c:pt>
                <c:pt idx="450">
                  <c:v>69.5</c:v>
                </c:pt>
                <c:pt idx="451">
                  <c:v>69.666666666666671</c:v>
                </c:pt>
                <c:pt idx="452">
                  <c:v>69.833333333333329</c:v>
                </c:pt>
                <c:pt idx="453">
                  <c:v>70</c:v>
                </c:pt>
                <c:pt idx="454">
                  <c:v>70.166666666666671</c:v>
                </c:pt>
                <c:pt idx="455">
                  <c:v>70.333333333333329</c:v>
                </c:pt>
                <c:pt idx="456">
                  <c:v>70.5</c:v>
                </c:pt>
                <c:pt idx="457">
                  <c:v>70.666666666666671</c:v>
                </c:pt>
                <c:pt idx="458">
                  <c:v>70.833333333333329</c:v>
                </c:pt>
                <c:pt idx="459">
                  <c:v>71</c:v>
                </c:pt>
                <c:pt idx="460">
                  <c:v>71.166666666666671</c:v>
                </c:pt>
                <c:pt idx="461">
                  <c:v>71.333333333333329</c:v>
                </c:pt>
                <c:pt idx="462">
                  <c:v>71.5</c:v>
                </c:pt>
                <c:pt idx="463">
                  <c:v>71.666666666666671</c:v>
                </c:pt>
                <c:pt idx="464">
                  <c:v>71.833333333333329</c:v>
                </c:pt>
                <c:pt idx="465">
                  <c:v>72</c:v>
                </c:pt>
                <c:pt idx="466">
                  <c:v>72.166666666666671</c:v>
                </c:pt>
                <c:pt idx="467">
                  <c:v>72.333333333333329</c:v>
                </c:pt>
                <c:pt idx="468">
                  <c:v>72.5</c:v>
                </c:pt>
                <c:pt idx="469">
                  <c:v>72.666666666666671</c:v>
                </c:pt>
                <c:pt idx="470">
                  <c:v>72.833333333333329</c:v>
                </c:pt>
                <c:pt idx="471">
                  <c:v>73</c:v>
                </c:pt>
                <c:pt idx="472">
                  <c:v>73.166666666666671</c:v>
                </c:pt>
                <c:pt idx="473">
                  <c:v>73.333333333333329</c:v>
                </c:pt>
                <c:pt idx="474">
                  <c:v>73.5</c:v>
                </c:pt>
                <c:pt idx="475">
                  <c:v>73.666666666666671</c:v>
                </c:pt>
                <c:pt idx="476">
                  <c:v>73.833333333333329</c:v>
                </c:pt>
                <c:pt idx="477">
                  <c:v>74</c:v>
                </c:pt>
                <c:pt idx="478">
                  <c:v>74.166666666666671</c:v>
                </c:pt>
                <c:pt idx="479">
                  <c:v>74.333333333333329</c:v>
                </c:pt>
                <c:pt idx="480">
                  <c:v>74.5</c:v>
                </c:pt>
                <c:pt idx="481">
                  <c:v>74.666666666666671</c:v>
                </c:pt>
                <c:pt idx="482">
                  <c:v>74.833333333333329</c:v>
                </c:pt>
                <c:pt idx="483">
                  <c:v>75</c:v>
                </c:pt>
                <c:pt idx="484">
                  <c:v>75.166666666666671</c:v>
                </c:pt>
                <c:pt idx="485">
                  <c:v>75.333333333333329</c:v>
                </c:pt>
                <c:pt idx="486">
                  <c:v>75.5</c:v>
                </c:pt>
                <c:pt idx="487">
                  <c:v>75.666666666666671</c:v>
                </c:pt>
                <c:pt idx="488">
                  <c:v>75.833333333333329</c:v>
                </c:pt>
                <c:pt idx="489">
                  <c:v>76</c:v>
                </c:pt>
                <c:pt idx="490">
                  <c:v>76.166666666666671</c:v>
                </c:pt>
                <c:pt idx="491">
                  <c:v>76.333333333333329</c:v>
                </c:pt>
                <c:pt idx="492">
                  <c:v>76.5</c:v>
                </c:pt>
                <c:pt idx="493">
                  <c:v>76.666666666666671</c:v>
                </c:pt>
                <c:pt idx="494">
                  <c:v>76.833333333333329</c:v>
                </c:pt>
                <c:pt idx="495">
                  <c:v>77</c:v>
                </c:pt>
                <c:pt idx="496">
                  <c:v>77.166666666666671</c:v>
                </c:pt>
                <c:pt idx="497">
                  <c:v>77.333333333333329</c:v>
                </c:pt>
                <c:pt idx="498">
                  <c:v>77.5</c:v>
                </c:pt>
                <c:pt idx="499">
                  <c:v>77.666666666666671</c:v>
                </c:pt>
                <c:pt idx="500">
                  <c:v>77.833333333333329</c:v>
                </c:pt>
                <c:pt idx="501">
                  <c:v>78</c:v>
                </c:pt>
                <c:pt idx="502">
                  <c:v>78.166666666666671</c:v>
                </c:pt>
                <c:pt idx="503">
                  <c:v>78.333333333333329</c:v>
                </c:pt>
                <c:pt idx="504">
                  <c:v>78.5</c:v>
                </c:pt>
                <c:pt idx="505">
                  <c:v>78.666666666666671</c:v>
                </c:pt>
                <c:pt idx="506">
                  <c:v>78.833333333333329</c:v>
                </c:pt>
                <c:pt idx="507">
                  <c:v>79</c:v>
                </c:pt>
                <c:pt idx="508">
                  <c:v>79.166666666666671</c:v>
                </c:pt>
                <c:pt idx="509">
                  <c:v>79.333333333333329</c:v>
                </c:pt>
                <c:pt idx="510">
                  <c:v>79.5</c:v>
                </c:pt>
                <c:pt idx="511">
                  <c:v>79.666666666666671</c:v>
                </c:pt>
                <c:pt idx="512">
                  <c:v>79.833333333333329</c:v>
                </c:pt>
                <c:pt idx="513">
                  <c:v>80</c:v>
                </c:pt>
                <c:pt idx="514">
                  <c:v>80.166666666666671</c:v>
                </c:pt>
                <c:pt idx="515">
                  <c:v>80.333333333333329</c:v>
                </c:pt>
                <c:pt idx="516">
                  <c:v>80.5</c:v>
                </c:pt>
                <c:pt idx="517">
                  <c:v>80.666666666666671</c:v>
                </c:pt>
                <c:pt idx="518">
                  <c:v>80.833333333333329</c:v>
                </c:pt>
                <c:pt idx="519">
                  <c:v>81</c:v>
                </c:pt>
                <c:pt idx="520">
                  <c:v>81.166666666666671</c:v>
                </c:pt>
                <c:pt idx="521">
                  <c:v>81.333333333333329</c:v>
                </c:pt>
                <c:pt idx="522">
                  <c:v>81.5</c:v>
                </c:pt>
                <c:pt idx="523">
                  <c:v>81.666666666666671</c:v>
                </c:pt>
                <c:pt idx="524">
                  <c:v>81.833333333333329</c:v>
                </c:pt>
                <c:pt idx="525">
                  <c:v>82</c:v>
                </c:pt>
                <c:pt idx="526">
                  <c:v>82.166666666666671</c:v>
                </c:pt>
                <c:pt idx="527">
                  <c:v>82.333333333333329</c:v>
                </c:pt>
                <c:pt idx="528">
                  <c:v>82.5</c:v>
                </c:pt>
                <c:pt idx="529">
                  <c:v>82.666666666666671</c:v>
                </c:pt>
                <c:pt idx="530">
                  <c:v>82.833333333333329</c:v>
                </c:pt>
                <c:pt idx="531">
                  <c:v>83</c:v>
                </c:pt>
                <c:pt idx="532">
                  <c:v>83.166666666666671</c:v>
                </c:pt>
                <c:pt idx="533">
                  <c:v>83.333333333333329</c:v>
                </c:pt>
                <c:pt idx="534">
                  <c:v>83.5</c:v>
                </c:pt>
                <c:pt idx="535">
                  <c:v>83.666666666666671</c:v>
                </c:pt>
                <c:pt idx="536">
                  <c:v>83.833333333333329</c:v>
                </c:pt>
                <c:pt idx="537">
                  <c:v>84</c:v>
                </c:pt>
                <c:pt idx="538">
                  <c:v>84.166666666666671</c:v>
                </c:pt>
                <c:pt idx="539">
                  <c:v>84.333333333333329</c:v>
                </c:pt>
                <c:pt idx="540">
                  <c:v>84.5</c:v>
                </c:pt>
                <c:pt idx="541">
                  <c:v>84.666666666666671</c:v>
                </c:pt>
                <c:pt idx="542">
                  <c:v>84.833333333333329</c:v>
                </c:pt>
                <c:pt idx="543">
                  <c:v>85</c:v>
                </c:pt>
                <c:pt idx="544">
                  <c:v>85.166666666666671</c:v>
                </c:pt>
                <c:pt idx="545">
                  <c:v>85.333333333333329</c:v>
                </c:pt>
                <c:pt idx="546">
                  <c:v>85.5</c:v>
                </c:pt>
                <c:pt idx="547">
                  <c:v>85.666666666666671</c:v>
                </c:pt>
                <c:pt idx="548">
                  <c:v>85.833333333333329</c:v>
                </c:pt>
                <c:pt idx="549">
                  <c:v>86</c:v>
                </c:pt>
                <c:pt idx="550">
                  <c:v>86.166666666666671</c:v>
                </c:pt>
                <c:pt idx="551">
                  <c:v>86.333333333333329</c:v>
                </c:pt>
                <c:pt idx="552">
                  <c:v>86.5</c:v>
                </c:pt>
                <c:pt idx="553">
                  <c:v>86.666666666666671</c:v>
                </c:pt>
                <c:pt idx="554">
                  <c:v>86.833333333333329</c:v>
                </c:pt>
                <c:pt idx="555">
                  <c:v>87</c:v>
                </c:pt>
                <c:pt idx="556">
                  <c:v>87.166666666666671</c:v>
                </c:pt>
                <c:pt idx="557">
                  <c:v>87.333333333333329</c:v>
                </c:pt>
                <c:pt idx="558">
                  <c:v>87.5</c:v>
                </c:pt>
                <c:pt idx="559">
                  <c:v>87.666666666666671</c:v>
                </c:pt>
                <c:pt idx="560">
                  <c:v>87.833333333333329</c:v>
                </c:pt>
                <c:pt idx="561">
                  <c:v>88</c:v>
                </c:pt>
                <c:pt idx="562">
                  <c:v>88.166666666666671</c:v>
                </c:pt>
                <c:pt idx="563">
                  <c:v>88.333333333333329</c:v>
                </c:pt>
                <c:pt idx="564">
                  <c:v>88.5</c:v>
                </c:pt>
                <c:pt idx="565">
                  <c:v>88.666666666666671</c:v>
                </c:pt>
                <c:pt idx="566">
                  <c:v>88.833333333333329</c:v>
                </c:pt>
                <c:pt idx="567">
                  <c:v>89</c:v>
                </c:pt>
                <c:pt idx="568">
                  <c:v>89.166666666666671</c:v>
                </c:pt>
                <c:pt idx="569">
                  <c:v>89.333333333333329</c:v>
                </c:pt>
                <c:pt idx="570">
                  <c:v>89.5</c:v>
                </c:pt>
                <c:pt idx="571">
                  <c:v>89.666666666666671</c:v>
                </c:pt>
                <c:pt idx="572">
                  <c:v>89.833333333333329</c:v>
                </c:pt>
                <c:pt idx="573">
                  <c:v>90</c:v>
                </c:pt>
                <c:pt idx="574">
                  <c:v>90.166666666666671</c:v>
                </c:pt>
                <c:pt idx="575">
                  <c:v>90.333333333333329</c:v>
                </c:pt>
                <c:pt idx="576">
                  <c:v>90.5</c:v>
                </c:pt>
                <c:pt idx="577">
                  <c:v>90.666666666666671</c:v>
                </c:pt>
                <c:pt idx="578">
                  <c:v>90.833333333333329</c:v>
                </c:pt>
                <c:pt idx="579">
                  <c:v>91</c:v>
                </c:pt>
                <c:pt idx="580">
                  <c:v>91.166666666666671</c:v>
                </c:pt>
                <c:pt idx="581">
                  <c:v>91.333333333333329</c:v>
                </c:pt>
                <c:pt idx="582">
                  <c:v>91.5</c:v>
                </c:pt>
                <c:pt idx="583">
                  <c:v>91.666666666666671</c:v>
                </c:pt>
                <c:pt idx="584">
                  <c:v>91.833333333333329</c:v>
                </c:pt>
                <c:pt idx="585">
                  <c:v>92</c:v>
                </c:pt>
                <c:pt idx="586">
                  <c:v>92.166666666666671</c:v>
                </c:pt>
                <c:pt idx="587">
                  <c:v>92.333333333333329</c:v>
                </c:pt>
                <c:pt idx="588">
                  <c:v>92.5</c:v>
                </c:pt>
                <c:pt idx="589">
                  <c:v>92.666666666666671</c:v>
                </c:pt>
                <c:pt idx="590">
                  <c:v>92.833333333333329</c:v>
                </c:pt>
                <c:pt idx="591">
                  <c:v>93</c:v>
                </c:pt>
                <c:pt idx="592">
                  <c:v>93.166666666666671</c:v>
                </c:pt>
                <c:pt idx="593">
                  <c:v>93.333333333333329</c:v>
                </c:pt>
                <c:pt idx="594">
                  <c:v>93.5</c:v>
                </c:pt>
                <c:pt idx="595">
                  <c:v>93.666666666666671</c:v>
                </c:pt>
                <c:pt idx="596">
                  <c:v>93.833333333333329</c:v>
                </c:pt>
                <c:pt idx="597">
                  <c:v>94</c:v>
                </c:pt>
                <c:pt idx="598">
                  <c:v>94.166666666666671</c:v>
                </c:pt>
                <c:pt idx="599">
                  <c:v>94.333333333333329</c:v>
                </c:pt>
                <c:pt idx="600">
                  <c:v>94.5</c:v>
                </c:pt>
                <c:pt idx="601">
                  <c:v>94.666666666666671</c:v>
                </c:pt>
                <c:pt idx="602">
                  <c:v>94.833333333333329</c:v>
                </c:pt>
                <c:pt idx="603">
                  <c:v>95</c:v>
                </c:pt>
                <c:pt idx="604">
                  <c:v>95.166666666666671</c:v>
                </c:pt>
                <c:pt idx="605">
                  <c:v>95.333333333333329</c:v>
                </c:pt>
                <c:pt idx="606">
                  <c:v>95.5</c:v>
                </c:pt>
                <c:pt idx="607">
                  <c:v>95.666666666666671</c:v>
                </c:pt>
                <c:pt idx="608">
                  <c:v>95.833333333333329</c:v>
                </c:pt>
                <c:pt idx="609">
                  <c:v>96</c:v>
                </c:pt>
                <c:pt idx="610">
                  <c:v>96.166666666666671</c:v>
                </c:pt>
                <c:pt idx="611">
                  <c:v>96.333333333333329</c:v>
                </c:pt>
                <c:pt idx="612">
                  <c:v>96.5</c:v>
                </c:pt>
                <c:pt idx="613">
                  <c:v>96.666666666666671</c:v>
                </c:pt>
                <c:pt idx="614">
                  <c:v>96.833333333333329</c:v>
                </c:pt>
                <c:pt idx="615">
                  <c:v>97</c:v>
                </c:pt>
                <c:pt idx="616">
                  <c:v>97.166666666666671</c:v>
                </c:pt>
                <c:pt idx="617">
                  <c:v>97.333333333333329</c:v>
                </c:pt>
                <c:pt idx="618">
                  <c:v>97.5</c:v>
                </c:pt>
                <c:pt idx="619">
                  <c:v>97.666666666666671</c:v>
                </c:pt>
                <c:pt idx="620">
                  <c:v>97.833333333333329</c:v>
                </c:pt>
                <c:pt idx="621">
                  <c:v>98</c:v>
                </c:pt>
                <c:pt idx="622">
                  <c:v>98.166666666666671</c:v>
                </c:pt>
                <c:pt idx="623">
                  <c:v>98.333333333333329</c:v>
                </c:pt>
                <c:pt idx="624">
                  <c:v>98.5</c:v>
                </c:pt>
                <c:pt idx="625">
                  <c:v>98.666666666666671</c:v>
                </c:pt>
                <c:pt idx="626">
                  <c:v>98.833333333333329</c:v>
                </c:pt>
                <c:pt idx="627">
                  <c:v>99</c:v>
                </c:pt>
                <c:pt idx="628">
                  <c:v>99.166666666666671</c:v>
                </c:pt>
                <c:pt idx="629">
                  <c:v>99.333333333333329</c:v>
                </c:pt>
                <c:pt idx="630">
                  <c:v>99.5</c:v>
                </c:pt>
                <c:pt idx="631">
                  <c:v>99.666666666666671</c:v>
                </c:pt>
                <c:pt idx="632">
                  <c:v>99.833333333333329</c:v>
                </c:pt>
                <c:pt idx="633">
                  <c:v>100</c:v>
                </c:pt>
                <c:pt idx="634">
                  <c:v>100.16666666666667</c:v>
                </c:pt>
                <c:pt idx="635">
                  <c:v>100.33333333333333</c:v>
                </c:pt>
                <c:pt idx="636">
                  <c:v>100.5</c:v>
                </c:pt>
                <c:pt idx="637">
                  <c:v>100.66666666666667</c:v>
                </c:pt>
                <c:pt idx="638">
                  <c:v>100.83333333333333</c:v>
                </c:pt>
                <c:pt idx="639">
                  <c:v>101</c:v>
                </c:pt>
                <c:pt idx="640">
                  <c:v>101.16666666666667</c:v>
                </c:pt>
                <c:pt idx="641">
                  <c:v>101.33333333333333</c:v>
                </c:pt>
                <c:pt idx="642">
                  <c:v>101.5</c:v>
                </c:pt>
                <c:pt idx="643">
                  <c:v>101.66666666666667</c:v>
                </c:pt>
                <c:pt idx="644">
                  <c:v>101.83333333333333</c:v>
                </c:pt>
                <c:pt idx="645">
                  <c:v>102</c:v>
                </c:pt>
                <c:pt idx="646">
                  <c:v>102.16666666666667</c:v>
                </c:pt>
                <c:pt idx="647">
                  <c:v>102.33333333333333</c:v>
                </c:pt>
                <c:pt idx="648">
                  <c:v>102.5</c:v>
                </c:pt>
                <c:pt idx="649">
                  <c:v>102.66666666666667</c:v>
                </c:pt>
                <c:pt idx="650">
                  <c:v>102.83333333333333</c:v>
                </c:pt>
                <c:pt idx="651">
                  <c:v>103</c:v>
                </c:pt>
                <c:pt idx="652">
                  <c:v>103.16666666666667</c:v>
                </c:pt>
                <c:pt idx="653">
                  <c:v>103.33333333333333</c:v>
                </c:pt>
                <c:pt idx="654">
                  <c:v>103.5</c:v>
                </c:pt>
                <c:pt idx="655">
                  <c:v>103.66666666666667</c:v>
                </c:pt>
                <c:pt idx="656">
                  <c:v>103.83333333333333</c:v>
                </c:pt>
                <c:pt idx="657">
                  <c:v>104</c:v>
                </c:pt>
                <c:pt idx="658">
                  <c:v>104.16666666666667</c:v>
                </c:pt>
                <c:pt idx="659">
                  <c:v>104.33333333333333</c:v>
                </c:pt>
                <c:pt idx="660">
                  <c:v>104.5</c:v>
                </c:pt>
                <c:pt idx="661">
                  <c:v>104.66666666666667</c:v>
                </c:pt>
                <c:pt idx="662">
                  <c:v>104.83333333333333</c:v>
                </c:pt>
                <c:pt idx="663">
                  <c:v>105</c:v>
                </c:pt>
                <c:pt idx="664">
                  <c:v>105.16666666666667</c:v>
                </c:pt>
                <c:pt idx="665">
                  <c:v>105.33333333333333</c:v>
                </c:pt>
                <c:pt idx="666">
                  <c:v>105.5</c:v>
                </c:pt>
                <c:pt idx="667">
                  <c:v>105.66666666666667</c:v>
                </c:pt>
                <c:pt idx="668">
                  <c:v>105.83333333333333</c:v>
                </c:pt>
                <c:pt idx="669">
                  <c:v>106</c:v>
                </c:pt>
                <c:pt idx="670">
                  <c:v>106.16666666666667</c:v>
                </c:pt>
                <c:pt idx="671">
                  <c:v>106.33333333333333</c:v>
                </c:pt>
                <c:pt idx="672">
                  <c:v>106.5</c:v>
                </c:pt>
                <c:pt idx="673">
                  <c:v>106.66666666666667</c:v>
                </c:pt>
                <c:pt idx="674">
                  <c:v>106.83333333333333</c:v>
                </c:pt>
                <c:pt idx="675">
                  <c:v>107</c:v>
                </c:pt>
                <c:pt idx="676">
                  <c:v>107.16666666666667</c:v>
                </c:pt>
                <c:pt idx="677">
                  <c:v>107.33333333333333</c:v>
                </c:pt>
                <c:pt idx="678">
                  <c:v>107.5</c:v>
                </c:pt>
                <c:pt idx="679">
                  <c:v>107.66666666666667</c:v>
                </c:pt>
                <c:pt idx="680">
                  <c:v>107.83333333333333</c:v>
                </c:pt>
                <c:pt idx="681">
                  <c:v>108</c:v>
                </c:pt>
                <c:pt idx="682">
                  <c:v>108.16666666666667</c:v>
                </c:pt>
                <c:pt idx="683">
                  <c:v>108.33333333333333</c:v>
                </c:pt>
                <c:pt idx="684">
                  <c:v>108.5</c:v>
                </c:pt>
                <c:pt idx="685">
                  <c:v>108.66666666666667</c:v>
                </c:pt>
                <c:pt idx="686">
                  <c:v>108.83333333333333</c:v>
                </c:pt>
                <c:pt idx="687">
                  <c:v>109</c:v>
                </c:pt>
                <c:pt idx="688">
                  <c:v>109.16666666666667</c:v>
                </c:pt>
                <c:pt idx="689">
                  <c:v>109.33333333333333</c:v>
                </c:pt>
                <c:pt idx="690">
                  <c:v>109.5</c:v>
                </c:pt>
                <c:pt idx="691">
                  <c:v>109.66666666666667</c:v>
                </c:pt>
                <c:pt idx="692">
                  <c:v>109.83333333333333</c:v>
                </c:pt>
                <c:pt idx="693">
                  <c:v>110</c:v>
                </c:pt>
                <c:pt idx="694">
                  <c:v>110.16666666666667</c:v>
                </c:pt>
                <c:pt idx="695">
                  <c:v>110.33333333333333</c:v>
                </c:pt>
                <c:pt idx="696">
                  <c:v>110.5</c:v>
                </c:pt>
                <c:pt idx="697">
                  <c:v>110.66666666666667</c:v>
                </c:pt>
                <c:pt idx="698">
                  <c:v>110.83333333333333</c:v>
                </c:pt>
                <c:pt idx="699">
                  <c:v>111</c:v>
                </c:pt>
                <c:pt idx="700">
                  <c:v>111.16666666666667</c:v>
                </c:pt>
                <c:pt idx="701">
                  <c:v>111.33333333333333</c:v>
                </c:pt>
                <c:pt idx="702">
                  <c:v>111.5</c:v>
                </c:pt>
                <c:pt idx="703">
                  <c:v>111.66666666666667</c:v>
                </c:pt>
                <c:pt idx="704">
                  <c:v>111.83333333333333</c:v>
                </c:pt>
                <c:pt idx="705">
                  <c:v>112</c:v>
                </c:pt>
                <c:pt idx="706">
                  <c:v>112.16666666666667</c:v>
                </c:pt>
                <c:pt idx="707">
                  <c:v>112.33333333333333</c:v>
                </c:pt>
                <c:pt idx="708">
                  <c:v>112.5</c:v>
                </c:pt>
                <c:pt idx="709">
                  <c:v>112.66666666666667</c:v>
                </c:pt>
                <c:pt idx="710">
                  <c:v>112.83333333333333</c:v>
                </c:pt>
                <c:pt idx="711">
                  <c:v>113</c:v>
                </c:pt>
                <c:pt idx="712">
                  <c:v>113.16666666666667</c:v>
                </c:pt>
                <c:pt idx="713">
                  <c:v>113.33333333333333</c:v>
                </c:pt>
                <c:pt idx="714">
                  <c:v>113.5</c:v>
                </c:pt>
                <c:pt idx="715">
                  <c:v>113.66666666666667</c:v>
                </c:pt>
                <c:pt idx="716">
                  <c:v>113.83333333333333</c:v>
                </c:pt>
                <c:pt idx="717">
                  <c:v>114</c:v>
                </c:pt>
                <c:pt idx="718">
                  <c:v>114.16666666666667</c:v>
                </c:pt>
                <c:pt idx="719">
                  <c:v>114.33333333333333</c:v>
                </c:pt>
                <c:pt idx="720">
                  <c:v>114.5</c:v>
                </c:pt>
                <c:pt idx="721">
                  <c:v>114.66666666666667</c:v>
                </c:pt>
                <c:pt idx="722">
                  <c:v>114.83333333333333</c:v>
                </c:pt>
                <c:pt idx="723">
                  <c:v>115</c:v>
                </c:pt>
                <c:pt idx="724">
                  <c:v>115.10713333333334</c:v>
                </c:pt>
                <c:pt idx="725">
                  <c:v>115.10713333333334</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144</c:v>
                </c:pt>
                <c:pt idx="900">
                  <c:v>144.16666666666666</c:v>
                </c:pt>
                <c:pt idx="901">
                  <c:v>144.33333333333334</c:v>
                </c:pt>
                <c:pt idx="902">
                  <c:v>144.5</c:v>
                </c:pt>
                <c:pt idx="903">
                  <c:v>144.66666666666666</c:v>
                </c:pt>
                <c:pt idx="904">
                  <c:v>144.83333333333334</c:v>
                </c:pt>
                <c:pt idx="905">
                  <c:v>145</c:v>
                </c:pt>
                <c:pt idx="906">
                  <c:v>145.16666666666666</c:v>
                </c:pt>
                <c:pt idx="907">
                  <c:v>145.33333333333334</c:v>
                </c:pt>
                <c:pt idx="908">
                  <c:v>145.5</c:v>
                </c:pt>
                <c:pt idx="909">
                  <c:v>145.66666666666666</c:v>
                </c:pt>
                <c:pt idx="910">
                  <c:v>145.83333333333334</c:v>
                </c:pt>
                <c:pt idx="911">
                  <c:v>146</c:v>
                </c:pt>
                <c:pt idx="912">
                  <c:v>146.16666666666666</c:v>
                </c:pt>
                <c:pt idx="913">
                  <c:v>146.33333333333334</c:v>
                </c:pt>
                <c:pt idx="914">
                  <c:v>146.5</c:v>
                </c:pt>
                <c:pt idx="915">
                  <c:v>146.66666666666666</c:v>
                </c:pt>
                <c:pt idx="916">
                  <c:v>146.83333333333334</c:v>
                </c:pt>
                <c:pt idx="917">
                  <c:v>147</c:v>
                </c:pt>
                <c:pt idx="918">
                  <c:v>147.16666666666666</c:v>
                </c:pt>
                <c:pt idx="919">
                  <c:v>147.33333333333334</c:v>
                </c:pt>
                <c:pt idx="920">
                  <c:v>147.5</c:v>
                </c:pt>
                <c:pt idx="921">
                  <c:v>147.66666666666666</c:v>
                </c:pt>
                <c:pt idx="922">
                  <c:v>147.83333333333334</c:v>
                </c:pt>
                <c:pt idx="923">
                  <c:v>148</c:v>
                </c:pt>
                <c:pt idx="924">
                  <c:v>148.16666666666666</c:v>
                </c:pt>
                <c:pt idx="925">
                  <c:v>148.33333333333334</c:v>
                </c:pt>
                <c:pt idx="926">
                  <c:v>148.5</c:v>
                </c:pt>
                <c:pt idx="927">
                  <c:v>148.66666666666666</c:v>
                </c:pt>
                <c:pt idx="928">
                  <c:v>148.83333333333334</c:v>
                </c:pt>
                <c:pt idx="929">
                  <c:v>149</c:v>
                </c:pt>
                <c:pt idx="930">
                  <c:v>149.16666666666666</c:v>
                </c:pt>
                <c:pt idx="931">
                  <c:v>149.33333333333334</c:v>
                </c:pt>
                <c:pt idx="932">
                  <c:v>149.5</c:v>
                </c:pt>
                <c:pt idx="933">
                  <c:v>149.66666666666666</c:v>
                </c:pt>
                <c:pt idx="934">
                  <c:v>149.83333333333334</c:v>
                </c:pt>
                <c:pt idx="935">
                  <c:v>150</c:v>
                </c:pt>
                <c:pt idx="936">
                  <c:v>150.16666666666666</c:v>
                </c:pt>
                <c:pt idx="937">
                  <c:v>150.33333333333334</c:v>
                </c:pt>
                <c:pt idx="938">
                  <c:v>150.5</c:v>
                </c:pt>
                <c:pt idx="939">
                  <c:v>150.66666666666666</c:v>
                </c:pt>
                <c:pt idx="940">
                  <c:v>150.83333333333334</c:v>
                </c:pt>
                <c:pt idx="941">
                  <c:v>151</c:v>
                </c:pt>
                <c:pt idx="942">
                  <c:v>151.16666666666666</c:v>
                </c:pt>
                <c:pt idx="943">
                  <c:v>151.33333333333334</c:v>
                </c:pt>
                <c:pt idx="944">
                  <c:v>151.5</c:v>
                </c:pt>
                <c:pt idx="945">
                  <c:v>151.66666666666666</c:v>
                </c:pt>
                <c:pt idx="946">
                  <c:v>151.83333333333334</c:v>
                </c:pt>
                <c:pt idx="947">
                  <c:v>152</c:v>
                </c:pt>
                <c:pt idx="948">
                  <c:v>152.16666666666666</c:v>
                </c:pt>
                <c:pt idx="949">
                  <c:v>152.33333333333334</c:v>
                </c:pt>
                <c:pt idx="950">
                  <c:v>152.5</c:v>
                </c:pt>
                <c:pt idx="951">
                  <c:v>152.66666666666666</c:v>
                </c:pt>
                <c:pt idx="952">
                  <c:v>152.83333333333334</c:v>
                </c:pt>
                <c:pt idx="953">
                  <c:v>153</c:v>
                </c:pt>
                <c:pt idx="954">
                  <c:v>153.16666666666666</c:v>
                </c:pt>
                <c:pt idx="955">
                  <c:v>153.33333333333334</c:v>
                </c:pt>
                <c:pt idx="956">
                  <c:v>153.40025</c:v>
                </c:pt>
                <c:pt idx="957">
                  <c:v>153.40025</c:v>
                </c:pt>
                <c:pt idx="958">
                  <c:v>153.5</c:v>
                </c:pt>
                <c:pt idx="959">
                  <c:v>153.66666666666666</c:v>
                </c:pt>
                <c:pt idx="960">
                  <c:v>153.83333333333334</c:v>
                </c:pt>
                <c:pt idx="961">
                  <c:v>154</c:v>
                </c:pt>
                <c:pt idx="962">
                  <c:v>154.16666666666666</c:v>
                </c:pt>
                <c:pt idx="963">
                  <c:v>154.33333333333334</c:v>
                </c:pt>
                <c:pt idx="964">
                  <c:v>154.5</c:v>
                </c:pt>
                <c:pt idx="965">
                  <c:v>154.66666666666666</c:v>
                </c:pt>
                <c:pt idx="966">
                  <c:v>154.83333333333334</c:v>
                </c:pt>
                <c:pt idx="967">
                  <c:v>155</c:v>
                </c:pt>
                <c:pt idx="968">
                  <c:v>155.16666666666666</c:v>
                </c:pt>
                <c:pt idx="969">
                  <c:v>155.33333333333334</c:v>
                </c:pt>
                <c:pt idx="970">
                  <c:v>155.5</c:v>
                </c:pt>
                <c:pt idx="971">
                  <c:v>155.66666666666666</c:v>
                </c:pt>
                <c:pt idx="972">
                  <c:v>155.83333333333334</c:v>
                </c:pt>
                <c:pt idx="973">
                  <c:v>156</c:v>
                </c:pt>
                <c:pt idx="974">
                  <c:v>156.16666666666666</c:v>
                </c:pt>
                <c:pt idx="975">
                  <c:v>156.33333333333334</c:v>
                </c:pt>
                <c:pt idx="976">
                  <c:v>156.5</c:v>
                </c:pt>
                <c:pt idx="977">
                  <c:v>156.66666666666666</c:v>
                </c:pt>
                <c:pt idx="978">
                  <c:v>156.83333333333334</c:v>
                </c:pt>
                <c:pt idx="979">
                  <c:v>157</c:v>
                </c:pt>
                <c:pt idx="980">
                  <c:v>157.16666666666666</c:v>
                </c:pt>
                <c:pt idx="981">
                  <c:v>157.33333333333334</c:v>
                </c:pt>
                <c:pt idx="982">
                  <c:v>157.5</c:v>
                </c:pt>
                <c:pt idx="983">
                  <c:v>157.66666666666666</c:v>
                </c:pt>
                <c:pt idx="984">
                  <c:v>157.83333333333334</c:v>
                </c:pt>
                <c:pt idx="985">
                  <c:v>158</c:v>
                </c:pt>
                <c:pt idx="986">
                  <c:v>158.16666666666666</c:v>
                </c:pt>
                <c:pt idx="987">
                  <c:v>158.33333333333334</c:v>
                </c:pt>
                <c:pt idx="988">
                  <c:v>158.5</c:v>
                </c:pt>
                <c:pt idx="989">
                  <c:v>158.66666666666666</c:v>
                </c:pt>
                <c:pt idx="990">
                  <c:v>158.83333333333334</c:v>
                </c:pt>
                <c:pt idx="991">
                  <c:v>159</c:v>
                </c:pt>
                <c:pt idx="992">
                  <c:v>159.16666666666666</c:v>
                </c:pt>
                <c:pt idx="993">
                  <c:v>159.33333333333334</c:v>
                </c:pt>
                <c:pt idx="994">
                  <c:v>159.5</c:v>
                </c:pt>
                <c:pt idx="995">
                  <c:v>159.52500000000001</c:v>
                </c:pt>
                <c:pt idx="996">
                  <c:v>159.52500000000001</c:v>
                </c:pt>
                <c:pt idx="997">
                  <c:v>159.66666666666666</c:v>
                </c:pt>
                <c:pt idx="998">
                  <c:v>159.83333333333334</c:v>
                </c:pt>
                <c:pt idx="999">
                  <c:v>160</c:v>
                </c:pt>
                <c:pt idx="1000">
                  <c:v>160.16666666666666</c:v>
                </c:pt>
                <c:pt idx="1001">
                  <c:v>160.33333333333334</c:v>
                </c:pt>
                <c:pt idx="1002">
                  <c:v>160.5</c:v>
                </c:pt>
                <c:pt idx="1003">
                  <c:v>160.66666666666666</c:v>
                </c:pt>
                <c:pt idx="1004">
                  <c:v>160.83333333333334</c:v>
                </c:pt>
                <c:pt idx="1005">
                  <c:v>161</c:v>
                </c:pt>
                <c:pt idx="1006">
                  <c:v>161.16666666666666</c:v>
                </c:pt>
                <c:pt idx="1007">
                  <c:v>161.33333333333334</c:v>
                </c:pt>
                <c:pt idx="1008">
                  <c:v>161.5</c:v>
                </c:pt>
                <c:pt idx="1009">
                  <c:v>161.66666666666666</c:v>
                </c:pt>
                <c:pt idx="1010">
                  <c:v>161.83333333333334</c:v>
                </c:pt>
                <c:pt idx="1011">
                  <c:v>162</c:v>
                </c:pt>
                <c:pt idx="1012">
                  <c:v>162.16666666666666</c:v>
                </c:pt>
                <c:pt idx="1013">
                  <c:v>162.33333333333334</c:v>
                </c:pt>
                <c:pt idx="1014">
                  <c:v>162.5</c:v>
                </c:pt>
                <c:pt idx="1015">
                  <c:v>162.66666666666666</c:v>
                </c:pt>
                <c:pt idx="1016">
                  <c:v>162.83333333333334</c:v>
                </c:pt>
                <c:pt idx="1017">
                  <c:v>163</c:v>
                </c:pt>
                <c:pt idx="1018">
                  <c:v>163.16666666666666</c:v>
                </c:pt>
                <c:pt idx="1019">
                  <c:v>163.33333333333334</c:v>
                </c:pt>
                <c:pt idx="1020">
                  <c:v>163.5</c:v>
                </c:pt>
                <c:pt idx="1021">
                  <c:v>163.66666666666666</c:v>
                </c:pt>
                <c:pt idx="1022">
                  <c:v>163.83333333333334</c:v>
                </c:pt>
                <c:pt idx="1023">
                  <c:v>164</c:v>
                </c:pt>
                <c:pt idx="1024">
                  <c:v>164.16666666666666</c:v>
                </c:pt>
                <c:pt idx="1025">
                  <c:v>164.33333333333334</c:v>
                </c:pt>
                <c:pt idx="1026">
                  <c:v>164.5</c:v>
                </c:pt>
                <c:pt idx="1027">
                  <c:v>164.66666666666666</c:v>
                </c:pt>
                <c:pt idx="1028">
                  <c:v>164.83333333333334</c:v>
                </c:pt>
                <c:pt idx="1029">
                  <c:v>165</c:v>
                </c:pt>
                <c:pt idx="1030">
                  <c:v>165.16666666666666</c:v>
                </c:pt>
                <c:pt idx="1031">
                  <c:v>165.33333333333334</c:v>
                </c:pt>
                <c:pt idx="1032">
                  <c:v>165.5</c:v>
                </c:pt>
                <c:pt idx="1033">
                  <c:v>165.66666666666666</c:v>
                </c:pt>
                <c:pt idx="1034">
                  <c:v>165.83333333333334</c:v>
                </c:pt>
                <c:pt idx="1035">
                  <c:v>166</c:v>
                </c:pt>
                <c:pt idx="1036">
                  <c:v>166.16666666666666</c:v>
                </c:pt>
                <c:pt idx="1037">
                  <c:v>166.33333333333334</c:v>
                </c:pt>
                <c:pt idx="1038">
                  <c:v>166.5</c:v>
                </c:pt>
                <c:pt idx="1039">
                  <c:v>166.66666666666666</c:v>
                </c:pt>
                <c:pt idx="1040">
                  <c:v>166.83333333333334</c:v>
                </c:pt>
                <c:pt idx="1041">
                  <c:v>167</c:v>
                </c:pt>
                <c:pt idx="1042">
                  <c:v>167.16666666666666</c:v>
                </c:pt>
                <c:pt idx="1043">
                  <c:v>167.33333333333334</c:v>
                </c:pt>
                <c:pt idx="1044">
                  <c:v>167.5</c:v>
                </c:pt>
                <c:pt idx="1045">
                  <c:v>167.66666666666666</c:v>
                </c:pt>
                <c:pt idx="1046">
                  <c:v>167.83333333333334</c:v>
                </c:pt>
                <c:pt idx="1047">
                  <c:v>168</c:v>
                </c:pt>
                <c:pt idx="1048">
                  <c:v>168.16666666666666</c:v>
                </c:pt>
                <c:pt idx="1049">
                  <c:v>168.33333333333334</c:v>
                </c:pt>
                <c:pt idx="1050">
                  <c:v>168.5</c:v>
                </c:pt>
                <c:pt idx="1051">
                  <c:v>168.66666666666666</c:v>
                </c:pt>
                <c:pt idx="1052">
                  <c:v>168.83333333333334</c:v>
                </c:pt>
                <c:pt idx="1053">
                  <c:v>169</c:v>
                </c:pt>
                <c:pt idx="1054">
                  <c:v>169.16666666666666</c:v>
                </c:pt>
                <c:pt idx="1055">
                  <c:v>169.33333333333334</c:v>
                </c:pt>
                <c:pt idx="1056">
                  <c:v>169.5</c:v>
                </c:pt>
                <c:pt idx="1057">
                  <c:v>169.66666666666666</c:v>
                </c:pt>
                <c:pt idx="1058">
                  <c:v>169.83333333333334</c:v>
                </c:pt>
                <c:pt idx="1059">
                  <c:v>170</c:v>
                </c:pt>
                <c:pt idx="1060">
                  <c:v>170.16666666666666</c:v>
                </c:pt>
                <c:pt idx="1061">
                  <c:v>170.33333333333334</c:v>
                </c:pt>
                <c:pt idx="1062">
                  <c:v>170.5</c:v>
                </c:pt>
                <c:pt idx="1063">
                  <c:v>170.66666666666666</c:v>
                </c:pt>
                <c:pt idx="1064">
                  <c:v>170.83333333333334</c:v>
                </c:pt>
                <c:pt idx="1065">
                  <c:v>171</c:v>
                </c:pt>
                <c:pt idx="1066">
                  <c:v>171.16666666666666</c:v>
                </c:pt>
                <c:pt idx="1067">
                  <c:v>171.33333333333334</c:v>
                </c:pt>
                <c:pt idx="1068">
                  <c:v>171.5</c:v>
                </c:pt>
                <c:pt idx="1069">
                  <c:v>171.66666666666666</c:v>
                </c:pt>
                <c:pt idx="1070">
                  <c:v>171.83333333333334</c:v>
                </c:pt>
                <c:pt idx="1071">
                  <c:v>172</c:v>
                </c:pt>
                <c:pt idx="1072">
                  <c:v>172.16666666666666</c:v>
                </c:pt>
                <c:pt idx="1073">
                  <c:v>172.33333333333334</c:v>
                </c:pt>
                <c:pt idx="1074">
                  <c:v>172.5</c:v>
                </c:pt>
                <c:pt idx="1075">
                  <c:v>172.66666666666666</c:v>
                </c:pt>
                <c:pt idx="1076">
                  <c:v>172.83333333333334</c:v>
                </c:pt>
                <c:pt idx="1077">
                  <c:v>173</c:v>
                </c:pt>
                <c:pt idx="1078">
                  <c:v>173.16666666666666</c:v>
                </c:pt>
                <c:pt idx="1079">
                  <c:v>173.33333333333334</c:v>
                </c:pt>
                <c:pt idx="1080">
                  <c:v>173.5</c:v>
                </c:pt>
                <c:pt idx="1081">
                  <c:v>173.66666666666666</c:v>
                </c:pt>
                <c:pt idx="1082">
                  <c:v>173.83333333333334</c:v>
                </c:pt>
                <c:pt idx="1083">
                  <c:v>173.9084</c:v>
                </c:pt>
                <c:pt idx="1084">
                  <c:v>173.9084</c:v>
                </c:pt>
                <c:pt idx="1085">
                  <c:v>174</c:v>
                </c:pt>
                <c:pt idx="1086">
                  <c:v>174.12358333333336</c:v>
                </c:pt>
                <c:pt idx="1087">
                  <c:v>174.12358333333336</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177.66666666666666</c:v>
                </c:pt>
                <c:pt idx="1110">
                  <c:v>177.83333333333334</c:v>
                </c:pt>
                <c:pt idx="1111">
                  <c:v>178</c:v>
                </c:pt>
                <c:pt idx="1112">
                  <c:v>178.16666666666666</c:v>
                </c:pt>
                <c:pt idx="1113">
                  <c:v>178.33333333333334</c:v>
                </c:pt>
                <c:pt idx="1114">
                  <c:v>178.5</c:v>
                </c:pt>
                <c:pt idx="1115">
                  <c:v>178.66666666666666</c:v>
                </c:pt>
                <c:pt idx="1116">
                  <c:v>178.83333333333334</c:v>
                </c:pt>
                <c:pt idx="1117">
                  <c:v>179</c:v>
                </c:pt>
                <c:pt idx="1118">
                  <c:v>179.16666666666666</c:v>
                </c:pt>
                <c:pt idx="1119">
                  <c:v>179.33333333333334</c:v>
                </c:pt>
                <c:pt idx="1120">
                  <c:v>179.5</c:v>
                </c:pt>
                <c:pt idx="1121">
                  <c:v>179.66666666666666</c:v>
                </c:pt>
                <c:pt idx="1122">
                  <c:v>179.83333333333334</c:v>
                </c:pt>
                <c:pt idx="1123">
                  <c:v>180</c:v>
                </c:pt>
                <c:pt idx="1124">
                  <c:v>180.16666666666666</c:v>
                </c:pt>
                <c:pt idx="1125">
                  <c:v>180.33333333333334</c:v>
                </c:pt>
                <c:pt idx="1126">
                  <c:v>180.5</c:v>
                </c:pt>
                <c:pt idx="1127">
                  <c:v>180.66666666666666</c:v>
                </c:pt>
                <c:pt idx="1128">
                  <c:v>180.83333333333334</c:v>
                </c:pt>
                <c:pt idx="1129">
                  <c:v>181</c:v>
                </c:pt>
                <c:pt idx="1130">
                  <c:v>181.16666666666666</c:v>
                </c:pt>
                <c:pt idx="1131">
                  <c:v>181.33333333333334</c:v>
                </c:pt>
                <c:pt idx="1132">
                  <c:v>181.5</c:v>
                </c:pt>
                <c:pt idx="1133">
                  <c:v>181.66666666666666</c:v>
                </c:pt>
                <c:pt idx="1134">
                  <c:v>181.83333333333334</c:v>
                </c:pt>
                <c:pt idx="1135">
                  <c:v>182</c:v>
                </c:pt>
                <c:pt idx="1136">
                  <c:v>182.16666666666666</c:v>
                </c:pt>
                <c:pt idx="1137">
                  <c:v>182.33333333333334</c:v>
                </c:pt>
                <c:pt idx="1138">
                  <c:v>182.5</c:v>
                </c:pt>
                <c:pt idx="1139">
                  <c:v>182.66666666666666</c:v>
                </c:pt>
                <c:pt idx="1140">
                  <c:v>182.83333333333334</c:v>
                </c:pt>
                <c:pt idx="1141">
                  <c:v>183</c:v>
                </c:pt>
                <c:pt idx="1142">
                  <c:v>183.16666666666666</c:v>
                </c:pt>
                <c:pt idx="1143">
                  <c:v>183.33333333333334</c:v>
                </c:pt>
                <c:pt idx="1144">
                  <c:v>183.5</c:v>
                </c:pt>
                <c:pt idx="1145">
                  <c:v>183.66666666666666</c:v>
                </c:pt>
                <c:pt idx="1146">
                  <c:v>183.83333333333334</c:v>
                </c:pt>
                <c:pt idx="1147">
                  <c:v>184</c:v>
                </c:pt>
                <c:pt idx="1148">
                  <c:v>184.16666666666666</c:v>
                </c:pt>
                <c:pt idx="1149">
                  <c:v>184.33333333333334</c:v>
                </c:pt>
                <c:pt idx="1150">
                  <c:v>184.5</c:v>
                </c:pt>
                <c:pt idx="1151">
                  <c:v>184.66666666666666</c:v>
                </c:pt>
                <c:pt idx="1152">
                  <c:v>184.83333333333334</c:v>
                </c:pt>
                <c:pt idx="1153">
                  <c:v>185</c:v>
                </c:pt>
                <c:pt idx="1154">
                  <c:v>185.16666666666666</c:v>
                </c:pt>
                <c:pt idx="1155">
                  <c:v>185.33333333333334</c:v>
                </c:pt>
                <c:pt idx="1156">
                  <c:v>185.5</c:v>
                </c:pt>
                <c:pt idx="1157">
                  <c:v>185.66666666666666</c:v>
                </c:pt>
                <c:pt idx="1158">
                  <c:v>185.83333333333334</c:v>
                </c:pt>
                <c:pt idx="1159">
                  <c:v>186</c:v>
                </c:pt>
                <c:pt idx="1160">
                  <c:v>186.16666666666666</c:v>
                </c:pt>
                <c:pt idx="1161">
                  <c:v>186.33333333333334</c:v>
                </c:pt>
                <c:pt idx="1162">
                  <c:v>186.5</c:v>
                </c:pt>
                <c:pt idx="1163">
                  <c:v>186.66666666666666</c:v>
                </c:pt>
                <c:pt idx="1164">
                  <c:v>186.83333333333334</c:v>
                </c:pt>
                <c:pt idx="1165">
                  <c:v>187</c:v>
                </c:pt>
                <c:pt idx="1166">
                  <c:v>187.16666666666666</c:v>
                </c:pt>
                <c:pt idx="1167">
                  <c:v>187.33333333333334</c:v>
                </c:pt>
                <c:pt idx="1168">
                  <c:v>187.5</c:v>
                </c:pt>
                <c:pt idx="1169">
                  <c:v>187.66666666666666</c:v>
                </c:pt>
                <c:pt idx="1170">
                  <c:v>187.83333333333334</c:v>
                </c:pt>
                <c:pt idx="1171">
                  <c:v>188</c:v>
                </c:pt>
                <c:pt idx="1172">
                  <c:v>188.16666666666666</c:v>
                </c:pt>
                <c:pt idx="1173">
                  <c:v>188.33333333333334</c:v>
                </c:pt>
                <c:pt idx="1174">
                  <c:v>188.5</c:v>
                </c:pt>
                <c:pt idx="1175">
                  <c:v>188.66666666666666</c:v>
                </c:pt>
                <c:pt idx="1176">
                  <c:v>188.83333333333334</c:v>
                </c:pt>
                <c:pt idx="1177">
                  <c:v>189</c:v>
                </c:pt>
                <c:pt idx="1178">
                  <c:v>189.16666666666666</c:v>
                </c:pt>
                <c:pt idx="1179">
                  <c:v>189.33333333333334</c:v>
                </c:pt>
                <c:pt idx="1180">
                  <c:v>189.5</c:v>
                </c:pt>
                <c:pt idx="1181">
                  <c:v>189.66666666666666</c:v>
                </c:pt>
                <c:pt idx="1182">
                  <c:v>189.83333333333334</c:v>
                </c:pt>
                <c:pt idx="1183">
                  <c:v>190</c:v>
                </c:pt>
                <c:pt idx="1184">
                  <c:v>190.16666666666666</c:v>
                </c:pt>
                <c:pt idx="1185">
                  <c:v>190.33333333333334</c:v>
                </c:pt>
                <c:pt idx="1186">
                  <c:v>190.5</c:v>
                </c:pt>
                <c:pt idx="1187">
                  <c:v>190.66666666666666</c:v>
                </c:pt>
                <c:pt idx="1188">
                  <c:v>190.69788333333332</c:v>
                </c:pt>
                <c:pt idx="1189">
                  <c:v>190.69788333333332</c:v>
                </c:pt>
                <c:pt idx="1190">
                  <c:v>190.69799999999998</c:v>
                </c:pt>
              </c:numCache>
            </c:numRef>
          </c:xVal>
          <c:yVal>
            <c:numRef>
              <c:f>'Figure 9'!$AM$6:$AM$1196</c:f>
              <c:numCache>
                <c:formatCode>General</c:formatCode>
                <c:ptCount val="119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9.3331719999999994</c:v>
                </c:pt>
                <c:pt idx="82">
                  <c:v>9.3706689999999995</c:v>
                </c:pt>
                <c:pt idx="83">
                  <c:v>9.7509110000000003</c:v>
                </c:pt>
                <c:pt idx="84">
                  <c:v>10.181253999999999</c:v>
                </c:pt>
                <c:pt idx="85">
                  <c:v>10.717060999999999</c:v>
                </c:pt>
                <c:pt idx="86">
                  <c:v>11.370654</c:v>
                </c:pt>
                <c:pt idx="87">
                  <c:v>12.146943</c:v>
                </c:pt>
                <c:pt idx="88">
                  <c:v>13.007719</c:v>
                </c:pt>
                <c:pt idx="89">
                  <c:v>13.384471</c:v>
                </c:pt>
                <c:pt idx="90">
                  <c:v>13.385713000000001</c:v>
                </c:pt>
                <c:pt idx="91">
                  <c:v>13.936819</c:v>
                </c:pt>
                <c:pt idx="92">
                  <c:v>14.933813000000001</c:v>
                </c:pt>
                <c:pt idx="93">
                  <c:v>15.9898205</c:v>
                </c:pt>
                <c:pt idx="94">
                  <c:v>17.093447000000001</c:v>
                </c:pt>
                <c:pt idx="95">
                  <c:v>18.274439999999998</c:v>
                </c:pt>
                <c:pt idx="96">
                  <c:v>19.531330000000001</c:v>
                </c:pt>
                <c:pt idx="97">
                  <c:v>20.726938000000001</c:v>
                </c:pt>
                <c:pt idx="98">
                  <c:v>21.986193</c:v>
                </c:pt>
                <c:pt idx="99">
                  <c:v>23.328431999999999</c:v>
                </c:pt>
                <c:pt idx="100">
                  <c:v>24.693439999999999</c:v>
                </c:pt>
                <c:pt idx="101">
                  <c:v>26.076426999999999</c:v>
                </c:pt>
                <c:pt idx="102">
                  <c:v>27.514106999999999</c:v>
                </c:pt>
                <c:pt idx="103">
                  <c:v>29.002541999999998</c:v>
                </c:pt>
                <c:pt idx="104">
                  <c:v>30.529978</c:v>
                </c:pt>
                <c:pt idx="105">
                  <c:v>32.099690000000002</c:v>
                </c:pt>
                <c:pt idx="106">
                  <c:v>33.147109999999998</c:v>
                </c:pt>
                <c:pt idx="107">
                  <c:v>33.147649999999999</c:v>
                </c:pt>
                <c:pt idx="108">
                  <c:v>33.721539999999997</c:v>
                </c:pt>
                <c:pt idx="109">
                  <c:v>35.394170000000003</c:v>
                </c:pt>
                <c:pt idx="110">
                  <c:v>37.104799999999997</c:v>
                </c:pt>
                <c:pt idx="111">
                  <c:v>38.851016999999999</c:v>
                </c:pt>
                <c:pt idx="112">
                  <c:v>40.624600000000001</c:v>
                </c:pt>
                <c:pt idx="113">
                  <c:v>42.424537999999998</c:v>
                </c:pt>
                <c:pt idx="114">
                  <c:v>44.255187999999997</c:v>
                </c:pt>
                <c:pt idx="115">
                  <c:v>46.116947000000003</c:v>
                </c:pt>
                <c:pt idx="116">
                  <c:v>48.009597999999997</c:v>
                </c:pt>
                <c:pt idx="117">
                  <c:v>49.929270000000002</c:v>
                </c:pt>
                <c:pt idx="118">
                  <c:v>51.870094000000002</c:v>
                </c:pt>
                <c:pt idx="119">
                  <c:v>53.819653000000002</c:v>
                </c:pt>
                <c:pt idx="120">
                  <c:v>55.759590000000003</c:v>
                </c:pt>
                <c:pt idx="121">
                  <c:v>57.665050000000001</c:v>
                </c:pt>
                <c:pt idx="122">
                  <c:v>59.505412999999997</c:v>
                </c:pt>
                <c:pt idx="123">
                  <c:v>61.246639999999999</c:v>
                </c:pt>
                <c:pt idx="124">
                  <c:v>62.855643999999998</c:v>
                </c:pt>
                <c:pt idx="125">
                  <c:v>64.305305000000004</c:v>
                </c:pt>
                <c:pt idx="126">
                  <c:v>65.579284999999999</c:v>
                </c:pt>
                <c:pt idx="127">
                  <c:v>66.674189999999996</c:v>
                </c:pt>
                <c:pt idx="128">
                  <c:v>67.59845</c:v>
                </c:pt>
                <c:pt idx="129">
                  <c:v>68.368880000000004</c:v>
                </c:pt>
                <c:pt idx="130">
                  <c:v>69.006460000000004</c:v>
                </c:pt>
                <c:pt idx="131">
                  <c:v>69.532844999999995</c:v>
                </c:pt>
                <c:pt idx="132">
                  <c:v>69.968056000000004</c:v>
                </c:pt>
                <c:pt idx="133">
                  <c:v>70.329490000000007</c:v>
                </c:pt>
                <c:pt idx="134">
                  <c:v>70.631584000000004</c:v>
                </c:pt>
                <c:pt idx="135">
                  <c:v>70.886009999999999</c:v>
                </c:pt>
                <c:pt idx="136">
                  <c:v>71.102069999999998</c:v>
                </c:pt>
                <c:pt idx="137">
                  <c:v>71.287130000000005</c:v>
                </c:pt>
                <c:pt idx="138">
                  <c:v>71.446979999999996</c:v>
                </c:pt>
                <c:pt idx="139">
                  <c:v>71.586219999999997</c:v>
                </c:pt>
                <c:pt idx="140">
                  <c:v>71.708470000000005</c:v>
                </c:pt>
                <c:pt idx="141">
                  <c:v>71.816609999999997</c:v>
                </c:pt>
                <c:pt idx="142">
                  <c:v>71.912949999999995</c:v>
                </c:pt>
                <c:pt idx="143">
                  <c:v>71.999350000000007</c:v>
                </c:pt>
                <c:pt idx="144">
                  <c:v>72.07732</c:v>
                </c:pt>
                <c:pt idx="145">
                  <c:v>72.148079999999993</c:v>
                </c:pt>
                <c:pt idx="146">
                  <c:v>72.212654000000001</c:v>
                </c:pt>
                <c:pt idx="147">
                  <c:v>72.271866000000003</c:v>
                </c:pt>
                <c:pt idx="148">
                  <c:v>72.326409999999996</c:v>
                </c:pt>
                <c:pt idx="149">
                  <c:v>72.376859999999994</c:v>
                </c:pt>
                <c:pt idx="150">
                  <c:v>72.423705999999996</c:v>
                </c:pt>
                <c:pt idx="151">
                  <c:v>72.467370000000003</c:v>
                </c:pt>
                <c:pt idx="152">
                  <c:v>72.508194000000003</c:v>
                </c:pt>
                <c:pt idx="153">
                  <c:v>72.546490000000006</c:v>
                </c:pt>
                <c:pt idx="154">
                  <c:v>72.582509999999999</c:v>
                </c:pt>
                <c:pt idx="155">
                  <c:v>72.616479999999996</c:v>
                </c:pt>
                <c:pt idx="156">
                  <c:v>72.648579999999995</c:v>
                </c:pt>
                <c:pt idx="157">
                  <c:v>72.679010000000005</c:v>
                </c:pt>
                <c:pt idx="158">
                  <c:v>72.707886000000002</c:v>
                </c:pt>
                <c:pt idx="159">
                  <c:v>72.735343999999998</c:v>
                </c:pt>
                <c:pt idx="160">
                  <c:v>72.761510000000001</c:v>
                </c:pt>
                <c:pt idx="161">
                  <c:v>72.786479999999997</c:v>
                </c:pt>
                <c:pt idx="162">
                  <c:v>72.81035</c:v>
                </c:pt>
                <c:pt idx="163">
                  <c:v>72.833190000000002</c:v>
                </c:pt>
                <c:pt idx="164">
                  <c:v>72.855069999999998</c:v>
                </c:pt>
                <c:pt idx="165">
                  <c:v>72.876069999999999</c:v>
                </c:pt>
                <c:pt idx="166">
                  <c:v>72.896225000000001</c:v>
                </c:pt>
                <c:pt idx="167">
                  <c:v>72.915599999999998</c:v>
                </c:pt>
                <c:pt idx="168">
                  <c:v>72.934250000000006</c:v>
                </c:pt>
                <c:pt idx="169">
                  <c:v>72.952209999999994</c:v>
                </c:pt>
                <c:pt idx="170">
                  <c:v>72.96951</c:v>
                </c:pt>
                <c:pt idx="171">
                  <c:v>72.973563999999996</c:v>
                </c:pt>
                <c:pt idx="172">
                  <c:v>72.986199999999997</c:v>
                </c:pt>
                <c:pt idx="173">
                  <c:v>73.002309999999994</c:v>
                </c:pt>
                <c:pt idx="174">
                  <c:v>73.017859999999999</c:v>
                </c:pt>
                <c:pt idx="175">
                  <c:v>73.032889999999995</c:v>
                </c:pt>
                <c:pt idx="176">
                  <c:v>73.047409999999999</c:v>
                </c:pt>
                <c:pt idx="177">
                  <c:v>73.061454999999995</c:v>
                </c:pt>
                <c:pt idx="178">
                  <c:v>73.075035</c:v>
                </c:pt>
                <c:pt idx="179">
                  <c:v>73.088189999999997</c:v>
                </c:pt>
                <c:pt idx="180">
                  <c:v>73.100920000000002</c:v>
                </c:pt>
                <c:pt idx="181">
                  <c:v>73.113249999999994</c:v>
                </c:pt>
                <c:pt idx="182">
                  <c:v>73.125206000000006</c:v>
                </c:pt>
                <c:pt idx="183">
                  <c:v>73.136790000000005</c:v>
                </c:pt>
                <c:pt idx="184">
                  <c:v>73.148009999999999</c:v>
                </c:pt>
                <c:pt idx="185">
                  <c:v>73.158900000000003</c:v>
                </c:pt>
                <c:pt idx="186">
                  <c:v>73.169449999999998</c:v>
                </c:pt>
                <c:pt idx="187">
                  <c:v>73.179689999999994</c:v>
                </c:pt>
                <c:pt idx="188">
                  <c:v>73.189620000000005</c:v>
                </c:pt>
                <c:pt idx="189">
                  <c:v>73.199264999999997</c:v>
                </c:pt>
                <c:pt idx="190">
                  <c:v>73.208619999999996</c:v>
                </c:pt>
                <c:pt idx="191">
                  <c:v>73.217690000000005</c:v>
                </c:pt>
                <c:pt idx="192">
                  <c:v>73.226500000000001</c:v>
                </c:pt>
                <c:pt idx="193">
                  <c:v>73.235054000000005</c:v>
                </c:pt>
                <c:pt idx="194">
                  <c:v>73.243359999999996</c:v>
                </c:pt>
                <c:pt idx="195">
                  <c:v>73.251419999999996</c:v>
                </c:pt>
                <c:pt idx="196">
                  <c:v>73.259249999999994</c:v>
                </c:pt>
                <c:pt idx="197">
                  <c:v>73.266840000000002</c:v>
                </c:pt>
                <c:pt idx="198">
                  <c:v>73.274215999999996</c:v>
                </c:pt>
                <c:pt idx="199">
                  <c:v>73.281379999999999</c:v>
                </c:pt>
                <c:pt idx="200">
                  <c:v>73.288330000000002</c:v>
                </c:pt>
                <c:pt idx="201">
                  <c:v>73.295079999999999</c:v>
                </c:pt>
                <c:pt idx="202">
                  <c:v>73.301636000000002</c:v>
                </c:pt>
                <c:pt idx="203">
                  <c:v>73.308000000000007</c:v>
                </c:pt>
                <c:pt idx="204">
                  <c:v>73.314179999999993</c:v>
                </c:pt>
                <c:pt idx="205">
                  <c:v>73.320175000000006</c:v>
                </c:pt>
                <c:pt idx="206">
                  <c:v>73.325999999999993</c:v>
                </c:pt>
                <c:pt idx="207">
                  <c:v>73.331639999999993</c:v>
                </c:pt>
                <c:pt idx="208">
                  <c:v>73.337130000000002</c:v>
                </c:pt>
                <c:pt idx="209">
                  <c:v>73.342444999999998</c:v>
                </c:pt>
                <c:pt idx="210">
                  <c:v>73.347610000000003</c:v>
                </c:pt>
                <c:pt idx="211">
                  <c:v>73.352615</c:v>
                </c:pt>
                <c:pt idx="212">
                  <c:v>73.357474999999994</c:v>
                </c:pt>
                <c:pt idx="213">
                  <c:v>73.362189999999998</c:v>
                </c:pt>
                <c:pt idx="214">
                  <c:v>73.366770000000002</c:v>
                </c:pt>
                <c:pt idx="215">
                  <c:v>73.371200000000002</c:v>
                </c:pt>
                <c:pt idx="216">
                  <c:v>73.375495999999998</c:v>
                </c:pt>
                <c:pt idx="217">
                  <c:v>73.379660000000001</c:v>
                </c:pt>
                <c:pt idx="218">
                  <c:v>73.383705000000006</c:v>
                </c:pt>
                <c:pt idx="219">
                  <c:v>73.387609999999995</c:v>
                </c:pt>
                <c:pt idx="220">
                  <c:v>73.391400000000004</c:v>
                </c:pt>
                <c:pt idx="221">
                  <c:v>73.395079999999993</c:v>
                </c:pt>
                <c:pt idx="222">
                  <c:v>73.398635999999996</c:v>
                </c:pt>
                <c:pt idx="223">
                  <c:v>73.402079999999998</c:v>
                </c:pt>
                <c:pt idx="224">
                  <c:v>73.4054</c:v>
                </c:pt>
                <c:pt idx="225">
                  <c:v>73.408630000000002</c:v>
                </c:pt>
                <c:pt idx="226">
                  <c:v>73.411749999999998</c:v>
                </c:pt>
                <c:pt idx="227">
                  <c:v>73.414764000000005</c:v>
                </c:pt>
                <c:pt idx="228">
                  <c:v>73.417680000000004</c:v>
                </c:pt>
                <c:pt idx="229">
                  <c:v>73.420494000000005</c:v>
                </c:pt>
                <c:pt idx="230">
                  <c:v>73.423220000000001</c:v>
                </c:pt>
                <c:pt idx="231">
                  <c:v>73.425839999999994</c:v>
                </c:pt>
                <c:pt idx="232">
                  <c:v>73.428380000000004</c:v>
                </c:pt>
                <c:pt idx="233">
                  <c:v>73.430824000000001</c:v>
                </c:pt>
                <c:pt idx="234">
                  <c:v>73.433189999999996</c:v>
                </c:pt>
                <c:pt idx="235">
                  <c:v>73.435460000000006</c:v>
                </c:pt>
                <c:pt idx="236">
                  <c:v>73.437659999999994</c:v>
                </c:pt>
                <c:pt idx="237">
                  <c:v>73.439766000000006</c:v>
                </c:pt>
                <c:pt idx="238">
                  <c:v>73.441800000000001</c:v>
                </c:pt>
                <c:pt idx="239">
                  <c:v>73.443755999999993</c:v>
                </c:pt>
                <c:pt idx="240">
                  <c:v>73.445629999999994</c:v>
                </c:pt>
                <c:pt idx="241">
                  <c:v>73.44744</c:v>
                </c:pt>
                <c:pt idx="242">
                  <c:v>73.449169999999995</c:v>
                </c:pt>
                <c:pt idx="243">
                  <c:v>73.450835999999995</c:v>
                </c:pt>
                <c:pt idx="244">
                  <c:v>73.452430000000007</c:v>
                </c:pt>
                <c:pt idx="245">
                  <c:v>73.453959999999995</c:v>
                </c:pt>
                <c:pt idx="246">
                  <c:v>73.455414000000005</c:v>
                </c:pt>
                <c:pt idx="247">
                  <c:v>73.456810000000004</c:v>
                </c:pt>
                <c:pt idx="248">
                  <c:v>73.458145000000002</c:v>
                </c:pt>
                <c:pt idx="249">
                  <c:v>73.459410000000005</c:v>
                </c:pt>
                <c:pt idx="250">
                  <c:v>73.460624999999993</c:v>
                </c:pt>
                <c:pt idx="251">
                  <c:v>73.461780000000005</c:v>
                </c:pt>
                <c:pt idx="252">
                  <c:v>73.462869999999995</c:v>
                </c:pt>
                <c:pt idx="253">
                  <c:v>73.463904999999997</c:v>
                </c:pt>
                <c:pt idx="254">
                  <c:v>73.464889999999997</c:v>
                </c:pt>
                <c:pt idx="255">
                  <c:v>73.465810000000005</c:v>
                </c:pt>
                <c:pt idx="256">
                  <c:v>73.46669</c:v>
                </c:pt>
                <c:pt idx="257">
                  <c:v>73.467510000000004</c:v>
                </c:pt>
                <c:pt idx="258">
                  <c:v>73.468279999999993</c:v>
                </c:pt>
                <c:pt idx="259">
                  <c:v>73.468999999999994</c:v>
                </c:pt>
                <c:pt idx="260">
                  <c:v>73.469669999999994</c:v>
                </c:pt>
                <c:pt idx="261">
                  <c:v>73.470299999999995</c:v>
                </c:pt>
                <c:pt idx="262">
                  <c:v>73.470870000000005</c:v>
                </c:pt>
                <c:pt idx="263">
                  <c:v>73.471405000000004</c:v>
                </c:pt>
                <c:pt idx="264">
                  <c:v>73.471890000000002</c:v>
                </c:pt>
                <c:pt idx="265">
                  <c:v>73.472329999999999</c:v>
                </c:pt>
                <c:pt idx="266">
                  <c:v>73.472729999999999</c:v>
                </c:pt>
                <c:pt idx="267">
                  <c:v>73.473079999999996</c:v>
                </c:pt>
                <c:pt idx="268">
                  <c:v>73.473399999999998</c:v>
                </c:pt>
                <c:pt idx="269">
                  <c:v>73.473669999999998</c:v>
                </c:pt>
                <c:pt idx="270">
                  <c:v>73.4739</c:v>
                </c:pt>
                <c:pt idx="271">
                  <c:v>73.474100000000007</c:v>
                </c:pt>
                <c:pt idx="272">
                  <c:v>73.474249999999998</c:v>
                </c:pt>
                <c:pt idx="273">
                  <c:v>73.474365000000006</c:v>
                </c:pt>
                <c:pt idx="274">
                  <c:v>73.474440000000001</c:v>
                </c:pt>
                <c:pt idx="275">
                  <c:v>73.47448</c:v>
                </c:pt>
                <c:pt idx="276">
                  <c:v>73.474490000000003</c:v>
                </c:pt>
                <c:pt idx="277">
                  <c:v>73.474490000000003</c:v>
                </c:pt>
                <c:pt idx="278">
                  <c:v>73.474490000000003</c:v>
                </c:pt>
                <c:pt idx="279">
                  <c:v>73.474463999999998</c:v>
                </c:pt>
                <c:pt idx="280">
                  <c:v>73.474429999999998</c:v>
                </c:pt>
                <c:pt idx="281">
                  <c:v>73.474369999999993</c:v>
                </c:pt>
                <c:pt idx="282">
                  <c:v>73.474320000000006</c:v>
                </c:pt>
                <c:pt idx="283">
                  <c:v>73.474266</c:v>
                </c:pt>
                <c:pt idx="284">
                  <c:v>73.474209999999999</c:v>
                </c:pt>
                <c:pt idx="285">
                  <c:v>73.474159999999998</c:v>
                </c:pt>
                <c:pt idx="286">
                  <c:v>73.474106000000006</c:v>
                </c:pt>
                <c:pt idx="287">
                  <c:v>73.474059999999994</c:v>
                </c:pt>
                <c:pt idx="288">
                  <c:v>73.474019999999996</c:v>
                </c:pt>
                <c:pt idx="289">
                  <c:v>73.473979999999997</c:v>
                </c:pt>
                <c:pt idx="290">
                  <c:v>73.473950000000002</c:v>
                </c:pt>
                <c:pt idx="291">
                  <c:v>73.473929999999996</c:v>
                </c:pt>
                <c:pt idx="292">
                  <c:v>73.473910000000004</c:v>
                </c:pt>
                <c:pt idx="293">
                  <c:v>73.473889999999997</c:v>
                </c:pt>
                <c:pt idx="294">
                  <c:v>73.473884999999996</c:v>
                </c:pt>
                <c:pt idx="295">
                  <c:v>73.473879999999994</c:v>
                </c:pt>
                <c:pt idx="296">
                  <c:v>73.473870000000005</c:v>
                </c:pt>
                <c:pt idx="297">
                  <c:v>73.473860000000002</c:v>
                </c:pt>
                <c:pt idx="298">
                  <c:v>73.473860000000002</c:v>
                </c:pt>
                <c:pt idx="299">
                  <c:v>73.473860000000002</c:v>
                </c:pt>
                <c:pt idx="300">
                  <c:v>73.473860000000002</c:v>
                </c:pt>
                <c:pt idx="301">
                  <c:v>73.473860000000002</c:v>
                </c:pt>
                <c:pt idx="302">
                  <c:v>73.473860000000002</c:v>
                </c:pt>
                <c:pt idx="303">
                  <c:v>73.473860000000002</c:v>
                </c:pt>
                <c:pt idx="304">
                  <c:v>73.526610000000005</c:v>
                </c:pt>
                <c:pt idx="305">
                  <c:v>73.644059999999996</c:v>
                </c:pt>
                <c:pt idx="306">
                  <c:v>73.778120000000001</c:v>
                </c:pt>
                <c:pt idx="307">
                  <c:v>73.919815</c:v>
                </c:pt>
                <c:pt idx="308">
                  <c:v>74.066474999999997</c:v>
                </c:pt>
                <c:pt idx="309">
                  <c:v>74.217513999999994</c:v>
                </c:pt>
                <c:pt idx="310">
                  <c:v>74.372960000000006</c:v>
                </c:pt>
                <c:pt idx="311">
                  <c:v>74.532939999999996</c:v>
                </c:pt>
                <c:pt idx="312">
                  <c:v>74.697609999999997</c:v>
                </c:pt>
                <c:pt idx="313">
                  <c:v>74.867064999999997</c:v>
                </c:pt>
                <c:pt idx="314">
                  <c:v>75.041460000000001</c:v>
                </c:pt>
                <c:pt idx="315">
                  <c:v>75.220920000000007</c:v>
                </c:pt>
                <c:pt idx="316">
                  <c:v>75.405590000000004</c:v>
                </c:pt>
                <c:pt idx="317">
                  <c:v>75.595640000000003</c:v>
                </c:pt>
                <c:pt idx="318">
                  <c:v>75.791259999999994</c:v>
                </c:pt>
                <c:pt idx="319">
                  <c:v>75.992649999999998</c:v>
                </c:pt>
                <c:pt idx="320">
                  <c:v>76.200040000000001</c:v>
                </c:pt>
                <c:pt idx="321">
                  <c:v>76.413650000000004</c:v>
                </c:pt>
                <c:pt idx="322">
                  <c:v>76.633735999999999</c:v>
                </c:pt>
                <c:pt idx="323">
                  <c:v>76.860560000000007</c:v>
                </c:pt>
                <c:pt idx="324">
                  <c:v>77.094399999999993</c:v>
                </c:pt>
                <c:pt idx="325">
                  <c:v>77.335530000000006</c:v>
                </c:pt>
                <c:pt idx="326">
                  <c:v>77.584270000000004</c:v>
                </c:pt>
                <c:pt idx="327">
                  <c:v>77.840903999999995</c:v>
                </c:pt>
                <c:pt idx="328">
                  <c:v>78.105770000000007</c:v>
                </c:pt>
                <c:pt idx="329">
                  <c:v>78.379170000000002</c:v>
                </c:pt>
                <c:pt idx="330">
                  <c:v>78.661460000000005</c:v>
                </c:pt>
                <c:pt idx="331">
                  <c:v>78.952960000000004</c:v>
                </c:pt>
                <c:pt idx="332">
                  <c:v>79.254005000000006</c:v>
                </c:pt>
                <c:pt idx="333">
                  <c:v>79.564970000000002</c:v>
                </c:pt>
                <c:pt idx="334">
                  <c:v>79.886210000000005</c:v>
                </c:pt>
                <c:pt idx="335">
                  <c:v>80.218069999999997</c:v>
                </c:pt>
                <c:pt idx="336">
                  <c:v>80.560950000000005</c:v>
                </c:pt>
                <c:pt idx="337">
                  <c:v>80.915229999999994</c:v>
                </c:pt>
                <c:pt idx="338">
                  <c:v>81.281310000000005</c:v>
                </c:pt>
                <c:pt idx="339">
                  <c:v>81.659599999999998</c:v>
                </c:pt>
                <c:pt idx="340">
                  <c:v>82.050529999999995</c:v>
                </c:pt>
                <c:pt idx="341">
                  <c:v>82.454560000000001</c:v>
                </c:pt>
                <c:pt idx="342">
                  <c:v>82.872159999999994</c:v>
                </c:pt>
                <c:pt idx="343">
                  <c:v>83.303855999999996</c:v>
                </c:pt>
                <c:pt idx="344">
                  <c:v>83.75018</c:v>
                </c:pt>
                <c:pt idx="345">
                  <c:v>83.863399999999999</c:v>
                </c:pt>
                <c:pt idx="346">
                  <c:v>84.211715999999996</c:v>
                </c:pt>
                <c:pt idx="347">
                  <c:v>84.689070000000001</c:v>
                </c:pt>
                <c:pt idx="348">
                  <c:v>85.182940000000002</c:v>
                </c:pt>
                <c:pt idx="349">
                  <c:v>85.694029999999998</c:v>
                </c:pt>
                <c:pt idx="350">
                  <c:v>86.223140000000001</c:v>
                </c:pt>
                <c:pt idx="351">
                  <c:v>86.771125999999995</c:v>
                </c:pt>
                <c:pt idx="352">
                  <c:v>87.338920000000002</c:v>
                </c:pt>
                <c:pt idx="353">
                  <c:v>87.927539999999993</c:v>
                </c:pt>
                <c:pt idx="354">
                  <c:v>88.538079999999994</c:v>
                </c:pt>
                <c:pt idx="355">
                  <c:v>89.17174</c:v>
                </c:pt>
                <c:pt idx="356">
                  <c:v>89.638756000000001</c:v>
                </c:pt>
                <c:pt idx="357">
                  <c:v>89.638756000000001</c:v>
                </c:pt>
                <c:pt idx="358">
                  <c:v>89.818989999999999</c:v>
                </c:pt>
                <c:pt idx="359">
                  <c:v>90.329809999999995</c:v>
                </c:pt>
                <c:pt idx="360">
                  <c:v>90.722740000000002</c:v>
                </c:pt>
                <c:pt idx="361">
                  <c:v>91.050539999999998</c:v>
                </c:pt>
                <c:pt idx="362">
                  <c:v>91.342389999999995</c:v>
                </c:pt>
                <c:pt idx="363">
                  <c:v>91.614750000000001</c:v>
                </c:pt>
                <c:pt idx="364">
                  <c:v>91.877080000000007</c:v>
                </c:pt>
                <c:pt idx="365">
                  <c:v>92.134910000000005</c:v>
                </c:pt>
                <c:pt idx="366">
                  <c:v>92.391499999999994</c:v>
                </c:pt>
                <c:pt idx="367">
                  <c:v>92.648809999999997</c:v>
                </c:pt>
                <c:pt idx="368">
                  <c:v>92.90795</c:v>
                </c:pt>
                <c:pt idx="369">
                  <c:v>93.169669999999996</c:v>
                </c:pt>
                <c:pt idx="370">
                  <c:v>93.434439999999995</c:v>
                </c:pt>
                <c:pt idx="371">
                  <c:v>93.702569999999994</c:v>
                </c:pt>
                <c:pt idx="372">
                  <c:v>93.974260000000001</c:v>
                </c:pt>
                <c:pt idx="373">
                  <c:v>94.249690000000001</c:v>
                </c:pt>
                <c:pt idx="374">
                  <c:v>94.528980000000004</c:v>
                </c:pt>
                <c:pt idx="375">
                  <c:v>94.812240000000003</c:v>
                </c:pt>
                <c:pt idx="376">
                  <c:v>95.09957</c:v>
                </c:pt>
                <c:pt idx="377">
                  <c:v>95.391069999999999</c:v>
                </c:pt>
                <c:pt idx="378">
                  <c:v>95.686809999999994</c:v>
                </c:pt>
                <c:pt idx="379">
                  <c:v>95.986900000000006</c:v>
                </c:pt>
                <c:pt idx="380">
                  <c:v>96.291420000000002</c:v>
                </c:pt>
                <c:pt idx="381">
                  <c:v>96.600449999999995</c:v>
                </c:pt>
                <c:pt idx="382">
                  <c:v>96.914079999999998</c:v>
                </c:pt>
                <c:pt idx="383">
                  <c:v>97.232389999999995</c:v>
                </c:pt>
                <c:pt idx="384">
                  <c:v>97.555480000000003</c:v>
                </c:pt>
                <c:pt idx="385">
                  <c:v>97.883439999999993</c:v>
                </c:pt>
                <c:pt idx="386">
                  <c:v>98.216369999999998</c:v>
                </c:pt>
                <c:pt idx="387">
                  <c:v>98.554344</c:v>
                </c:pt>
                <c:pt idx="388">
                  <c:v>98.897484000000006</c:v>
                </c:pt>
                <c:pt idx="389">
                  <c:v>99.245859999999993</c:v>
                </c:pt>
                <c:pt idx="390">
                  <c:v>99.599580000000003</c:v>
                </c:pt>
                <c:pt idx="391">
                  <c:v>99.958730000000003</c:v>
                </c:pt>
                <c:pt idx="392">
                  <c:v>100.32342</c:v>
                </c:pt>
                <c:pt idx="393">
                  <c:v>100.69374000000001</c:v>
                </c:pt>
                <c:pt idx="394">
                  <c:v>101.06979</c:v>
                </c:pt>
                <c:pt idx="395">
                  <c:v>101.45168</c:v>
                </c:pt>
                <c:pt idx="396">
                  <c:v>101.839516</c:v>
                </c:pt>
                <c:pt idx="397">
                  <c:v>102.23338</c:v>
                </c:pt>
                <c:pt idx="398">
                  <c:v>102.63341</c:v>
                </c:pt>
                <c:pt idx="399">
                  <c:v>103.03969600000001</c:v>
                </c:pt>
                <c:pt idx="400">
                  <c:v>103.45236</c:v>
                </c:pt>
                <c:pt idx="401">
                  <c:v>103.87152</c:v>
                </c:pt>
                <c:pt idx="402">
                  <c:v>104.297264</c:v>
                </c:pt>
                <c:pt idx="403">
                  <c:v>104.72970599999999</c:v>
                </c:pt>
                <c:pt idx="404">
                  <c:v>105.16897</c:v>
                </c:pt>
                <c:pt idx="405">
                  <c:v>105.55309</c:v>
                </c:pt>
                <c:pt idx="406">
                  <c:v>105.55309</c:v>
                </c:pt>
                <c:pt idx="407">
                  <c:v>105.61377</c:v>
                </c:pt>
                <c:pt idx="408">
                  <c:v>105.98465</c:v>
                </c:pt>
                <c:pt idx="409">
                  <c:v>106.25951000000001</c:v>
                </c:pt>
                <c:pt idx="410">
                  <c:v>106.46441</c:v>
                </c:pt>
                <c:pt idx="411">
                  <c:v>106.61772000000001</c:v>
                </c:pt>
                <c:pt idx="412">
                  <c:v>106.73273500000001</c:v>
                </c:pt>
                <c:pt idx="413">
                  <c:v>106.81923</c:v>
                </c:pt>
                <c:pt idx="414">
                  <c:v>106.88437999999999</c:v>
                </c:pt>
                <c:pt idx="415">
                  <c:v>106.93351</c:v>
                </c:pt>
                <c:pt idx="416">
                  <c:v>106.97058</c:v>
                </c:pt>
                <c:pt idx="417">
                  <c:v>106.99857</c:v>
                </c:pt>
                <c:pt idx="418">
                  <c:v>107.01972000000001</c:v>
                </c:pt>
                <c:pt idx="419">
                  <c:v>107.03570000000001</c:v>
                </c:pt>
                <c:pt idx="420">
                  <c:v>107.04776</c:v>
                </c:pt>
                <c:pt idx="421">
                  <c:v>107.05687</c:v>
                </c:pt>
                <c:pt idx="422">
                  <c:v>107.06374</c:v>
                </c:pt>
                <c:pt idx="423">
                  <c:v>107.06894</c:v>
                </c:pt>
                <c:pt idx="424">
                  <c:v>107.07286999999999</c:v>
                </c:pt>
                <c:pt idx="425">
                  <c:v>107.07584</c:v>
                </c:pt>
                <c:pt idx="426">
                  <c:v>107.07810000000001</c:v>
                </c:pt>
                <c:pt idx="427">
                  <c:v>107.07980999999999</c:v>
                </c:pt>
                <c:pt idx="428">
                  <c:v>107.08109</c:v>
                </c:pt>
                <c:pt idx="429">
                  <c:v>107.08205</c:v>
                </c:pt>
                <c:pt idx="430">
                  <c:v>107.08275</c:v>
                </c:pt>
                <c:pt idx="431">
                  <c:v>107.083275</c:v>
                </c:pt>
                <c:pt idx="432">
                  <c:v>107.083664</c:v>
                </c:pt>
                <c:pt idx="433">
                  <c:v>107.08395</c:v>
                </c:pt>
                <c:pt idx="434">
                  <c:v>107.08416</c:v>
                </c:pt>
                <c:pt idx="435">
                  <c:v>107.084305</c:v>
                </c:pt>
                <c:pt idx="436">
                  <c:v>107.08441000000001</c:v>
                </c:pt>
                <c:pt idx="437">
                  <c:v>107.08447</c:v>
                </c:pt>
                <c:pt idx="438">
                  <c:v>107.08452</c:v>
                </c:pt>
                <c:pt idx="439">
                  <c:v>107.08453</c:v>
                </c:pt>
                <c:pt idx="440">
                  <c:v>107.08454</c:v>
                </c:pt>
                <c:pt idx="441">
                  <c:v>107.08454</c:v>
                </c:pt>
                <c:pt idx="442">
                  <c:v>107.08454</c:v>
                </c:pt>
                <c:pt idx="443">
                  <c:v>107.08454</c:v>
                </c:pt>
                <c:pt idx="444">
                  <c:v>107.08454</c:v>
                </c:pt>
                <c:pt idx="445">
                  <c:v>107.08454</c:v>
                </c:pt>
                <c:pt idx="446">
                  <c:v>107.08454</c:v>
                </c:pt>
                <c:pt idx="447">
                  <c:v>107.08454</c:v>
                </c:pt>
                <c:pt idx="448">
                  <c:v>107.08454</c:v>
                </c:pt>
                <c:pt idx="449">
                  <c:v>107.08454</c:v>
                </c:pt>
                <c:pt idx="450">
                  <c:v>107.08454</c:v>
                </c:pt>
                <c:pt idx="451">
                  <c:v>107.08454</c:v>
                </c:pt>
                <c:pt idx="452">
                  <c:v>107.08454</c:v>
                </c:pt>
                <c:pt idx="453">
                  <c:v>107.08454</c:v>
                </c:pt>
                <c:pt idx="454">
                  <c:v>107.08454</c:v>
                </c:pt>
                <c:pt idx="455">
                  <c:v>107.08454</c:v>
                </c:pt>
                <c:pt idx="456">
                  <c:v>107.08454</c:v>
                </c:pt>
                <c:pt idx="457">
                  <c:v>107.08454</c:v>
                </c:pt>
                <c:pt idx="458">
                  <c:v>107.08454</c:v>
                </c:pt>
                <c:pt idx="459">
                  <c:v>107.08454</c:v>
                </c:pt>
                <c:pt idx="460">
                  <c:v>107.08454</c:v>
                </c:pt>
                <c:pt idx="461">
                  <c:v>107.08454</c:v>
                </c:pt>
                <c:pt idx="462">
                  <c:v>107.08454</c:v>
                </c:pt>
                <c:pt idx="463">
                  <c:v>107.08454</c:v>
                </c:pt>
                <c:pt idx="464">
                  <c:v>107.08454</c:v>
                </c:pt>
                <c:pt idx="465">
                  <c:v>107.08454</c:v>
                </c:pt>
                <c:pt idx="466">
                  <c:v>107.08454</c:v>
                </c:pt>
                <c:pt idx="467">
                  <c:v>107.08454</c:v>
                </c:pt>
                <c:pt idx="468">
                  <c:v>107.08454</c:v>
                </c:pt>
                <c:pt idx="469">
                  <c:v>107.08454</c:v>
                </c:pt>
                <c:pt idx="470">
                  <c:v>107.08454</c:v>
                </c:pt>
                <c:pt idx="471">
                  <c:v>107.08454</c:v>
                </c:pt>
                <c:pt idx="472">
                  <c:v>107.08454</c:v>
                </c:pt>
                <c:pt idx="473">
                  <c:v>107.08454</c:v>
                </c:pt>
                <c:pt idx="474">
                  <c:v>107.08454</c:v>
                </c:pt>
                <c:pt idx="475">
                  <c:v>107.08454</c:v>
                </c:pt>
                <c:pt idx="476">
                  <c:v>107.08454</c:v>
                </c:pt>
                <c:pt idx="477">
                  <c:v>107.08454</c:v>
                </c:pt>
                <c:pt idx="478">
                  <c:v>107.08454</c:v>
                </c:pt>
                <c:pt idx="479">
                  <c:v>107.08454</c:v>
                </c:pt>
                <c:pt idx="480">
                  <c:v>107.08454</c:v>
                </c:pt>
                <c:pt idx="481">
                  <c:v>107.08454</c:v>
                </c:pt>
                <c:pt idx="482">
                  <c:v>107.08454</c:v>
                </c:pt>
                <c:pt idx="483">
                  <c:v>107.08454</c:v>
                </c:pt>
                <c:pt idx="484">
                  <c:v>107.08454</c:v>
                </c:pt>
                <c:pt idx="485">
                  <c:v>107.08454</c:v>
                </c:pt>
                <c:pt idx="486">
                  <c:v>107.08454</c:v>
                </c:pt>
                <c:pt idx="487">
                  <c:v>107.08454</c:v>
                </c:pt>
                <c:pt idx="488">
                  <c:v>107.08454</c:v>
                </c:pt>
                <c:pt idx="489">
                  <c:v>107.08454</c:v>
                </c:pt>
                <c:pt idx="490">
                  <c:v>107.08454</c:v>
                </c:pt>
                <c:pt idx="491">
                  <c:v>107.08454</c:v>
                </c:pt>
                <c:pt idx="492">
                  <c:v>107.08454</c:v>
                </c:pt>
                <c:pt idx="493">
                  <c:v>107.08454</c:v>
                </c:pt>
                <c:pt idx="494">
                  <c:v>107.08454</c:v>
                </c:pt>
                <c:pt idx="495">
                  <c:v>107.08454</c:v>
                </c:pt>
                <c:pt idx="496">
                  <c:v>107.08454</c:v>
                </c:pt>
                <c:pt idx="497">
                  <c:v>107.08454</c:v>
                </c:pt>
                <c:pt idx="498">
                  <c:v>107.08454</c:v>
                </c:pt>
                <c:pt idx="499">
                  <c:v>107.08454</c:v>
                </c:pt>
                <c:pt idx="500">
                  <c:v>107.08454</c:v>
                </c:pt>
                <c:pt idx="501">
                  <c:v>107.08454</c:v>
                </c:pt>
                <c:pt idx="502">
                  <c:v>107.08454</c:v>
                </c:pt>
                <c:pt idx="503">
                  <c:v>107.08454</c:v>
                </c:pt>
                <c:pt idx="504">
                  <c:v>107.08454</c:v>
                </c:pt>
                <c:pt idx="505">
                  <c:v>107.08454</c:v>
                </c:pt>
                <c:pt idx="506">
                  <c:v>107.08454</c:v>
                </c:pt>
                <c:pt idx="507">
                  <c:v>107.08454</c:v>
                </c:pt>
                <c:pt idx="508">
                  <c:v>107.08454</c:v>
                </c:pt>
                <c:pt idx="509">
                  <c:v>107.08454</c:v>
                </c:pt>
                <c:pt idx="510">
                  <c:v>107.08454</c:v>
                </c:pt>
                <c:pt idx="511">
                  <c:v>107.08454</c:v>
                </c:pt>
                <c:pt idx="512">
                  <c:v>107.08454</c:v>
                </c:pt>
                <c:pt idx="513">
                  <c:v>107.08454</c:v>
                </c:pt>
                <c:pt idx="514">
                  <c:v>107.08454</c:v>
                </c:pt>
                <c:pt idx="515">
                  <c:v>107.08454</c:v>
                </c:pt>
                <c:pt idx="516">
                  <c:v>107.08454</c:v>
                </c:pt>
                <c:pt idx="517">
                  <c:v>107.08454</c:v>
                </c:pt>
                <c:pt idx="518">
                  <c:v>107.08454</c:v>
                </c:pt>
                <c:pt idx="519">
                  <c:v>107.08454</c:v>
                </c:pt>
                <c:pt idx="520">
                  <c:v>107.08454</c:v>
                </c:pt>
                <c:pt idx="521">
                  <c:v>107.08454</c:v>
                </c:pt>
                <c:pt idx="522">
                  <c:v>107.08454</c:v>
                </c:pt>
                <c:pt idx="523">
                  <c:v>107.08454</c:v>
                </c:pt>
                <c:pt idx="524">
                  <c:v>107.08454</c:v>
                </c:pt>
                <c:pt idx="525">
                  <c:v>107.08454</c:v>
                </c:pt>
                <c:pt idx="526">
                  <c:v>107.08454</c:v>
                </c:pt>
                <c:pt idx="527">
                  <c:v>107.08454</c:v>
                </c:pt>
                <c:pt idx="528">
                  <c:v>107.08454</c:v>
                </c:pt>
                <c:pt idx="529">
                  <c:v>107.08454</c:v>
                </c:pt>
                <c:pt idx="530">
                  <c:v>107.08454</c:v>
                </c:pt>
                <c:pt idx="531">
                  <c:v>107.08454</c:v>
                </c:pt>
                <c:pt idx="532">
                  <c:v>107.08454</c:v>
                </c:pt>
                <c:pt idx="533">
                  <c:v>107.08454</c:v>
                </c:pt>
                <c:pt idx="534">
                  <c:v>107.08454</c:v>
                </c:pt>
                <c:pt idx="535">
                  <c:v>107.08454</c:v>
                </c:pt>
                <c:pt idx="536">
                  <c:v>107.08454</c:v>
                </c:pt>
                <c:pt idx="537">
                  <c:v>107.08454</c:v>
                </c:pt>
                <c:pt idx="538">
                  <c:v>107.08454</c:v>
                </c:pt>
                <c:pt idx="539">
                  <c:v>107.08454</c:v>
                </c:pt>
                <c:pt idx="540">
                  <c:v>107.08454</c:v>
                </c:pt>
                <c:pt idx="541">
                  <c:v>107.08454</c:v>
                </c:pt>
                <c:pt idx="542">
                  <c:v>107.08454</c:v>
                </c:pt>
                <c:pt idx="543">
                  <c:v>107.08454</c:v>
                </c:pt>
                <c:pt idx="544">
                  <c:v>107.08454</c:v>
                </c:pt>
                <c:pt idx="545">
                  <c:v>107.08454</c:v>
                </c:pt>
                <c:pt idx="546">
                  <c:v>107.08454</c:v>
                </c:pt>
                <c:pt idx="547">
                  <c:v>107.08454</c:v>
                </c:pt>
                <c:pt idx="548">
                  <c:v>107.08454</c:v>
                </c:pt>
                <c:pt idx="549">
                  <c:v>107.08454</c:v>
                </c:pt>
                <c:pt idx="550">
                  <c:v>107.08454</c:v>
                </c:pt>
                <c:pt idx="551">
                  <c:v>107.08454</c:v>
                </c:pt>
                <c:pt idx="552">
                  <c:v>107.08454</c:v>
                </c:pt>
                <c:pt idx="553">
                  <c:v>107.08454</c:v>
                </c:pt>
                <c:pt idx="554">
                  <c:v>107.08454</c:v>
                </c:pt>
                <c:pt idx="555">
                  <c:v>107.08454</c:v>
                </c:pt>
                <c:pt idx="556">
                  <c:v>107.08454</c:v>
                </c:pt>
                <c:pt idx="557">
                  <c:v>107.08454</c:v>
                </c:pt>
                <c:pt idx="558">
                  <c:v>107.08454</c:v>
                </c:pt>
                <c:pt idx="559">
                  <c:v>107.08454</c:v>
                </c:pt>
                <c:pt idx="560">
                  <c:v>107.08454</c:v>
                </c:pt>
                <c:pt idx="561">
                  <c:v>107.08454</c:v>
                </c:pt>
                <c:pt idx="562">
                  <c:v>107.08454</c:v>
                </c:pt>
                <c:pt idx="563">
                  <c:v>107.08454</c:v>
                </c:pt>
                <c:pt idx="564">
                  <c:v>107.08454</c:v>
                </c:pt>
                <c:pt idx="565">
                  <c:v>107.08454</c:v>
                </c:pt>
                <c:pt idx="566">
                  <c:v>107.08454</c:v>
                </c:pt>
                <c:pt idx="567">
                  <c:v>107.08454</c:v>
                </c:pt>
                <c:pt idx="568">
                  <c:v>107.08454</c:v>
                </c:pt>
                <c:pt idx="569">
                  <c:v>107.08454</c:v>
                </c:pt>
                <c:pt idx="570">
                  <c:v>107.08454</c:v>
                </c:pt>
                <c:pt idx="571">
                  <c:v>107.08454</c:v>
                </c:pt>
                <c:pt idx="572">
                  <c:v>107.08454</c:v>
                </c:pt>
                <c:pt idx="573">
                  <c:v>107.08454</c:v>
                </c:pt>
                <c:pt idx="574">
                  <c:v>107.08454</c:v>
                </c:pt>
                <c:pt idx="575">
                  <c:v>107.08454</c:v>
                </c:pt>
                <c:pt idx="576">
                  <c:v>107.08454</c:v>
                </c:pt>
                <c:pt idx="577">
                  <c:v>107.08454</c:v>
                </c:pt>
                <c:pt idx="578">
                  <c:v>107.08454</c:v>
                </c:pt>
                <c:pt idx="579">
                  <c:v>107.08454</c:v>
                </c:pt>
                <c:pt idx="580">
                  <c:v>107.08454</c:v>
                </c:pt>
                <c:pt idx="581">
                  <c:v>107.08454</c:v>
                </c:pt>
                <c:pt idx="582">
                  <c:v>107.08454</c:v>
                </c:pt>
                <c:pt idx="583">
                  <c:v>107.08454</c:v>
                </c:pt>
                <c:pt idx="584">
                  <c:v>107.08454</c:v>
                </c:pt>
                <c:pt idx="585">
                  <c:v>107.08454</c:v>
                </c:pt>
                <c:pt idx="586">
                  <c:v>107.08454</c:v>
                </c:pt>
                <c:pt idx="587">
                  <c:v>107.08454</c:v>
                </c:pt>
                <c:pt idx="588">
                  <c:v>107.08454</c:v>
                </c:pt>
                <c:pt idx="589">
                  <c:v>107.08454</c:v>
                </c:pt>
                <c:pt idx="590">
                  <c:v>107.08454</c:v>
                </c:pt>
                <c:pt idx="591">
                  <c:v>107.08454</c:v>
                </c:pt>
                <c:pt idx="592">
                  <c:v>107.08454</c:v>
                </c:pt>
                <c:pt idx="593">
                  <c:v>107.08454</c:v>
                </c:pt>
                <c:pt idx="594">
                  <c:v>107.08454</c:v>
                </c:pt>
                <c:pt idx="595">
                  <c:v>107.08454</c:v>
                </c:pt>
                <c:pt idx="596">
                  <c:v>107.08454</c:v>
                </c:pt>
                <c:pt idx="597">
                  <c:v>107.08454</c:v>
                </c:pt>
                <c:pt idx="598">
                  <c:v>107.08454</c:v>
                </c:pt>
                <c:pt idx="599">
                  <c:v>107.08454</c:v>
                </c:pt>
                <c:pt idx="600">
                  <c:v>107.08454</c:v>
                </c:pt>
                <c:pt idx="601">
                  <c:v>107.08454</c:v>
                </c:pt>
                <c:pt idx="602">
                  <c:v>107.08454</c:v>
                </c:pt>
                <c:pt idx="603">
                  <c:v>107.08454</c:v>
                </c:pt>
                <c:pt idx="604">
                  <c:v>107.08454</c:v>
                </c:pt>
                <c:pt idx="605">
                  <c:v>107.08454</c:v>
                </c:pt>
                <c:pt idx="606">
                  <c:v>107.08454</c:v>
                </c:pt>
                <c:pt idx="607">
                  <c:v>107.08454</c:v>
                </c:pt>
                <c:pt idx="608">
                  <c:v>107.08454</c:v>
                </c:pt>
                <c:pt idx="609">
                  <c:v>107.08454</c:v>
                </c:pt>
                <c:pt idx="610">
                  <c:v>107.08454</c:v>
                </c:pt>
                <c:pt idx="611">
                  <c:v>107.08454</c:v>
                </c:pt>
                <c:pt idx="612">
                  <c:v>107.08454</c:v>
                </c:pt>
                <c:pt idx="613">
                  <c:v>107.08454</c:v>
                </c:pt>
                <c:pt idx="614">
                  <c:v>107.08454</c:v>
                </c:pt>
                <c:pt idx="615">
                  <c:v>107.08454</c:v>
                </c:pt>
                <c:pt idx="616">
                  <c:v>107.08454</c:v>
                </c:pt>
                <c:pt idx="617">
                  <c:v>107.08454</c:v>
                </c:pt>
                <c:pt idx="618">
                  <c:v>107.08454</c:v>
                </c:pt>
                <c:pt idx="619">
                  <c:v>107.08454</c:v>
                </c:pt>
                <c:pt idx="620">
                  <c:v>107.08454</c:v>
                </c:pt>
                <c:pt idx="621">
                  <c:v>107.08454</c:v>
                </c:pt>
                <c:pt idx="622">
                  <c:v>107.08454</c:v>
                </c:pt>
                <c:pt idx="623">
                  <c:v>107.08454</c:v>
                </c:pt>
                <c:pt idx="624">
                  <c:v>107.08454</c:v>
                </c:pt>
                <c:pt idx="625">
                  <c:v>107.08454</c:v>
                </c:pt>
                <c:pt idx="626">
                  <c:v>107.08454</c:v>
                </c:pt>
                <c:pt idx="627">
                  <c:v>107.08454</c:v>
                </c:pt>
                <c:pt idx="628">
                  <c:v>107.08454</c:v>
                </c:pt>
                <c:pt idx="629">
                  <c:v>107.08454</c:v>
                </c:pt>
                <c:pt idx="630">
                  <c:v>107.08454</c:v>
                </c:pt>
                <c:pt idx="631">
                  <c:v>107.08454</c:v>
                </c:pt>
                <c:pt idx="632">
                  <c:v>107.08454</c:v>
                </c:pt>
                <c:pt idx="633">
                  <c:v>107.08454</c:v>
                </c:pt>
                <c:pt idx="634">
                  <c:v>107.08454</c:v>
                </c:pt>
                <c:pt idx="635">
                  <c:v>107.08454</c:v>
                </c:pt>
                <c:pt idx="636">
                  <c:v>107.08454</c:v>
                </c:pt>
                <c:pt idx="637">
                  <c:v>107.08454</c:v>
                </c:pt>
                <c:pt idx="638">
                  <c:v>107.08454</c:v>
                </c:pt>
                <c:pt idx="639">
                  <c:v>107.08454</c:v>
                </c:pt>
                <c:pt idx="640">
                  <c:v>107.08454</c:v>
                </c:pt>
                <c:pt idx="641">
                  <c:v>107.08454</c:v>
                </c:pt>
                <c:pt idx="642">
                  <c:v>107.08454</c:v>
                </c:pt>
                <c:pt idx="643">
                  <c:v>107.08454</c:v>
                </c:pt>
                <c:pt idx="644">
                  <c:v>107.08454</c:v>
                </c:pt>
                <c:pt idx="645">
                  <c:v>107.08454</c:v>
                </c:pt>
                <c:pt idx="646">
                  <c:v>107.08454</c:v>
                </c:pt>
                <c:pt idx="647">
                  <c:v>107.08454</c:v>
                </c:pt>
                <c:pt idx="648">
                  <c:v>107.08454</c:v>
                </c:pt>
                <c:pt idx="649">
                  <c:v>107.08454</c:v>
                </c:pt>
                <c:pt idx="650">
                  <c:v>107.08454</c:v>
                </c:pt>
                <c:pt idx="651">
                  <c:v>107.08454</c:v>
                </c:pt>
                <c:pt idx="652">
                  <c:v>107.08454</c:v>
                </c:pt>
                <c:pt idx="653">
                  <c:v>107.08454</c:v>
                </c:pt>
                <c:pt idx="654">
                  <c:v>107.08454</c:v>
                </c:pt>
                <c:pt idx="655">
                  <c:v>107.08454</c:v>
                </c:pt>
                <c:pt idx="656">
                  <c:v>107.08454</c:v>
                </c:pt>
                <c:pt idx="657">
                  <c:v>107.08454</c:v>
                </c:pt>
                <c:pt idx="658">
                  <c:v>107.08454</c:v>
                </c:pt>
                <c:pt idx="659">
                  <c:v>107.08454</c:v>
                </c:pt>
                <c:pt idx="660">
                  <c:v>107.08454</c:v>
                </c:pt>
                <c:pt idx="661">
                  <c:v>107.08454</c:v>
                </c:pt>
                <c:pt idx="662">
                  <c:v>107.08454</c:v>
                </c:pt>
                <c:pt idx="663">
                  <c:v>107.08454</c:v>
                </c:pt>
                <c:pt idx="664">
                  <c:v>107.08454</c:v>
                </c:pt>
                <c:pt idx="665">
                  <c:v>107.08454</c:v>
                </c:pt>
                <c:pt idx="666">
                  <c:v>107.08454</c:v>
                </c:pt>
                <c:pt idx="667">
                  <c:v>107.08454</c:v>
                </c:pt>
                <c:pt idx="668">
                  <c:v>107.08454</c:v>
                </c:pt>
                <c:pt idx="669">
                  <c:v>107.08454</c:v>
                </c:pt>
                <c:pt idx="670">
                  <c:v>107.08454</c:v>
                </c:pt>
                <c:pt idx="671">
                  <c:v>107.08454</c:v>
                </c:pt>
                <c:pt idx="672">
                  <c:v>107.08454</c:v>
                </c:pt>
                <c:pt idx="673">
                  <c:v>107.08454</c:v>
                </c:pt>
                <c:pt idx="674">
                  <c:v>107.08454</c:v>
                </c:pt>
                <c:pt idx="675">
                  <c:v>107.08454</c:v>
                </c:pt>
                <c:pt idx="676">
                  <c:v>107.08454</c:v>
                </c:pt>
                <c:pt idx="677">
                  <c:v>107.08454</c:v>
                </c:pt>
                <c:pt idx="678">
                  <c:v>107.08454</c:v>
                </c:pt>
                <c:pt idx="679">
                  <c:v>107.08454</c:v>
                </c:pt>
                <c:pt idx="680">
                  <c:v>107.08454</c:v>
                </c:pt>
                <c:pt idx="681">
                  <c:v>107.08454</c:v>
                </c:pt>
                <c:pt idx="682">
                  <c:v>107.08454</c:v>
                </c:pt>
                <c:pt idx="683">
                  <c:v>107.08454</c:v>
                </c:pt>
                <c:pt idx="684">
                  <c:v>107.08454</c:v>
                </c:pt>
                <c:pt idx="685">
                  <c:v>107.08454</c:v>
                </c:pt>
                <c:pt idx="686">
                  <c:v>107.08454</c:v>
                </c:pt>
                <c:pt idx="687">
                  <c:v>107.08454</c:v>
                </c:pt>
                <c:pt idx="688">
                  <c:v>107.08454</c:v>
                </c:pt>
                <c:pt idx="689">
                  <c:v>107.08454</c:v>
                </c:pt>
                <c:pt idx="690">
                  <c:v>107.08454</c:v>
                </c:pt>
                <c:pt idx="691">
                  <c:v>107.08454</c:v>
                </c:pt>
                <c:pt idx="692">
                  <c:v>107.08454</c:v>
                </c:pt>
                <c:pt idx="693">
                  <c:v>107.08454</c:v>
                </c:pt>
                <c:pt idx="694">
                  <c:v>107.08454</c:v>
                </c:pt>
                <c:pt idx="695">
                  <c:v>107.08454</c:v>
                </c:pt>
                <c:pt idx="696">
                  <c:v>107.08454</c:v>
                </c:pt>
                <c:pt idx="697">
                  <c:v>107.08454</c:v>
                </c:pt>
                <c:pt idx="698">
                  <c:v>107.08454</c:v>
                </c:pt>
                <c:pt idx="699">
                  <c:v>107.08454</c:v>
                </c:pt>
                <c:pt idx="700">
                  <c:v>107.08454</c:v>
                </c:pt>
                <c:pt idx="701">
                  <c:v>107.08454</c:v>
                </c:pt>
                <c:pt idx="702">
                  <c:v>107.08454</c:v>
                </c:pt>
                <c:pt idx="703">
                  <c:v>107.08454</c:v>
                </c:pt>
                <c:pt idx="704">
                  <c:v>107.08454</c:v>
                </c:pt>
                <c:pt idx="705">
                  <c:v>107.08454</c:v>
                </c:pt>
                <c:pt idx="706">
                  <c:v>107.08454</c:v>
                </c:pt>
                <c:pt idx="707">
                  <c:v>107.08454</c:v>
                </c:pt>
                <c:pt idx="708">
                  <c:v>107.08454</c:v>
                </c:pt>
                <c:pt idx="709">
                  <c:v>107.08454</c:v>
                </c:pt>
                <c:pt idx="710">
                  <c:v>107.08454</c:v>
                </c:pt>
                <c:pt idx="711">
                  <c:v>107.08454</c:v>
                </c:pt>
                <c:pt idx="712">
                  <c:v>107.08454</c:v>
                </c:pt>
                <c:pt idx="713">
                  <c:v>107.08454</c:v>
                </c:pt>
                <c:pt idx="714">
                  <c:v>107.08454</c:v>
                </c:pt>
                <c:pt idx="715">
                  <c:v>107.08454</c:v>
                </c:pt>
                <c:pt idx="716">
                  <c:v>107.08454</c:v>
                </c:pt>
                <c:pt idx="717">
                  <c:v>107.08454</c:v>
                </c:pt>
                <c:pt idx="718">
                  <c:v>107.08454</c:v>
                </c:pt>
                <c:pt idx="719">
                  <c:v>107.08454</c:v>
                </c:pt>
                <c:pt idx="720">
                  <c:v>107.08454</c:v>
                </c:pt>
                <c:pt idx="721">
                  <c:v>107.08454</c:v>
                </c:pt>
                <c:pt idx="722">
                  <c:v>107.08454</c:v>
                </c:pt>
                <c:pt idx="723">
                  <c:v>107.08454</c:v>
                </c:pt>
                <c:pt idx="724">
                  <c:v>107.08454</c:v>
                </c:pt>
                <c:pt idx="725">
                  <c:v>107.08454</c:v>
                </c:pt>
                <c:pt idx="726">
                  <c:v>107.08454999999999</c:v>
                </c:pt>
                <c:pt idx="727">
                  <c:v>107.08489</c:v>
                </c:pt>
                <c:pt idx="728">
                  <c:v>107.08651999999999</c:v>
                </c:pt>
                <c:pt idx="729">
                  <c:v>107.090546</c:v>
                </c:pt>
                <c:pt idx="730">
                  <c:v>107.098145</c:v>
                </c:pt>
                <c:pt idx="731">
                  <c:v>107.110466</c:v>
                </c:pt>
                <c:pt idx="732">
                  <c:v>107.12864</c:v>
                </c:pt>
                <c:pt idx="733">
                  <c:v>107.153755</c:v>
                </c:pt>
                <c:pt idx="734">
                  <c:v>107.18684</c:v>
                </c:pt>
                <c:pt idx="735">
                  <c:v>107.22882</c:v>
                </c:pt>
                <c:pt idx="736">
                  <c:v>107.28055999999999</c:v>
                </c:pt>
                <c:pt idx="737">
                  <c:v>107.34284</c:v>
                </c:pt>
                <c:pt idx="738">
                  <c:v>107.41631</c:v>
                </c:pt>
                <c:pt idx="739">
                  <c:v>107.50154999999999</c:v>
                </c:pt>
                <c:pt idx="740">
                  <c:v>107.599</c:v>
                </c:pt>
                <c:pt idx="741">
                  <c:v>107.70904</c:v>
                </c:pt>
                <c:pt idx="742">
                  <c:v>107.831924</c:v>
                </c:pt>
                <c:pt idx="743">
                  <c:v>107.96781</c:v>
                </c:pt>
                <c:pt idx="744">
                  <c:v>108.11678000000001</c:v>
                </c:pt>
                <c:pt idx="745">
                  <c:v>108.2788</c:v>
                </c:pt>
                <c:pt idx="746">
                  <c:v>108.45377999999999</c:v>
                </c:pt>
                <c:pt idx="747">
                  <c:v>108.64154000000001</c:v>
                </c:pt>
                <c:pt idx="748">
                  <c:v>108.84182</c:v>
                </c:pt>
                <c:pt idx="749">
                  <c:v>109.05432</c:v>
                </c:pt>
                <c:pt idx="750">
                  <c:v>109.27867000000001</c:v>
                </c:pt>
                <c:pt idx="751">
                  <c:v>109.51445</c:v>
                </c:pt>
                <c:pt idx="752">
                  <c:v>109.76114</c:v>
                </c:pt>
                <c:pt idx="753">
                  <c:v>110.01822</c:v>
                </c:pt>
                <c:pt idx="754">
                  <c:v>110.285194</c:v>
                </c:pt>
                <c:pt idx="755">
                  <c:v>110.56144</c:v>
                </c:pt>
                <c:pt idx="756">
                  <c:v>110.84636999999999</c:v>
                </c:pt>
                <c:pt idx="757">
                  <c:v>111.13936</c:v>
                </c:pt>
                <c:pt idx="758">
                  <c:v>111.43976000000001</c:v>
                </c:pt>
                <c:pt idx="759">
                  <c:v>111.74692</c:v>
                </c:pt>
                <c:pt idx="760">
                  <c:v>112.06017</c:v>
                </c:pt>
                <c:pt idx="761">
                  <c:v>112.37885</c:v>
                </c:pt>
                <c:pt idx="762">
                  <c:v>112.702286</c:v>
                </c:pt>
                <c:pt idx="763">
                  <c:v>113.02979000000001</c:v>
                </c:pt>
                <c:pt idx="764">
                  <c:v>113.36069999999999</c:v>
                </c:pt>
                <c:pt idx="765">
                  <c:v>113.69434</c:v>
                </c:pt>
                <c:pt idx="766">
                  <c:v>114.03005</c:v>
                </c:pt>
                <c:pt idx="767">
                  <c:v>114.367165</c:v>
                </c:pt>
                <c:pt idx="768">
                  <c:v>114.70502999999999</c:v>
                </c:pt>
                <c:pt idx="769">
                  <c:v>115.043015</c:v>
                </c:pt>
                <c:pt idx="770">
                  <c:v>115.38048000000001</c:v>
                </c:pt>
                <c:pt idx="771">
                  <c:v>115.71680499999999</c:v>
                </c:pt>
                <c:pt idx="772">
                  <c:v>116.05139</c:v>
                </c:pt>
                <c:pt idx="773">
                  <c:v>116.38365</c:v>
                </c:pt>
                <c:pt idx="774">
                  <c:v>116.71301</c:v>
                </c:pt>
                <c:pt idx="775">
                  <c:v>117.03892</c:v>
                </c:pt>
                <c:pt idx="776">
                  <c:v>117.36084</c:v>
                </c:pt>
                <c:pt idx="777">
                  <c:v>117.67825000000001</c:v>
                </c:pt>
                <c:pt idx="778">
                  <c:v>117.99066000000001</c:v>
                </c:pt>
                <c:pt idx="779">
                  <c:v>118.29761000000001</c:v>
                </c:pt>
                <c:pt idx="780">
                  <c:v>118.59864</c:v>
                </c:pt>
                <c:pt idx="781">
                  <c:v>118.89333999999999</c:v>
                </c:pt>
                <c:pt idx="782">
                  <c:v>119.18130499999999</c:v>
                </c:pt>
                <c:pt idx="783">
                  <c:v>119.462166</c:v>
                </c:pt>
                <c:pt idx="784">
                  <c:v>119.73559</c:v>
                </c:pt>
                <c:pt idx="785">
                  <c:v>120.00125</c:v>
                </c:pt>
                <c:pt idx="786">
                  <c:v>120.25888</c:v>
                </c:pt>
                <c:pt idx="787">
                  <c:v>120.50821999999999</c:v>
                </c:pt>
                <c:pt idx="788">
                  <c:v>120.749054</c:v>
                </c:pt>
                <c:pt idx="789">
                  <c:v>120.98118599999999</c:v>
                </c:pt>
                <c:pt idx="790">
                  <c:v>121.20447</c:v>
                </c:pt>
                <c:pt idx="791">
                  <c:v>121.418755</c:v>
                </c:pt>
                <c:pt idx="792">
                  <c:v>121.62394999999999</c:v>
                </c:pt>
                <c:pt idx="793">
                  <c:v>121.81999</c:v>
                </c:pt>
                <c:pt idx="794">
                  <c:v>122.00682999999999</c:v>
                </c:pt>
                <c:pt idx="795">
                  <c:v>122.18445</c:v>
                </c:pt>
                <c:pt idx="796">
                  <c:v>122.35287</c:v>
                </c:pt>
                <c:pt idx="797">
                  <c:v>122.51212</c:v>
                </c:pt>
                <c:pt idx="798">
                  <c:v>122.662285</c:v>
                </c:pt>
                <c:pt idx="799">
                  <c:v>122.803444</c:v>
                </c:pt>
                <c:pt idx="800">
                  <c:v>122.93571</c:v>
                </c:pt>
                <c:pt idx="801">
                  <c:v>123.05920999999999</c:v>
                </c:pt>
                <c:pt idx="802">
                  <c:v>123.17409499999999</c:v>
                </c:pt>
                <c:pt idx="803">
                  <c:v>123.28055000000001</c:v>
                </c:pt>
                <c:pt idx="804">
                  <c:v>123.37874600000001</c:v>
                </c:pt>
                <c:pt idx="805">
                  <c:v>123.46889</c:v>
                </c:pt>
                <c:pt idx="806">
                  <c:v>123.55118</c:v>
                </c:pt>
                <c:pt idx="807">
                  <c:v>123.62585</c:v>
                </c:pt>
                <c:pt idx="808">
                  <c:v>123.69311999999999</c:v>
                </c:pt>
                <c:pt idx="809">
                  <c:v>123.75324000000001</c:v>
                </c:pt>
                <c:pt idx="810">
                  <c:v>123.80645</c:v>
                </c:pt>
                <c:pt idx="811">
                  <c:v>123.85299999999999</c:v>
                </c:pt>
                <c:pt idx="812">
                  <c:v>123.893135</c:v>
                </c:pt>
                <c:pt idx="813">
                  <c:v>123.92711</c:v>
                </c:pt>
                <c:pt idx="814">
                  <c:v>123.955185</c:v>
                </c:pt>
                <c:pt idx="815">
                  <c:v>123.97761</c:v>
                </c:pt>
                <c:pt idx="816">
                  <c:v>123.99462</c:v>
                </c:pt>
                <c:pt idx="817">
                  <c:v>124.00649</c:v>
                </c:pt>
                <c:pt idx="818">
                  <c:v>124.01345999999999</c:v>
                </c:pt>
                <c:pt idx="819">
                  <c:v>124.015755</c:v>
                </c:pt>
                <c:pt idx="820">
                  <c:v>124.013626</c:v>
                </c:pt>
                <c:pt idx="821">
                  <c:v>124.00729</c:v>
                </c:pt>
                <c:pt idx="822">
                  <c:v>123.996994</c:v>
                </c:pt>
                <c:pt idx="823">
                  <c:v>123.98294</c:v>
                </c:pt>
                <c:pt idx="824">
                  <c:v>123.96535</c:v>
                </c:pt>
                <c:pt idx="825">
                  <c:v>123.94441</c:v>
                </c:pt>
                <c:pt idx="826">
                  <c:v>123.920334</c:v>
                </c:pt>
                <c:pt idx="827">
                  <c:v>123.89331</c:v>
                </c:pt>
                <c:pt idx="828">
                  <c:v>123.863525</c:v>
                </c:pt>
                <c:pt idx="829">
                  <c:v>123.83114999999999</c:v>
                </c:pt>
                <c:pt idx="830">
                  <c:v>123.79635</c:v>
                </c:pt>
                <c:pt idx="831">
                  <c:v>123.75928999999999</c:v>
                </c:pt>
                <c:pt idx="832">
                  <c:v>123.72014</c:v>
                </c:pt>
                <c:pt idx="833">
                  <c:v>123.67901999999999</c:v>
                </c:pt>
                <c:pt idx="834">
                  <c:v>123.63609</c:v>
                </c:pt>
                <c:pt idx="835">
                  <c:v>123.59148399999999</c:v>
                </c:pt>
                <c:pt idx="836">
                  <c:v>123.54533000000001</c:v>
                </c:pt>
                <c:pt idx="837">
                  <c:v>123.49773</c:v>
                </c:pt>
                <c:pt idx="838">
                  <c:v>123.44882</c:v>
                </c:pt>
                <c:pt idx="839">
                  <c:v>123.39870000000001</c:v>
                </c:pt>
                <c:pt idx="840">
                  <c:v>123.34747</c:v>
                </c:pt>
                <c:pt idx="841">
                  <c:v>123.29524000000001</c:v>
                </c:pt>
                <c:pt idx="842">
                  <c:v>123.242096</c:v>
                </c:pt>
                <c:pt idx="843">
                  <c:v>123.18812</c:v>
                </c:pt>
                <c:pt idx="844">
                  <c:v>123.13339999999999</c:v>
                </c:pt>
                <c:pt idx="845">
                  <c:v>123.07802</c:v>
                </c:pt>
                <c:pt idx="846">
                  <c:v>123.02203</c:v>
                </c:pt>
                <c:pt idx="847">
                  <c:v>122.96553</c:v>
                </c:pt>
                <c:pt idx="848">
                  <c:v>122.90855999999999</c:v>
                </c:pt>
                <c:pt idx="849">
                  <c:v>122.85119</c:v>
                </c:pt>
                <c:pt idx="850">
                  <c:v>122.79348</c:v>
                </c:pt>
                <c:pt idx="851">
                  <c:v>122.73548</c:v>
                </c:pt>
                <c:pt idx="852">
                  <c:v>122.677246</c:v>
                </c:pt>
                <c:pt idx="853">
                  <c:v>122.61881</c:v>
                </c:pt>
                <c:pt idx="854">
                  <c:v>122.56023399999999</c:v>
                </c:pt>
                <c:pt idx="855">
                  <c:v>122.50154999999999</c:v>
                </c:pt>
                <c:pt idx="856">
                  <c:v>122.44280000000001</c:v>
                </c:pt>
                <c:pt idx="857">
                  <c:v>122.38402600000001</c:v>
                </c:pt>
                <c:pt idx="858">
                  <c:v>122.32525</c:v>
                </c:pt>
                <c:pt idx="859">
                  <c:v>122.26649999999999</c:v>
                </c:pt>
                <c:pt idx="860">
                  <c:v>122.207825</c:v>
                </c:pt>
                <c:pt idx="861">
                  <c:v>122.14924999999999</c:v>
                </c:pt>
                <c:pt idx="862">
                  <c:v>122.09078</c:v>
                </c:pt>
                <c:pt idx="863">
                  <c:v>122.032455</c:v>
                </c:pt>
                <c:pt idx="864">
                  <c:v>121.9743</c:v>
                </c:pt>
                <c:pt idx="865">
                  <c:v>121.91633</c:v>
                </c:pt>
                <c:pt idx="866">
                  <c:v>121.85856</c:v>
                </c:pt>
                <c:pt idx="867">
                  <c:v>121.80101000000001</c:v>
                </c:pt>
                <c:pt idx="868">
                  <c:v>121.743706</c:v>
                </c:pt>
                <c:pt idx="869">
                  <c:v>121.68665</c:v>
                </c:pt>
                <c:pt idx="870">
                  <c:v>121.62987</c:v>
                </c:pt>
                <c:pt idx="871">
                  <c:v>121.57335999999999</c:v>
                </c:pt>
                <c:pt idx="872">
                  <c:v>121.51714</c:v>
                </c:pt>
                <c:pt idx="873">
                  <c:v>121.461235</c:v>
                </c:pt>
                <c:pt idx="874">
                  <c:v>121.40563</c:v>
                </c:pt>
                <c:pt idx="875">
                  <c:v>121.35035999999999</c:v>
                </c:pt>
                <c:pt idx="876">
                  <c:v>121.29541999999999</c:v>
                </c:pt>
                <c:pt idx="877">
                  <c:v>121.24081</c:v>
                </c:pt>
                <c:pt idx="878">
                  <c:v>121.18655</c:v>
                </c:pt>
                <c:pt idx="879">
                  <c:v>121.13263000000001</c:v>
                </c:pt>
                <c:pt idx="880">
                  <c:v>121.07907</c:v>
                </c:pt>
                <c:pt idx="881">
                  <c:v>121.02588</c:v>
                </c:pt>
                <c:pt idx="882">
                  <c:v>120.973045</c:v>
                </c:pt>
                <c:pt idx="883">
                  <c:v>120.920586</c:v>
                </c:pt>
                <c:pt idx="884">
                  <c:v>120.86848999999999</c:v>
                </c:pt>
                <c:pt idx="885">
                  <c:v>120.81677000000001</c:v>
                </c:pt>
                <c:pt idx="886">
                  <c:v>120.765434</c:v>
                </c:pt>
                <c:pt idx="887">
                  <c:v>120.71447000000001</c:v>
                </c:pt>
                <c:pt idx="888">
                  <c:v>120.663895</c:v>
                </c:pt>
                <c:pt idx="889">
                  <c:v>120.61369000000001</c:v>
                </c:pt>
                <c:pt idx="890">
                  <c:v>120.56386999999999</c:v>
                </c:pt>
                <c:pt idx="891">
                  <c:v>120.51443500000001</c:v>
                </c:pt>
                <c:pt idx="892">
                  <c:v>120.465385</c:v>
                </c:pt>
                <c:pt idx="893">
                  <c:v>120.41670999999999</c:v>
                </c:pt>
                <c:pt idx="894">
                  <c:v>120.36842</c:v>
                </c:pt>
                <c:pt idx="895">
                  <c:v>120.32052</c:v>
                </c:pt>
                <c:pt idx="896">
                  <c:v>120.27298999999999</c:v>
                </c:pt>
                <c:pt idx="897">
                  <c:v>120.22584500000001</c:v>
                </c:pt>
                <c:pt idx="898">
                  <c:v>120.17908</c:v>
                </c:pt>
                <c:pt idx="899">
                  <c:v>120.13267999999999</c:v>
                </c:pt>
                <c:pt idx="900">
                  <c:v>120.08665999999999</c:v>
                </c:pt>
                <c:pt idx="901">
                  <c:v>120.041016</c:v>
                </c:pt>
                <c:pt idx="902">
                  <c:v>119.99574</c:v>
                </c:pt>
                <c:pt idx="903">
                  <c:v>119.950836</c:v>
                </c:pt>
                <c:pt idx="904">
                  <c:v>119.9063</c:v>
                </c:pt>
                <c:pt idx="905">
                  <c:v>119.86212</c:v>
                </c:pt>
                <c:pt idx="906">
                  <c:v>119.81831</c:v>
                </c:pt>
                <c:pt idx="907">
                  <c:v>119.77486</c:v>
                </c:pt>
                <c:pt idx="908">
                  <c:v>119.73175999999999</c:v>
                </c:pt>
                <c:pt idx="909">
                  <c:v>119.68901</c:v>
                </c:pt>
                <c:pt idx="910">
                  <c:v>119.64662</c:v>
                </c:pt>
                <c:pt idx="911">
                  <c:v>119.60457599999999</c:v>
                </c:pt>
                <c:pt idx="912">
                  <c:v>119.56287399999999</c:v>
                </c:pt>
                <c:pt idx="913">
                  <c:v>119.52151499999999</c:v>
                </c:pt>
                <c:pt idx="914">
                  <c:v>119.48049</c:v>
                </c:pt>
                <c:pt idx="915">
                  <c:v>119.439804</c:v>
                </c:pt>
                <c:pt idx="916">
                  <c:v>119.399445</c:v>
                </c:pt>
                <c:pt idx="917">
                  <c:v>119.35942</c:v>
                </c:pt>
                <c:pt idx="918">
                  <c:v>119.31972500000001</c:v>
                </c:pt>
                <c:pt idx="919">
                  <c:v>119.28034</c:v>
                </c:pt>
                <c:pt idx="920">
                  <c:v>119.24128</c:v>
                </c:pt>
                <c:pt idx="921">
                  <c:v>119.20254</c:v>
                </c:pt>
                <c:pt idx="922">
                  <c:v>119.1641</c:v>
                </c:pt>
                <c:pt idx="923">
                  <c:v>119.12598</c:v>
                </c:pt>
                <c:pt idx="924">
                  <c:v>119.08815</c:v>
                </c:pt>
                <c:pt idx="925">
                  <c:v>119.05063</c:v>
                </c:pt>
                <c:pt idx="926">
                  <c:v>119.01340999999999</c:v>
                </c:pt>
                <c:pt idx="927">
                  <c:v>118.97648</c:v>
                </c:pt>
                <c:pt idx="928">
                  <c:v>118.93984</c:v>
                </c:pt>
                <c:pt idx="929">
                  <c:v>118.90349000000001</c:v>
                </c:pt>
                <c:pt idx="930">
                  <c:v>118.86742</c:v>
                </c:pt>
                <c:pt idx="931">
                  <c:v>118.83163</c:v>
                </c:pt>
                <c:pt idx="932">
                  <c:v>118.79611</c:v>
                </c:pt>
                <c:pt idx="933">
                  <c:v>118.76087</c:v>
                </c:pt>
                <c:pt idx="934">
                  <c:v>118.7259</c:v>
                </c:pt>
                <c:pt idx="935">
                  <c:v>118.691185</c:v>
                </c:pt>
                <c:pt idx="936">
                  <c:v>118.65674</c:v>
                </c:pt>
                <c:pt idx="937">
                  <c:v>118.62255</c:v>
                </c:pt>
                <c:pt idx="938">
                  <c:v>118.588615</c:v>
                </c:pt>
                <c:pt idx="939">
                  <c:v>118.554924</c:v>
                </c:pt>
                <c:pt idx="940">
                  <c:v>118.521484</c:v>
                </c:pt>
                <c:pt idx="941">
                  <c:v>118.48829000000001</c:v>
                </c:pt>
                <c:pt idx="942">
                  <c:v>118.45534000000001</c:v>
                </c:pt>
                <c:pt idx="943">
                  <c:v>118.42261499999999</c:v>
                </c:pt>
                <c:pt idx="944">
                  <c:v>118.39013</c:v>
                </c:pt>
                <c:pt idx="945">
                  <c:v>118.35787000000001</c:v>
                </c:pt>
                <c:pt idx="946">
                  <c:v>118.325836</c:v>
                </c:pt>
                <c:pt idx="947">
                  <c:v>118.29403000000001</c:v>
                </c:pt>
                <c:pt idx="948">
                  <c:v>118.26243599999999</c:v>
                </c:pt>
                <c:pt idx="949">
                  <c:v>118.23106</c:v>
                </c:pt>
                <c:pt idx="950">
                  <c:v>118.1999</c:v>
                </c:pt>
                <c:pt idx="951">
                  <c:v>118.16894000000001</c:v>
                </c:pt>
                <c:pt idx="952">
                  <c:v>118.13818000000001</c:v>
                </c:pt>
                <c:pt idx="953">
                  <c:v>118.107635</c:v>
                </c:pt>
                <c:pt idx="954">
                  <c:v>118.077286</c:v>
                </c:pt>
                <c:pt idx="955">
                  <c:v>118.04713</c:v>
                </c:pt>
                <c:pt idx="956">
                  <c:v>118.03507</c:v>
                </c:pt>
                <c:pt idx="957">
                  <c:v>118.03507</c:v>
                </c:pt>
                <c:pt idx="958">
                  <c:v>118.01734</c:v>
                </c:pt>
                <c:pt idx="959">
                  <c:v>117.98864</c:v>
                </c:pt>
                <c:pt idx="960">
                  <c:v>117.96105</c:v>
                </c:pt>
                <c:pt idx="961">
                  <c:v>117.93453</c:v>
                </c:pt>
                <c:pt idx="962">
                  <c:v>117.909065</c:v>
                </c:pt>
                <c:pt idx="963">
                  <c:v>117.88459</c:v>
                </c:pt>
                <c:pt idx="964">
                  <c:v>117.86107</c:v>
                </c:pt>
                <c:pt idx="965">
                  <c:v>117.83847</c:v>
                </c:pt>
                <c:pt idx="966">
                  <c:v>117.81675</c:v>
                </c:pt>
                <c:pt idx="967">
                  <c:v>117.79587600000001</c:v>
                </c:pt>
                <c:pt idx="968">
                  <c:v>117.77581000000001</c:v>
                </c:pt>
                <c:pt idx="969">
                  <c:v>117.75654</c:v>
                </c:pt>
                <c:pt idx="970">
                  <c:v>117.73802000000001</c:v>
                </c:pt>
                <c:pt idx="971">
                  <c:v>117.72024</c:v>
                </c:pt>
                <c:pt idx="972">
                  <c:v>117.70314999999999</c:v>
                </c:pt>
                <c:pt idx="973">
                  <c:v>117.68674</c:v>
                </c:pt>
                <c:pt idx="974">
                  <c:v>117.670975</c:v>
                </c:pt>
                <c:pt idx="975">
                  <c:v>117.655846</c:v>
                </c:pt>
                <c:pt idx="976">
                  <c:v>117.64131999999999</c:v>
                </c:pt>
                <c:pt idx="977">
                  <c:v>117.62738</c:v>
                </c:pt>
                <c:pt idx="978">
                  <c:v>117.614</c:v>
                </c:pt>
                <c:pt idx="979">
                  <c:v>117.60116600000001</c:v>
                </c:pt>
                <c:pt idx="980">
                  <c:v>117.58884999999999</c:v>
                </c:pt>
                <c:pt idx="981">
                  <c:v>117.57705</c:v>
                </c:pt>
                <c:pt idx="982">
                  <c:v>117.565735</c:v>
                </c:pt>
                <c:pt idx="983">
                  <c:v>117.55489</c:v>
                </c:pt>
                <c:pt idx="984">
                  <c:v>117.54451</c:v>
                </c:pt>
                <c:pt idx="985">
                  <c:v>117.53457</c:v>
                </c:pt>
                <c:pt idx="986">
                  <c:v>117.52505499999999</c:v>
                </c:pt>
                <c:pt idx="987">
                  <c:v>117.51595</c:v>
                </c:pt>
                <c:pt idx="988">
                  <c:v>117.50725</c:v>
                </c:pt>
                <c:pt idx="989">
                  <c:v>117.498924</c:v>
                </c:pt>
                <c:pt idx="990">
                  <c:v>117.49097399999999</c:v>
                </c:pt>
                <c:pt idx="991">
                  <c:v>117.48339</c:v>
                </c:pt>
                <c:pt idx="992">
                  <c:v>117.47615</c:v>
                </c:pt>
                <c:pt idx="993">
                  <c:v>117.469246</c:v>
                </c:pt>
                <c:pt idx="994">
                  <c:v>117.46266</c:v>
                </c:pt>
                <c:pt idx="995">
                  <c:v>117.46169999999999</c:v>
                </c:pt>
                <c:pt idx="996">
                  <c:v>117.46169999999999</c:v>
                </c:pt>
                <c:pt idx="997">
                  <c:v>117.45631400000001</c:v>
                </c:pt>
                <c:pt idx="998">
                  <c:v>117.45005999999999</c:v>
                </c:pt>
                <c:pt idx="999">
                  <c:v>117.44387999999999</c:v>
                </c:pt>
                <c:pt idx="1000">
                  <c:v>117.43778</c:v>
                </c:pt>
                <c:pt idx="1001">
                  <c:v>117.43177</c:v>
                </c:pt>
                <c:pt idx="1002">
                  <c:v>117.42583500000001</c:v>
                </c:pt>
                <c:pt idx="1003">
                  <c:v>117.41997000000001</c:v>
                </c:pt>
                <c:pt idx="1004">
                  <c:v>117.414185</c:v>
                </c:pt>
                <c:pt idx="1005">
                  <c:v>117.40848</c:v>
                </c:pt>
                <c:pt idx="1006">
                  <c:v>117.40282999999999</c:v>
                </c:pt>
                <c:pt idx="1007">
                  <c:v>117.39727000000001</c:v>
                </c:pt>
                <c:pt idx="1008">
                  <c:v>117.39178</c:v>
                </c:pt>
                <c:pt idx="1009">
                  <c:v>117.38634500000001</c:v>
                </c:pt>
                <c:pt idx="1010">
                  <c:v>117.38099</c:v>
                </c:pt>
                <c:pt idx="1011">
                  <c:v>117.375694</c:v>
                </c:pt>
                <c:pt idx="1012">
                  <c:v>117.37047</c:v>
                </c:pt>
                <c:pt idx="1013">
                  <c:v>117.36530999999999</c:v>
                </c:pt>
                <c:pt idx="1014">
                  <c:v>117.360214</c:v>
                </c:pt>
                <c:pt idx="1015">
                  <c:v>117.35517</c:v>
                </c:pt>
                <c:pt idx="1016">
                  <c:v>117.3502</c:v>
                </c:pt>
                <c:pt idx="1017">
                  <c:v>117.345276</c:v>
                </c:pt>
                <c:pt idx="1018">
                  <c:v>117.34041000000001</c:v>
                </c:pt>
                <c:pt idx="1019">
                  <c:v>117.33561</c:v>
                </c:pt>
                <c:pt idx="1020">
                  <c:v>117.33086</c:v>
                </c:pt>
                <c:pt idx="1021">
                  <c:v>117.32616400000001</c:v>
                </c:pt>
                <c:pt idx="1022">
                  <c:v>117.32152600000001</c:v>
                </c:pt>
                <c:pt idx="1023">
                  <c:v>117.31693</c:v>
                </c:pt>
                <c:pt idx="1024">
                  <c:v>117.3124</c:v>
                </c:pt>
                <c:pt idx="1025">
                  <c:v>117.30791499999999</c:v>
                </c:pt>
                <c:pt idx="1026">
                  <c:v>117.30347999999999</c:v>
                </c:pt>
                <c:pt idx="1027">
                  <c:v>117.29909499999999</c:v>
                </c:pt>
                <c:pt idx="1028">
                  <c:v>117.294754</c:v>
                </c:pt>
                <c:pt idx="1029">
                  <c:v>117.29047</c:v>
                </c:pt>
                <c:pt idx="1030">
                  <c:v>117.286224</c:v>
                </c:pt>
                <c:pt idx="1031">
                  <c:v>117.28203000000001</c:v>
                </c:pt>
                <c:pt idx="1032">
                  <c:v>117.27788</c:v>
                </c:pt>
                <c:pt idx="1033">
                  <c:v>117.27376599999999</c:v>
                </c:pt>
                <c:pt idx="1034">
                  <c:v>117.26971</c:v>
                </c:pt>
                <c:pt idx="1035">
                  <c:v>117.265686</c:v>
                </c:pt>
                <c:pt idx="1036">
                  <c:v>117.26170999999999</c:v>
                </c:pt>
                <c:pt idx="1037">
                  <c:v>117.257774</c:v>
                </c:pt>
                <c:pt idx="1038">
                  <c:v>117.25387600000001</c:v>
                </c:pt>
                <c:pt idx="1039">
                  <c:v>117.25002000000001</c:v>
                </c:pt>
                <c:pt idx="1040">
                  <c:v>117.24621</c:v>
                </c:pt>
                <c:pt idx="1041">
                  <c:v>117.24243</c:v>
                </c:pt>
                <c:pt idx="1042">
                  <c:v>117.23869000000001</c:v>
                </c:pt>
                <c:pt idx="1043">
                  <c:v>117.23499</c:v>
                </c:pt>
                <c:pt idx="1044">
                  <c:v>117.23133</c:v>
                </c:pt>
                <c:pt idx="1045">
                  <c:v>117.22771</c:v>
                </c:pt>
                <c:pt idx="1046">
                  <c:v>117.22412</c:v>
                </c:pt>
                <c:pt idx="1047">
                  <c:v>117.22056600000001</c:v>
                </c:pt>
                <c:pt idx="1048">
                  <c:v>117.21705</c:v>
                </c:pt>
                <c:pt idx="1049">
                  <c:v>117.21356</c:v>
                </c:pt>
                <c:pt idx="1050">
                  <c:v>117.21011</c:v>
                </c:pt>
                <c:pt idx="1051">
                  <c:v>117.20669599999999</c:v>
                </c:pt>
                <c:pt idx="1052">
                  <c:v>117.203316</c:v>
                </c:pt>
                <c:pt idx="1053">
                  <c:v>117.19996999999999</c:v>
                </c:pt>
                <c:pt idx="1054">
                  <c:v>117.19665000000001</c:v>
                </c:pt>
                <c:pt idx="1055">
                  <c:v>117.19336</c:v>
                </c:pt>
                <c:pt idx="1056">
                  <c:v>117.1901</c:v>
                </c:pt>
                <c:pt idx="1057">
                  <c:v>117.186874</c:v>
                </c:pt>
                <c:pt idx="1058">
                  <c:v>117.18368</c:v>
                </c:pt>
                <c:pt idx="1059">
                  <c:v>117.18052</c:v>
                </c:pt>
                <c:pt idx="1060">
                  <c:v>117.177376</c:v>
                </c:pt>
                <c:pt idx="1061">
                  <c:v>117.17427000000001</c:v>
                </c:pt>
                <c:pt idx="1062">
                  <c:v>117.17119</c:v>
                </c:pt>
                <c:pt idx="1063">
                  <c:v>117.16813999999999</c:v>
                </c:pt>
                <c:pt idx="1064">
                  <c:v>117.165115</c:v>
                </c:pt>
                <c:pt idx="1065">
                  <c:v>117.16212</c:v>
                </c:pt>
                <c:pt idx="1066">
                  <c:v>117.15915</c:v>
                </c:pt>
                <c:pt idx="1067">
                  <c:v>117.156204</c:v>
                </c:pt>
                <c:pt idx="1068">
                  <c:v>117.15329</c:v>
                </c:pt>
                <c:pt idx="1069">
                  <c:v>117.1504</c:v>
                </c:pt>
                <c:pt idx="1070">
                  <c:v>117.14753</c:v>
                </c:pt>
                <c:pt idx="1071">
                  <c:v>117.14469</c:v>
                </c:pt>
                <c:pt idx="1072">
                  <c:v>117.14188</c:v>
                </c:pt>
                <c:pt idx="1073">
                  <c:v>117.139084</c:v>
                </c:pt>
                <c:pt idx="1074">
                  <c:v>117.136314</c:v>
                </c:pt>
                <c:pt idx="1075">
                  <c:v>117.13357000000001</c:v>
                </c:pt>
                <c:pt idx="1076">
                  <c:v>117.13085</c:v>
                </c:pt>
                <c:pt idx="1077">
                  <c:v>117.12815000000001</c:v>
                </c:pt>
                <c:pt idx="1078">
                  <c:v>117.12547000000001</c:v>
                </c:pt>
                <c:pt idx="1079">
                  <c:v>117.122826</c:v>
                </c:pt>
                <c:pt idx="1080">
                  <c:v>117.12018999999999</c:v>
                </c:pt>
                <c:pt idx="1081">
                  <c:v>117.11758399999999</c:v>
                </c:pt>
                <c:pt idx="1082">
                  <c:v>117.11499999999999</c:v>
                </c:pt>
                <c:pt idx="1083">
                  <c:v>117.11384</c:v>
                </c:pt>
                <c:pt idx="1084">
                  <c:v>117.11384</c:v>
                </c:pt>
                <c:pt idx="1085">
                  <c:v>117.11239</c:v>
                </c:pt>
                <c:pt idx="1086">
                  <c:v>117.11037</c:v>
                </c:pt>
                <c:pt idx="1087">
                  <c:v>117.11037</c:v>
                </c:pt>
                <c:pt idx="1088">
                  <c:v>117.109634</c:v>
                </c:pt>
                <c:pt idx="1089">
                  <c:v>117.10664</c:v>
                </c:pt>
                <c:pt idx="1090">
                  <c:v>117.10338</c:v>
                </c:pt>
                <c:pt idx="1091">
                  <c:v>117.09984</c:v>
                </c:pt>
                <c:pt idx="1092">
                  <c:v>117.09601000000001</c:v>
                </c:pt>
                <c:pt idx="1093">
                  <c:v>117.0919</c:v>
                </c:pt>
                <c:pt idx="1094">
                  <c:v>117.08750000000001</c:v>
                </c:pt>
                <c:pt idx="1095">
                  <c:v>117.08280999999999</c:v>
                </c:pt>
                <c:pt idx="1096">
                  <c:v>117.07782</c:v>
                </c:pt>
                <c:pt idx="1097">
                  <c:v>117.07254</c:v>
                </c:pt>
                <c:pt idx="1098">
                  <c:v>117.066956</c:v>
                </c:pt>
                <c:pt idx="1099">
                  <c:v>117.06107</c:v>
                </c:pt>
                <c:pt idx="1100">
                  <c:v>117.05489</c:v>
                </c:pt>
                <c:pt idx="1101">
                  <c:v>117.048416</c:v>
                </c:pt>
                <c:pt idx="1102">
                  <c:v>117.04163</c:v>
                </c:pt>
                <c:pt idx="1103">
                  <c:v>117.03456</c:v>
                </c:pt>
                <c:pt idx="1104">
                  <c:v>117.02719999999999</c:v>
                </c:pt>
                <c:pt idx="1105">
                  <c:v>117.01954000000001</c:v>
                </c:pt>
                <c:pt idx="1106">
                  <c:v>117.01159</c:v>
                </c:pt>
                <c:pt idx="1107">
                  <c:v>117.00336</c:v>
                </c:pt>
                <c:pt idx="1108">
                  <c:v>116.99483499999999</c:v>
                </c:pt>
                <c:pt idx="1109">
                  <c:v>116.98604</c:v>
                </c:pt>
                <c:pt idx="1110">
                  <c:v>116.97696000000001</c:v>
                </c:pt>
                <c:pt idx="1111">
                  <c:v>116.96760999999999</c:v>
                </c:pt>
                <c:pt idx="1112">
                  <c:v>116.95799</c:v>
                </c:pt>
                <c:pt idx="1113">
                  <c:v>116.948105</c:v>
                </c:pt>
                <c:pt idx="1114">
                  <c:v>116.93796</c:v>
                </c:pt>
                <c:pt idx="1115">
                  <c:v>116.92755</c:v>
                </c:pt>
                <c:pt idx="1116">
                  <c:v>116.9169</c:v>
                </c:pt>
                <c:pt idx="1117">
                  <c:v>116.90599</c:v>
                </c:pt>
                <c:pt idx="1118">
                  <c:v>116.89484400000001</c:v>
                </c:pt>
                <c:pt idx="1119">
                  <c:v>116.88346</c:v>
                </c:pt>
                <c:pt idx="1120">
                  <c:v>116.87183</c:v>
                </c:pt>
                <c:pt idx="1121">
                  <c:v>116.85998499999999</c:v>
                </c:pt>
                <c:pt idx="1122">
                  <c:v>116.84791</c:v>
                </c:pt>
                <c:pt idx="1123">
                  <c:v>116.83562000000001</c:v>
                </c:pt>
                <c:pt idx="1124">
                  <c:v>116.823105</c:v>
                </c:pt>
                <c:pt idx="1125">
                  <c:v>116.81039</c:v>
                </c:pt>
                <c:pt idx="1126">
                  <c:v>116.797455</c:v>
                </c:pt>
                <c:pt idx="1127">
                  <c:v>116.784325</c:v>
                </c:pt>
                <c:pt idx="1128">
                  <c:v>116.771</c:v>
                </c:pt>
                <c:pt idx="1129">
                  <c:v>116.75748</c:v>
                </c:pt>
                <c:pt idx="1130">
                  <c:v>116.743774</c:v>
                </c:pt>
                <c:pt idx="1131">
                  <c:v>116.72987999999999</c:v>
                </c:pt>
                <c:pt idx="1132">
                  <c:v>116.715805</c:v>
                </c:pt>
                <c:pt idx="1133">
                  <c:v>116.70155</c:v>
                </c:pt>
                <c:pt idx="1134">
                  <c:v>116.68712600000001</c:v>
                </c:pt>
                <c:pt idx="1135">
                  <c:v>116.67252999999999</c:v>
                </c:pt>
                <c:pt idx="1136">
                  <c:v>116.657776</c:v>
                </c:pt>
                <c:pt idx="1137">
                  <c:v>116.64285</c:v>
                </c:pt>
                <c:pt idx="1138">
                  <c:v>116.62778</c:v>
                </c:pt>
                <c:pt idx="1139">
                  <c:v>116.61254</c:v>
                </c:pt>
                <c:pt idx="1140">
                  <c:v>116.59715</c:v>
                </c:pt>
                <c:pt idx="1141">
                  <c:v>116.58161</c:v>
                </c:pt>
                <c:pt idx="1142">
                  <c:v>116.56592999999999</c:v>
                </c:pt>
                <c:pt idx="1143">
                  <c:v>116.5501</c:v>
                </c:pt>
                <c:pt idx="1144">
                  <c:v>116.53413399999999</c:v>
                </c:pt>
                <c:pt idx="1145">
                  <c:v>116.51802000000001</c:v>
                </c:pt>
                <c:pt idx="1146">
                  <c:v>116.50176999999999</c:v>
                </c:pt>
                <c:pt idx="1147">
                  <c:v>116.48538000000001</c:v>
                </c:pt>
                <c:pt idx="1148">
                  <c:v>116.468864</c:v>
                </c:pt>
                <c:pt idx="1149">
                  <c:v>116.45220999999999</c:v>
                </c:pt>
                <c:pt idx="1150">
                  <c:v>116.435425</c:v>
                </c:pt>
                <c:pt idx="1151">
                  <c:v>116.41851</c:v>
                </c:pt>
                <c:pt idx="1152">
                  <c:v>116.40146</c:v>
                </c:pt>
                <c:pt idx="1153">
                  <c:v>116.38428</c:v>
                </c:pt>
                <c:pt idx="1154">
                  <c:v>116.36696999999999</c:v>
                </c:pt>
                <c:pt idx="1155">
                  <c:v>116.349525</c:v>
                </c:pt>
                <c:pt idx="1156">
                  <c:v>116.33195499999999</c:v>
                </c:pt>
                <c:pt idx="1157">
                  <c:v>116.31425</c:v>
                </c:pt>
                <c:pt idx="1158">
                  <c:v>116.29640999999999</c:v>
                </c:pt>
                <c:pt idx="1159">
                  <c:v>116.278435</c:v>
                </c:pt>
                <c:pt idx="1160">
                  <c:v>116.26031500000001</c:v>
                </c:pt>
                <c:pt idx="1161">
                  <c:v>116.24206</c:v>
                </c:pt>
                <c:pt idx="1162">
                  <c:v>116.22365600000001</c:v>
                </c:pt>
                <c:pt idx="1163">
                  <c:v>116.2051</c:v>
                </c:pt>
                <c:pt idx="1164">
                  <c:v>116.186386</c:v>
                </c:pt>
                <c:pt idx="1165">
                  <c:v>116.16752</c:v>
                </c:pt>
                <c:pt idx="1166">
                  <c:v>116.14848000000001</c:v>
                </c:pt>
                <c:pt idx="1167">
                  <c:v>116.12927000000001</c:v>
                </c:pt>
                <c:pt idx="1168">
                  <c:v>116.10988</c:v>
                </c:pt>
                <c:pt idx="1169">
                  <c:v>116.090294</c:v>
                </c:pt>
                <c:pt idx="1170">
                  <c:v>116.0705</c:v>
                </c:pt>
                <c:pt idx="1171">
                  <c:v>116.0505</c:v>
                </c:pt>
                <c:pt idx="1172">
                  <c:v>116.03026</c:v>
                </c:pt>
                <c:pt idx="1173">
                  <c:v>116.00978000000001</c:v>
                </c:pt>
                <c:pt idx="1174">
                  <c:v>115.98904400000001</c:v>
                </c:pt>
                <c:pt idx="1175">
                  <c:v>115.968025</c:v>
                </c:pt>
                <c:pt idx="1176">
                  <c:v>115.94672</c:v>
                </c:pt>
                <c:pt idx="1177">
                  <c:v>115.92507999999999</c:v>
                </c:pt>
                <c:pt idx="1178">
                  <c:v>115.90309999999999</c:v>
                </c:pt>
                <c:pt idx="1179">
                  <c:v>115.88075000000001</c:v>
                </c:pt>
                <c:pt idx="1180">
                  <c:v>115.858</c:v>
                </c:pt>
                <c:pt idx="1181">
                  <c:v>115.83481999999999</c:v>
                </c:pt>
                <c:pt idx="1182">
                  <c:v>115.81119</c:v>
                </c:pt>
                <c:pt idx="1183">
                  <c:v>115.78705600000001</c:v>
                </c:pt>
                <c:pt idx="1184">
                  <c:v>115.76239</c:v>
                </c:pt>
                <c:pt idx="1185">
                  <c:v>115.73715</c:v>
                </c:pt>
                <c:pt idx="1186">
                  <c:v>115.711296</c:v>
                </c:pt>
                <c:pt idx="1187">
                  <c:v>115.68478</c:v>
                </c:pt>
                <c:pt idx="1188">
                  <c:v>115.67973000000001</c:v>
                </c:pt>
                <c:pt idx="1189">
                  <c:v>115.67973000000001</c:v>
                </c:pt>
                <c:pt idx="1190">
                  <c:v>115.67972</c:v>
                </c:pt>
              </c:numCache>
            </c:numRef>
          </c:yVal>
          <c:smooth val="0"/>
          <c:extLst>
            <c:ext xmlns:c16="http://schemas.microsoft.com/office/drawing/2014/chart" uri="{C3380CC4-5D6E-409C-BE32-E72D297353CC}">
              <c16:uniqueId val="{00000001-0FA3-48A6-8DA0-BE9A842D6DD5}"/>
            </c:ext>
          </c:extLst>
        </c:ser>
        <c:ser>
          <c:idx val="2"/>
          <c:order val="2"/>
          <c:tx>
            <c:strRef>
              <c:f>'Figure 9'!$AQ$4</c:f>
              <c:strCache>
                <c:ptCount val="1"/>
                <c:pt idx="0">
                  <c:v>52mod</c:v>
                </c:pt>
              </c:strCache>
            </c:strRef>
          </c:tx>
          <c:spPr>
            <a:ln w="19050" cap="rnd">
              <a:solidFill>
                <a:schemeClr val="accent3"/>
              </a:solidFill>
              <a:round/>
            </a:ln>
            <a:effectLst/>
          </c:spPr>
          <c:marker>
            <c:symbol val="none"/>
          </c:marker>
          <c:xVal>
            <c:numRef>
              <c:f>'Figure 9'!$AR$6:$AR$1129</c:f>
              <c:numCache>
                <c:formatCode>General</c:formatCode>
                <c:ptCount val="1124"/>
                <c:pt idx="0">
                  <c:v>0</c:v>
                </c:pt>
                <c:pt idx="1">
                  <c:v>0</c:v>
                </c:pt>
                <c:pt idx="2">
                  <c:v>0.16666666666666666</c:v>
                </c:pt>
                <c:pt idx="3">
                  <c:v>0.33333333333333331</c:v>
                </c:pt>
                <c:pt idx="4">
                  <c:v>0.5</c:v>
                </c:pt>
                <c:pt idx="5">
                  <c:v>0.66666666666666663</c:v>
                </c:pt>
                <c:pt idx="6">
                  <c:v>0.83333333333333337</c:v>
                </c:pt>
                <c:pt idx="7">
                  <c:v>1</c:v>
                </c:pt>
                <c:pt idx="8">
                  <c:v>1.1666666666666667</c:v>
                </c:pt>
                <c:pt idx="9">
                  <c:v>1.3333333333333333</c:v>
                </c:pt>
                <c:pt idx="10">
                  <c:v>1.5</c:v>
                </c:pt>
                <c:pt idx="11">
                  <c:v>1.6666666666666667</c:v>
                </c:pt>
                <c:pt idx="12">
                  <c:v>1.8333333333333333</c:v>
                </c:pt>
                <c:pt idx="13">
                  <c:v>2</c:v>
                </c:pt>
                <c:pt idx="14">
                  <c:v>2.1666666666666665</c:v>
                </c:pt>
                <c:pt idx="15">
                  <c:v>2.3333333333333335</c:v>
                </c:pt>
                <c:pt idx="16">
                  <c:v>2.5</c:v>
                </c:pt>
                <c:pt idx="17">
                  <c:v>2.6666666666666665</c:v>
                </c:pt>
                <c:pt idx="18">
                  <c:v>2.8333333333333335</c:v>
                </c:pt>
                <c:pt idx="19">
                  <c:v>3</c:v>
                </c:pt>
                <c:pt idx="20">
                  <c:v>3.1666666666666665</c:v>
                </c:pt>
                <c:pt idx="21">
                  <c:v>3.3333333333333335</c:v>
                </c:pt>
                <c:pt idx="22">
                  <c:v>3.5</c:v>
                </c:pt>
                <c:pt idx="23">
                  <c:v>3.6666666666666665</c:v>
                </c:pt>
                <c:pt idx="24">
                  <c:v>3.7062200000000001</c:v>
                </c:pt>
                <c:pt idx="25">
                  <c:v>3.7062200000000001</c:v>
                </c:pt>
                <c:pt idx="26">
                  <c:v>3.738861833333333</c:v>
                </c:pt>
                <c:pt idx="27">
                  <c:v>3.738861833333333</c:v>
                </c:pt>
                <c:pt idx="28">
                  <c:v>3.7389991666666664</c:v>
                </c:pt>
                <c:pt idx="29">
                  <c:v>3.7389991666666664</c:v>
                </c:pt>
                <c:pt idx="30">
                  <c:v>3.7389996666666665</c:v>
                </c:pt>
                <c:pt idx="31">
                  <c:v>3.7389996666666665</c:v>
                </c:pt>
                <c:pt idx="32">
                  <c:v>3.8333333333333335</c:v>
                </c:pt>
                <c:pt idx="33">
                  <c:v>4</c:v>
                </c:pt>
                <c:pt idx="34">
                  <c:v>4.166666666666667</c:v>
                </c:pt>
                <c:pt idx="35">
                  <c:v>4.333333333333333</c:v>
                </c:pt>
                <c:pt idx="36">
                  <c:v>4.5</c:v>
                </c:pt>
                <c:pt idx="37">
                  <c:v>4.666666666666667</c:v>
                </c:pt>
                <c:pt idx="38">
                  <c:v>4.833333333333333</c:v>
                </c:pt>
                <c:pt idx="39">
                  <c:v>5</c:v>
                </c:pt>
                <c:pt idx="40">
                  <c:v>5.166666666666667</c:v>
                </c:pt>
                <c:pt idx="41">
                  <c:v>5.333333333333333</c:v>
                </c:pt>
                <c:pt idx="42">
                  <c:v>5.5</c:v>
                </c:pt>
                <c:pt idx="43">
                  <c:v>5.666666666666667</c:v>
                </c:pt>
                <c:pt idx="44">
                  <c:v>5.833333333333333</c:v>
                </c:pt>
                <c:pt idx="45">
                  <c:v>6</c:v>
                </c:pt>
                <c:pt idx="46">
                  <c:v>6.166666666666667</c:v>
                </c:pt>
                <c:pt idx="47">
                  <c:v>6.333333333333333</c:v>
                </c:pt>
                <c:pt idx="48">
                  <c:v>6.5</c:v>
                </c:pt>
                <c:pt idx="49">
                  <c:v>6.666666666666667</c:v>
                </c:pt>
                <c:pt idx="50">
                  <c:v>6.833333333333333</c:v>
                </c:pt>
                <c:pt idx="51">
                  <c:v>7</c:v>
                </c:pt>
                <c:pt idx="52">
                  <c:v>7.166666666666667</c:v>
                </c:pt>
                <c:pt idx="53">
                  <c:v>7.333333333333333</c:v>
                </c:pt>
                <c:pt idx="54">
                  <c:v>7.5</c:v>
                </c:pt>
                <c:pt idx="55">
                  <c:v>7.666666666666667</c:v>
                </c:pt>
                <c:pt idx="56">
                  <c:v>7.833333333333333</c:v>
                </c:pt>
                <c:pt idx="57">
                  <c:v>8</c:v>
                </c:pt>
                <c:pt idx="58">
                  <c:v>8.1666666666666661</c:v>
                </c:pt>
                <c:pt idx="59">
                  <c:v>8.3333333333333339</c:v>
                </c:pt>
                <c:pt idx="60">
                  <c:v>8.5</c:v>
                </c:pt>
                <c:pt idx="61">
                  <c:v>8.6666666666666661</c:v>
                </c:pt>
                <c:pt idx="62">
                  <c:v>8.8333333333333339</c:v>
                </c:pt>
                <c:pt idx="63">
                  <c:v>9</c:v>
                </c:pt>
                <c:pt idx="64">
                  <c:v>9.1666666666666661</c:v>
                </c:pt>
                <c:pt idx="65">
                  <c:v>9.3333333333333339</c:v>
                </c:pt>
                <c:pt idx="66">
                  <c:v>9.5</c:v>
                </c:pt>
                <c:pt idx="67">
                  <c:v>9.6159321666666653</c:v>
                </c:pt>
                <c:pt idx="68">
                  <c:v>9.6159321666666653</c:v>
                </c:pt>
                <c:pt idx="69">
                  <c:v>9.6159321666666653</c:v>
                </c:pt>
                <c:pt idx="70">
                  <c:v>9.6159321666666653</c:v>
                </c:pt>
                <c:pt idx="71">
                  <c:v>9.6666666666666661</c:v>
                </c:pt>
                <c:pt idx="72">
                  <c:v>9.8333333333333339</c:v>
                </c:pt>
                <c:pt idx="73">
                  <c:v>10</c:v>
                </c:pt>
                <c:pt idx="74">
                  <c:v>10.166666666666666</c:v>
                </c:pt>
                <c:pt idx="75">
                  <c:v>10.333333333333334</c:v>
                </c:pt>
                <c:pt idx="76">
                  <c:v>10.5</c:v>
                </c:pt>
                <c:pt idx="77">
                  <c:v>10.666666666666666</c:v>
                </c:pt>
                <c:pt idx="78">
                  <c:v>10.833333333333334</c:v>
                </c:pt>
                <c:pt idx="79">
                  <c:v>11</c:v>
                </c:pt>
                <c:pt idx="80">
                  <c:v>11.166666666666666</c:v>
                </c:pt>
                <c:pt idx="81">
                  <c:v>11.333333333333334</c:v>
                </c:pt>
                <c:pt idx="82">
                  <c:v>11.5</c:v>
                </c:pt>
                <c:pt idx="83">
                  <c:v>11.666666666666666</c:v>
                </c:pt>
                <c:pt idx="84">
                  <c:v>11.833333333333334</c:v>
                </c:pt>
                <c:pt idx="85">
                  <c:v>12</c:v>
                </c:pt>
                <c:pt idx="86">
                  <c:v>12.166666666666666</c:v>
                </c:pt>
                <c:pt idx="87">
                  <c:v>12.333333333333334</c:v>
                </c:pt>
                <c:pt idx="88">
                  <c:v>12.441576166666666</c:v>
                </c:pt>
                <c:pt idx="89">
                  <c:v>12.441576166666666</c:v>
                </c:pt>
                <c:pt idx="90">
                  <c:v>12.5</c:v>
                </c:pt>
                <c:pt idx="91">
                  <c:v>12.666666666666666</c:v>
                </c:pt>
                <c:pt idx="92">
                  <c:v>12.679149333333333</c:v>
                </c:pt>
                <c:pt idx="93">
                  <c:v>12.679149333333333</c:v>
                </c:pt>
                <c:pt idx="94">
                  <c:v>12.833333333333334</c:v>
                </c:pt>
                <c:pt idx="95">
                  <c:v>13</c:v>
                </c:pt>
                <c:pt idx="96">
                  <c:v>13.166666666666666</c:v>
                </c:pt>
                <c:pt idx="97">
                  <c:v>13.333333333333334</c:v>
                </c:pt>
                <c:pt idx="98">
                  <c:v>13.5</c:v>
                </c:pt>
                <c:pt idx="99">
                  <c:v>13.666666666666666</c:v>
                </c:pt>
                <c:pt idx="100">
                  <c:v>13.833333333333334</c:v>
                </c:pt>
                <c:pt idx="101">
                  <c:v>13.905369</c:v>
                </c:pt>
                <c:pt idx="102">
                  <c:v>13.905369</c:v>
                </c:pt>
                <c:pt idx="103">
                  <c:v>14</c:v>
                </c:pt>
                <c:pt idx="104">
                  <c:v>14.166666666666666</c:v>
                </c:pt>
                <c:pt idx="105">
                  <c:v>14.333333333333334</c:v>
                </c:pt>
                <c:pt idx="106">
                  <c:v>14.5</c:v>
                </c:pt>
                <c:pt idx="107">
                  <c:v>14.666666666666666</c:v>
                </c:pt>
                <c:pt idx="108">
                  <c:v>14.833333333333334</c:v>
                </c:pt>
                <c:pt idx="109">
                  <c:v>15</c:v>
                </c:pt>
                <c:pt idx="110">
                  <c:v>15.166666666666666</c:v>
                </c:pt>
                <c:pt idx="111">
                  <c:v>15.333333333333334</c:v>
                </c:pt>
                <c:pt idx="112">
                  <c:v>15.5</c:v>
                </c:pt>
                <c:pt idx="113">
                  <c:v>15.666666666666666</c:v>
                </c:pt>
                <c:pt idx="114">
                  <c:v>15.833333333333334</c:v>
                </c:pt>
                <c:pt idx="115">
                  <c:v>16</c:v>
                </c:pt>
                <c:pt idx="116">
                  <c:v>16.166666666666668</c:v>
                </c:pt>
                <c:pt idx="117">
                  <c:v>16.333333333333332</c:v>
                </c:pt>
                <c:pt idx="118">
                  <c:v>16.5</c:v>
                </c:pt>
                <c:pt idx="119">
                  <c:v>16.666666666666668</c:v>
                </c:pt>
                <c:pt idx="120">
                  <c:v>16.833333333333332</c:v>
                </c:pt>
                <c:pt idx="121">
                  <c:v>17</c:v>
                </c:pt>
                <c:pt idx="122">
                  <c:v>17.166666666666668</c:v>
                </c:pt>
                <c:pt idx="123">
                  <c:v>17.333333333333332</c:v>
                </c:pt>
                <c:pt idx="124">
                  <c:v>17.5</c:v>
                </c:pt>
                <c:pt idx="125">
                  <c:v>17.666666666666668</c:v>
                </c:pt>
                <c:pt idx="126">
                  <c:v>17.833333333333332</c:v>
                </c:pt>
                <c:pt idx="127">
                  <c:v>18</c:v>
                </c:pt>
                <c:pt idx="128">
                  <c:v>18.166666666666668</c:v>
                </c:pt>
                <c:pt idx="129">
                  <c:v>18.333333333333332</c:v>
                </c:pt>
                <c:pt idx="130">
                  <c:v>18.5</c:v>
                </c:pt>
                <c:pt idx="131">
                  <c:v>18.666666666666668</c:v>
                </c:pt>
                <c:pt idx="132">
                  <c:v>18.833333333333332</c:v>
                </c:pt>
                <c:pt idx="133">
                  <c:v>19</c:v>
                </c:pt>
                <c:pt idx="134">
                  <c:v>19.166666666666668</c:v>
                </c:pt>
                <c:pt idx="135">
                  <c:v>19.333333333333332</c:v>
                </c:pt>
                <c:pt idx="136">
                  <c:v>19.5</c:v>
                </c:pt>
                <c:pt idx="137">
                  <c:v>19.666666666666668</c:v>
                </c:pt>
                <c:pt idx="138">
                  <c:v>19.833333333333332</c:v>
                </c:pt>
                <c:pt idx="139">
                  <c:v>20</c:v>
                </c:pt>
                <c:pt idx="140">
                  <c:v>20.166666666666668</c:v>
                </c:pt>
                <c:pt idx="141">
                  <c:v>20.333333333333332</c:v>
                </c:pt>
                <c:pt idx="142">
                  <c:v>20.5</c:v>
                </c:pt>
                <c:pt idx="143">
                  <c:v>20.666666666666668</c:v>
                </c:pt>
                <c:pt idx="144">
                  <c:v>20.833333333333332</c:v>
                </c:pt>
                <c:pt idx="145">
                  <c:v>21</c:v>
                </c:pt>
                <c:pt idx="146">
                  <c:v>21.166666666666668</c:v>
                </c:pt>
                <c:pt idx="147">
                  <c:v>21.333333333333332</c:v>
                </c:pt>
                <c:pt idx="148">
                  <c:v>21.5</c:v>
                </c:pt>
                <c:pt idx="149">
                  <c:v>21.666666666666668</c:v>
                </c:pt>
                <c:pt idx="150">
                  <c:v>21.833333333333332</c:v>
                </c:pt>
                <c:pt idx="151">
                  <c:v>22</c:v>
                </c:pt>
                <c:pt idx="152">
                  <c:v>22.166666666666668</c:v>
                </c:pt>
                <c:pt idx="153">
                  <c:v>22.333333333333332</c:v>
                </c:pt>
                <c:pt idx="154">
                  <c:v>22.5</c:v>
                </c:pt>
                <c:pt idx="155">
                  <c:v>22.666666666666668</c:v>
                </c:pt>
                <c:pt idx="156">
                  <c:v>22.833333333333332</c:v>
                </c:pt>
                <c:pt idx="157">
                  <c:v>23</c:v>
                </c:pt>
                <c:pt idx="158">
                  <c:v>23.166666666666668</c:v>
                </c:pt>
                <c:pt idx="159">
                  <c:v>23.333333333333332</c:v>
                </c:pt>
                <c:pt idx="160">
                  <c:v>23.5</c:v>
                </c:pt>
                <c:pt idx="161">
                  <c:v>23.666666666666668</c:v>
                </c:pt>
                <c:pt idx="162">
                  <c:v>23.833333333333332</c:v>
                </c:pt>
                <c:pt idx="163">
                  <c:v>24</c:v>
                </c:pt>
                <c:pt idx="164">
                  <c:v>24.166666666666668</c:v>
                </c:pt>
                <c:pt idx="165">
                  <c:v>24.333333333333332</c:v>
                </c:pt>
                <c:pt idx="166">
                  <c:v>24.5</c:v>
                </c:pt>
                <c:pt idx="167">
                  <c:v>24.666666666666668</c:v>
                </c:pt>
                <c:pt idx="168">
                  <c:v>24.833333333333332</c:v>
                </c:pt>
                <c:pt idx="169">
                  <c:v>25</c:v>
                </c:pt>
                <c:pt idx="170">
                  <c:v>25.166666666666668</c:v>
                </c:pt>
                <c:pt idx="171">
                  <c:v>25.333333333333332</c:v>
                </c:pt>
                <c:pt idx="172">
                  <c:v>25.5</c:v>
                </c:pt>
                <c:pt idx="173">
                  <c:v>25.666666666666668</c:v>
                </c:pt>
                <c:pt idx="174">
                  <c:v>25.833333333333332</c:v>
                </c:pt>
                <c:pt idx="175">
                  <c:v>26</c:v>
                </c:pt>
                <c:pt idx="176">
                  <c:v>26.166666666666668</c:v>
                </c:pt>
                <c:pt idx="177">
                  <c:v>26.215</c:v>
                </c:pt>
                <c:pt idx="178">
                  <c:v>26.215</c:v>
                </c:pt>
                <c:pt idx="179">
                  <c:v>26.333333333333332</c:v>
                </c:pt>
                <c:pt idx="180">
                  <c:v>26.5</c:v>
                </c:pt>
                <c:pt idx="181">
                  <c:v>26.666666666666668</c:v>
                </c:pt>
                <c:pt idx="182">
                  <c:v>26.833333333333332</c:v>
                </c:pt>
                <c:pt idx="183">
                  <c:v>27</c:v>
                </c:pt>
                <c:pt idx="184">
                  <c:v>27.166666666666668</c:v>
                </c:pt>
                <c:pt idx="185">
                  <c:v>27.333333333333332</c:v>
                </c:pt>
                <c:pt idx="186">
                  <c:v>27.5</c:v>
                </c:pt>
                <c:pt idx="187">
                  <c:v>27.666666666666668</c:v>
                </c:pt>
                <c:pt idx="188">
                  <c:v>27.833333333333332</c:v>
                </c:pt>
                <c:pt idx="189">
                  <c:v>28</c:v>
                </c:pt>
                <c:pt idx="190">
                  <c:v>28.166666666666668</c:v>
                </c:pt>
                <c:pt idx="191">
                  <c:v>28.333333333333332</c:v>
                </c:pt>
                <c:pt idx="192">
                  <c:v>28.5</c:v>
                </c:pt>
                <c:pt idx="193">
                  <c:v>28.666666666666668</c:v>
                </c:pt>
                <c:pt idx="194">
                  <c:v>28.833333333333332</c:v>
                </c:pt>
                <c:pt idx="195">
                  <c:v>29</c:v>
                </c:pt>
                <c:pt idx="196">
                  <c:v>29.166666666666668</c:v>
                </c:pt>
                <c:pt idx="197">
                  <c:v>29.333333333333332</c:v>
                </c:pt>
                <c:pt idx="198">
                  <c:v>29.5</c:v>
                </c:pt>
                <c:pt idx="199">
                  <c:v>29.666666666666668</c:v>
                </c:pt>
                <c:pt idx="200">
                  <c:v>29.833333333333332</c:v>
                </c:pt>
                <c:pt idx="201">
                  <c:v>30</c:v>
                </c:pt>
                <c:pt idx="202">
                  <c:v>30.166666666666668</c:v>
                </c:pt>
                <c:pt idx="203">
                  <c:v>30.333333333333332</c:v>
                </c:pt>
                <c:pt idx="204">
                  <c:v>30.5</c:v>
                </c:pt>
                <c:pt idx="205">
                  <c:v>30.666666666666668</c:v>
                </c:pt>
                <c:pt idx="206">
                  <c:v>30.833333333333332</c:v>
                </c:pt>
                <c:pt idx="207">
                  <c:v>31</c:v>
                </c:pt>
                <c:pt idx="208">
                  <c:v>31.166666666666668</c:v>
                </c:pt>
                <c:pt idx="209">
                  <c:v>31.333333333333332</c:v>
                </c:pt>
                <c:pt idx="210">
                  <c:v>31.5</c:v>
                </c:pt>
                <c:pt idx="211">
                  <c:v>31.666666666666668</c:v>
                </c:pt>
                <c:pt idx="212">
                  <c:v>31.833333333333332</c:v>
                </c:pt>
                <c:pt idx="213">
                  <c:v>32</c:v>
                </c:pt>
                <c:pt idx="214">
                  <c:v>32.166666666666664</c:v>
                </c:pt>
                <c:pt idx="215">
                  <c:v>32.333333333333336</c:v>
                </c:pt>
                <c:pt idx="216">
                  <c:v>32.5</c:v>
                </c:pt>
                <c:pt idx="217">
                  <c:v>32.666666666666664</c:v>
                </c:pt>
                <c:pt idx="218">
                  <c:v>32.833333333333336</c:v>
                </c:pt>
                <c:pt idx="219">
                  <c:v>33</c:v>
                </c:pt>
                <c:pt idx="220">
                  <c:v>33.166666666666664</c:v>
                </c:pt>
                <c:pt idx="221">
                  <c:v>33.333333333333336</c:v>
                </c:pt>
                <c:pt idx="222">
                  <c:v>33.5</c:v>
                </c:pt>
                <c:pt idx="223">
                  <c:v>33.666666666666664</c:v>
                </c:pt>
                <c:pt idx="224">
                  <c:v>33.833333333333336</c:v>
                </c:pt>
                <c:pt idx="225">
                  <c:v>34</c:v>
                </c:pt>
                <c:pt idx="226">
                  <c:v>34.166666666666664</c:v>
                </c:pt>
                <c:pt idx="227">
                  <c:v>34.333333333333336</c:v>
                </c:pt>
                <c:pt idx="228">
                  <c:v>34.5</c:v>
                </c:pt>
                <c:pt idx="229">
                  <c:v>34.666666666666664</c:v>
                </c:pt>
                <c:pt idx="230">
                  <c:v>34.833333333333336</c:v>
                </c:pt>
                <c:pt idx="231">
                  <c:v>35</c:v>
                </c:pt>
                <c:pt idx="232">
                  <c:v>35.166666666666664</c:v>
                </c:pt>
                <c:pt idx="233">
                  <c:v>35.333333333333336</c:v>
                </c:pt>
                <c:pt idx="234">
                  <c:v>35.5</c:v>
                </c:pt>
                <c:pt idx="235">
                  <c:v>35.666666666666664</c:v>
                </c:pt>
                <c:pt idx="236">
                  <c:v>35.833333333333336</c:v>
                </c:pt>
                <c:pt idx="237">
                  <c:v>36</c:v>
                </c:pt>
                <c:pt idx="238">
                  <c:v>36.166666666666664</c:v>
                </c:pt>
                <c:pt idx="239">
                  <c:v>36.333333333333336</c:v>
                </c:pt>
                <c:pt idx="240">
                  <c:v>36.5</c:v>
                </c:pt>
                <c:pt idx="241">
                  <c:v>36.666666666666664</c:v>
                </c:pt>
                <c:pt idx="242">
                  <c:v>36.833333333333336</c:v>
                </c:pt>
                <c:pt idx="243">
                  <c:v>37</c:v>
                </c:pt>
                <c:pt idx="244">
                  <c:v>37.166666666666664</c:v>
                </c:pt>
                <c:pt idx="245">
                  <c:v>37.333333333333336</c:v>
                </c:pt>
                <c:pt idx="246">
                  <c:v>37.5</c:v>
                </c:pt>
                <c:pt idx="247">
                  <c:v>37.666666666666664</c:v>
                </c:pt>
                <c:pt idx="248">
                  <c:v>37.833333333333336</c:v>
                </c:pt>
                <c:pt idx="249">
                  <c:v>38</c:v>
                </c:pt>
                <c:pt idx="250">
                  <c:v>38.166666666666664</c:v>
                </c:pt>
                <c:pt idx="251">
                  <c:v>38.333333333333336</c:v>
                </c:pt>
                <c:pt idx="252">
                  <c:v>38.5</c:v>
                </c:pt>
                <c:pt idx="253">
                  <c:v>38.666666666666664</c:v>
                </c:pt>
                <c:pt idx="254">
                  <c:v>38.833333333333336</c:v>
                </c:pt>
                <c:pt idx="255">
                  <c:v>39</c:v>
                </c:pt>
                <c:pt idx="256">
                  <c:v>39.166666666666664</c:v>
                </c:pt>
                <c:pt idx="257">
                  <c:v>39.333333333333336</c:v>
                </c:pt>
                <c:pt idx="258">
                  <c:v>39.5</c:v>
                </c:pt>
                <c:pt idx="259">
                  <c:v>39.666666666666664</c:v>
                </c:pt>
                <c:pt idx="260">
                  <c:v>39.833333333333336</c:v>
                </c:pt>
                <c:pt idx="261">
                  <c:v>40</c:v>
                </c:pt>
                <c:pt idx="262">
                  <c:v>40.166666666666664</c:v>
                </c:pt>
                <c:pt idx="263">
                  <c:v>40.333333333333336</c:v>
                </c:pt>
                <c:pt idx="264">
                  <c:v>40.5</c:v>
                </c:pt>
                <c:pt idx="265">
                  <c:v>40.666666666666664</c:v>
                </c:pt>
                <c:pt idx="266">
                  <c:v>40.833333333333336</c:v>
                </c:pt>
                <c:pt idx="267">
                  <c:v>41</c:v>
                </c:pt>
                <c:pt idx="268">
                  <c:v>41.166666666666664</c:v>
                </c:pt>
                <c:pt idx="269">
                  <c:v>41.333333333333336</c:v>
                </c:pt>
                <c:pt idx="270">
                  <c:v>41.5</c:v>
                </c:pt>
                <c:pt idx="271">
                  <c:v>41.666666666666664</c:v>
                </c:pt>
                <c:pt idx="272">
                  <c:v>41.833333333333336</c:v>
                </c:pt>
                <c:pt idx="273">
                  <c:v>42</c:v>
                </c:pt>
                <c:pt idx="274">
                  <c:v>42.166666666666664</c:v>
                </c:pt>
                <c:pt idx="275">
                  <c:v>42.333333333333336</c:v>
                </c:pt>
                <c:pt idx="276">
                  <c:v>42.5</c:v>
                </c:pt>
                <c:pt idx="277">
                  <c:v>42.666666666666664</c:v>
                </c:pt>
                <c:pt idx="278">
                  <c:v>42.833333333333336</c:v>
                </c:pt>
                <c:pt idx="279">
                  <c:v>43</c:v>
                </c:pt>
                <c:pt idx="280">
                  <c:v>43.166666666666664</c:v>
                </c:pt>
                <c:pt idx="281">
                  <c:v>43.333333333333336</c:v>
                </c:pt>
                <c:pt idx="282">
                  <c:v>43.5</c:v>
                </c:pt>
                <c:pt idx="283">
                  <c:v>43.666666666666664</c:v>
                </c:pt>
                <c:pt idx="284">
                  <c:v>43.833333333333336</c:v>
                </c:pt>
                <c:pt idx="285">
                  <c:v>44</c:v>
                </c:pt>
                <c:pt idx="286">
                  <c:v>44.166666666666664</c:v>
                </c:pt>
                <c:pt idx="287">
                  <c:v>44.333333333333336</c:v>
                </c:pt>
                <c:pt idx="288">
                  <c:v>44.5</c:v>
                </c:pt>
                <c:pt idx="289">
                  <c:v>44.666666666666664</c:v>
                </c:pt>
                <c:pt idx="290">
                  <c:v>44.833333333333336</c:v>
                </c:pt>
                <c:pt idx="291">
                  <c:v>45</c:v>
                </c:pt>
                <c:pt idx="292">
                  <c:v>45.166666666666664</c:v>
                </c:pt>
                <c:pt idx="293">
                  <c:v>45.333333333333336</c:v>
                </c:pt>
                <c:pt idx="294">
                  <c:v>45.5</c:v>
                </c:pt>
                <c:pt idx="295">
                  <c:v>45.666666666666664</c:v>
                </c:pt>
                <c:pt idx="296">
                  <c:v>45.833333333333336</c:v>
                </c:pt>
                <c:pt idx="297">
                  <c:v>46</c:v>
                </c:pt>
                <c:pt idx="298">
                  <c:v>46.166666666666664</c:v>
                </c:pt>
                <c:pt idx="299">
                  <c:v>46.333333333333336</c:v>
                </c:pt>
                <c:pt idx="300">
                  <c:v>46.5</c:v>
                </c:pt>
                <c:pt idx="301">
                  <c:v>46.666666666666664</c:v>
                </c:pt>
                <c:pt idx="302">
                  <c:v>46.833333333333336</c:v>
                </c:pt>
                <c:pt idx="303">
                  <c:v>47</c:v>
                </c:pt>
                <c:pt idx="304">
                  <c:v>47.166666666666664</c:v>
                </c:pt>
                <c:pt idx="305">
                  <c:v>47.333333333333336</c:v>
                </c:pt>
                <c:pt idx="306">
                  <c:v>47.5</c:v>
                </c:pt>
                <c:pt idx="307">
                  <c:v>47.666666666666664</c:v>
                </c:pt>
                <c:pt idx="308">
                  <c:v>47.833333333333336</c:v>
                </c:pt>
                <c:pt idx="309">
                  <c:v>48</c:v>
                </c:pt>
                <c:pt idx="310">
                  <c:v>48.166666666666664</c:v>
                </c:pt>
                <c:pt idx="311">
                  <c:v>48.333333333333336</c:v>
                </c:pt>
                <c:pt idx="312">
                  <c:v>48.5</c:v>
                </c:pt>
                <c:pt idx="313">
                  <c:v>48.666666666666664</c:v>
                </c:pt>
                <c:pt idx="314">
                  <c:v>48.833333333333336</c:v>
                </c:pt>
                <c:pt idx="315">
                  <c:v>49</c:v>
                </c:pt>
                <c:pt idx="316">
                  <c:v>49.166666666666664</c:v>
                </c:pt>
                <c:pt idx="317">
                  <c:v>49.333333333333336</c:v>
                </c:pt>
                <c:pt idx="318">
                  <c:v>49.5</c:v>
                </c:pt>
                <c:pt idx="319">
                  <c:v>49.666666666666664</c:v>
                </c:pt>
                <c:pt idx="320">
                  <c:v>49.833333333333336</c:v>
                </c:pt>
                <c:pt idx="321">
                  <c:v>50</c:v>
                </c:pt>
                <c:pt idx="322">
                  <c:v>50.166666666666664</c:v>
                </c:pt>
                <c:pt idx="323">
                  <c:v>50.333333333333336</c:v>
                </c:pt>
                <c:pt idx="324">
                  <c:v>50.5</c:v>
                </c:pt>
                <c:pt idx="325">
                  <c:v>50.666666666666664</c:v>
                </c:pt>
                <c:pt idx="326">
                  <c:v>50.833333333333336</c:v>
                </c:pt>
                <c:pt idx="327">
                  <c:v>51</c:v>
                </c:pt>
                <c:pt idx="328">
                  <c:v>51.166666666666664</c:v>
                </c:pt>
                <c:pt idx="329">
                  <c:v>51.333333333333336</c:v>
                </c:pt>
                <c:pt idx="330">
                  <c:v>51.5</c:v>
                </c:pt>
                <c:pt idx="331">
                  <c:v>51.666666666666664</c:v>
                </c:pt>
                <c:pt idx="332">
                  <c:v>51.833333333333336</c:v>
                </c:pt>
                <c:pt idx="333">
                  <c:v>52</c:v>
                </c:pt>
                <c:pt idx="334">
                  <c:v>52.166666666666664</c:v>
                </c:pt>
                <c:pt idx="335">
                  <c:v>52.333333333333336</c:v>
                </c:pt>
                <c:pt idx="336">
                  <c:v>52.5</c:v>
                </c:pt>
                <c:pt idx="337">
                  <c:v>52.666666666666664</c:v>
                </c:pt>
                <c:pt idx="338">
                  <c:v>52.833333333333336</c:v>
                </c:pt>
                <c:pt idx="339">
                  <c:v>53</c:v>
                </c:pt>
                <c:pt idx="340">
                  <c:v>53.166666666666664</c:v>
                </c:pt>
                <c:pt idx="341">
                  <c:v>53.333333333333336</c:v>
                </c:pt>
                <c:pt idx="342">
                  <c:v>53.5</c:v>
                </c:pt>
                <c:pt idx="343">
                  <c:v>53.666666666666664</c:v>
                </c:pt>
                <c:pt idx="344">
                  <c:v>53.833333333333336</c:v>
                </c:pt>
                <c:pt idx="345">
                  <c:v>54</c:v>
                </c:pt>
                <c:pt idx="346">
                  <c:v>54.166666666666664</c:v>
                </c:pt>
                <c:pt idx="347">
                  <c:v>54.333333333333336</c:v>
                </c:pt>
                <c:pt idx="348">
                  <c:v>54.5</c:v>
                </c:pt>
                <c:pt idx="349">
                  <c:v>54.666666666666664</c:v>
                </c:pt>
                <c:pt idx="350">
                  <c:v>54.833333333333336</c:v>
                </c:pt>
                <c:pt idx="351">
                  <c:v>55</c:v>
                </c:pt>
                <c:pt idx="352">
                  <c:v>55.166666666666664</c:v>
                </c:pt>
                <c:pt idx="353">
                  <c:v>55.333333333333336</c:v>
                </c:pt>
                <c:pt idx="354">
                  <c:v>55.5</c:v>
                </c:pt>
                <c:pt idx="355">
                  <c:v>55.666666666666664</c:v>
                </c:pt>
                <c:pt idx="356">
                  <c:v>55.833333333333336</c:v>
                </c:pt>
                <c:pt idx="357">
                  <c:v>56</c:v>
                </c:pt>
                <c:pt idx="358">
                  <c:v>56.166666666666664</c:v>
                </c:pt>
                <c:pt idx="359">
                  <c:v>56.333333333333336</c:v>
                </c:pt>
                <c:pt idx="360">
                  <c:v>56.5</c:v>
                </c:pt>
                <c:pt idx="361">
                  <c:v>56.666666666666664</c:v>
                </c:pt>
                <c:pt idx="362">
                  <c:v>56.833333333333336</c:v>
                </c:pt>
                <c:pt idx="363">
                  <c:v>57</c:v>
                </c:pt>
                <c:pt idx="364">
                  <c:v>57.166666666666664</c:v>
                </c:pt>
                <c:pt idx="365">
                  <c:v>57.333333333333336</c:v>
                </c:pt>
                <c:pt idx="366">
                  <c:v>57.5</c:v>
                </c:pt>
                <c:pt idx="367">
                  <c:v>57.666666666666664</c:v>
                </c:pt>
                <c:pt idx="368">
                  <c:v>57.833333333333336</c:v>
                </c:pt>
                <c:pt idx="369">
                  <c:v>58</c:v>
                </c:pt>
                <c:pt idx="370">
                  <c:v>58.166666666666664</c:v>
                </c:pt>
                <c:pt idx="371">
                  <c:v>58.333333333333336</c:v>
                </c:pt>
                <c:pt idx="372">
                  <c:v>58.5</c:v>
                </c:pt>
                <c:pt idx="373">
                  <c:v>58.666666666666664</c:v>
                </c:pt>
                <c:pt idx="374">
                  <c:v>58.833333333333336</c:v>
                </c:pt>
                <c:pt idx="375">
                  <c:v>58.8523</c:v>
                </c:pt>
                <c:pt idx="376">
                  <c:v>58.8523</c:v>
                </c:pt>
                <c:pt idx="377">
                  <c:v>59</c:v>
                </c:pt>
                <c:pt idx="378">
                  <c:v>59.166666666666664</c:v>
                </c:pt>
                <c:pt idx="379">
                  <c:v>59.333333333333336</c:v>
                </c:pt>
                <c:pt idx="380">
                  <c:v>59.5</c:v>
                </c:pt>
                <c:pt idx="381">
                  <c:v>59.666666666666664</c:v>
                </c:pt>
                <c:pt idx="382">
                  <c:v>59.833333333333336</c:v>
                </c:pt>
                <c:pt idx="383">
                  <c:v>60</c:v>
                </c:pt>
                <c:pt idx="384">
                  <c:v>60.166666666666664</c:v>
                </c:pt>
                <c:pt idx="385">
                  <c:v>60.333333333333336</c:v>
                </c:pt>
                <c:pt idx="386">
                  <c:v>60.5</c:v>
                </c:pt>
                <c:pt idx="387">
                  <c:v>60.666666666666664</c:v>
                </c:pt>
                <c:pt idx="388">
                  <c:v>60.833333333333336</c:v>
                </c:pt>
                <c:pt idx="389">
                  <c:v>61</c:v>
                </c:pt>
                <c:pt idx="390">
                  <c:v>61.166666666666664</c:v>
                </c:pt>
                <c:pt idx="391">
                  <c:v>61.333333333333336</c:v>
                </c:pt>
                <c:pt idx="392">
                  <c:v>61.5</c:v>
                </c:pt>
                <c:pt idx="393">
                  <c:v>61.666666666666664</c:v>
                </c:pt>
                <c:pt idx="394">
                  <c:v>61.833333333333336</c:v>
                </c:pt>
                <c:pt idx="395">
                  <c:v>62</c:v>
                </c:pt>
                <c:pt idx="396">
                  <c:v>62.166666666666664</c:v>
                </c:pt>
                <c:pt idx="397">
                  <c:v>62.333333333333336</c:v>
                </c:pt>
                <c:pt idx="398">
                  <c:v>62.5</c:v>
                </c:pt>
                <c:pt idx="399">
                  <c:v>62.666666666666664</c:v>
                </c:pt>
                <c:pt idx="400">
                  <c:v>62.833333333333336</c:v>
                </c:pt>
                <c:pt idx="401">
                  <c:v>63</c:v>
                </c:pt>
                <c:pt idx="402">
                  <c:v>63.166666666666664</c:v>
                </c:pt>
                <c:pt idx="403">
                  <c:v>63.333333333333336</c:v>
                </c:pt>
                <c:pt idx="404">
                  <c:v>63.5</c:v>
                </c:pt>
                <c:pt idx="405">
                  <c:v>63.536494999999995</c:v>
                </c:pt>
                <c:pt idx="406">
                  <c:v>63.536494999999995</c:v>
                </c:pt>
                <c:pt idx="407">
                  <c:v>63.666666666666664</c:v>
                </c:pt>
                <c:pt idx="408">
                  <c:v>63.833333333333336</c:v>
                </c:pt>
                <c:pt idx="409">
                  <c:v>64</c:v>
                </c:pt>
                <c:pt idx="410">
                  <c:v>64.166666666666671</c:v>
                </c:pt>
                <c:pt idx="411">
                  <c:v>64.333333333333329</c:v>
                </c:pt>
                <c:pt idx="412">
                  <c:v>64.5</c:v>
                </c:pt>
                <c:pt idx="413">
                  <c:v>64.666666666666671</c:v>
                </c:pt>
                <c:pt idx="414">
                  <c:v>64.833333333333329</c:v>
                </c:pt>
                <c:pt idx="415">
                  <c:v>65</c:v>
                </c:pt>
                <c:pt idx="416">
                  <c:v>65.166666666666671</c:v>
                </c:pt>
                <c:pt idx="417">
                  <c:v>65.333333333333329</c:v>
                </c:pt>
                <c:pt idx="418">
                  <c:v>65.5</c:v>
                </c:pt>
                <c:pt idx="419">
                  <c:v>65.666666666666671</c:v>
                </c:pt>
                <c:pt idx="420">
                  <c:v>65.833333333333329</c:v>
                </c:pt>
                <c:pt idx="421">
                  <c:v>66</c:v>
                </c:pt>
                <c:pt idx="422">
                  <c:v>66.166666666666671</c:v>
                </c:pt>
                <c:pt idx="423">
                  <c:v>66.333333333333329</c:v>
                </c:pt>
                <c:pt idx="424">
                  <c:v>66.5</c:v>
                </c:pt>
                <c:pt idx="425">
                  <c:v>66.666666666666671</c:v>
                </c:pt>
                <c:pt idx="426">
                  <c:v>66.833333333333329</c:v>
                </c:pt>
                <c:pt idx="427">
                  <c:v>67</c:v>
                </c:pt>
                <c:pt idx="428">
                  <c:v>67.166666666666671</c:v>
                </c:pt>
                <c:pt idx="429">
                  <c:v>67.333333333333329</c:v>
                </c:pt>
                <c:pt idx="430">
                  <c:v>67.5</c:v>
                </c:pt>
                <c:pt idx="431">
                  <c:v>67.666666666666671</c:v>
                </c:pt>
                <c:pt idx="432">
                  <c:v>67.833333333333329</c:v>
                </c:pt>
                <c:pt idx="433">
                  <c:v>68</c:v>
                </c:pt>
                <c:pt idx="434">
                  <c:v>68.166666666666671</c:v>
                </c:pt>
                <c:pt idx="435">
                  <c:v>68.333333333333329</c:v>
                </c:pt>
                <c:pt idx="436">
                  <c:v>68.5</c:v>
                </c:pt>
                <c:pt idx="437">
                  <c:v>68.666666666666671</c:v>
                </c:pt>
                <c:pt idx="438">
                  <c:v>68.833333333333329</c:v>
                </c:pt>
                <c:pt idx="439">
                  <c:v>69</c:v>
                </c:pt>
                <c:pt idx="440">
                  <c:v>69.166666666666671</c:v>
                </c:pt>
                <c:pt idx="441">
                  <c:v>69.333333333333329</c:v>
                </c:pt>
                <c:pt idx="442">
                  <c:v>69.5</c:v>
                </c:pt>
                <c:pt idx="443">
                  <c:v>69.666666666666671</c:v>
                </c:pt>
                <c:pt idx="444">
                  <c:v>69.833333333333329</c:v>
                </c:pt>
                <c:pt idx="445">
                  <c:v>70</c:v>
                </c:pt>
                <c:pt idx="446">
                  <c:v>70.166666666666671</c:v>
                </c:pt>
                <c:pt idx="447">
                  <c:v>70.333333333333329</c:v>
                </c:pt>
                <c:pt idx="448">
                  <c:v>70.5</c:v>
                </c:pt>
                <c:pt idx="449">
                  <c:v>70.666666666666671</c:v>
                </c:pt>
                <c:pt idx="450">
                  <c:v>70.833333333333329</c:v>
                </c:pt>
                <c:pt idx="451">
                  <c:v>71</c:v>
                </c:pt>
                <c:pt idx="452">
                  <c:v>71.026699999999991</c:v>
                </c:pt>
                <c:pt idx="453">
                  <c:v>71.026699999999991</c:v>
                </c:pt>
                <c:pt idx="454">
                  <c:v>71.166666666666671</c:v>
                </c:pt>
                <c:pt idx="455">
                  <c:v>71.333333333333329</c:v>
                </c:pt>
                <c:pt idx="456">
                  <c:v>71.5</c:v>
                </c:pt>
                <c:pt idx="457">
                  <c:v>71.666666666666671</c:v>
                </c:pt>
                <c:pt idx="458">
                  <c:v>71.833333333333329</c:v>
                </c:pt>
                <c:pt idx="459">
                  <c:v>72</c:v>
                </c:pt>
                <c:pt idx="460">
                  <c:v>72.166666666666671</c:v>
                </c:pt>
                <c:pt idx="461">
                  <c:v>72.333333333333329</c:v>
                </c:pt>
                <c:pt idx="462">
                  <c:v>72.5</c:v>
                </c:pt>
                <c:pt idx="463">
                  <c:v>72.666666666666671</c:v>
                </c:pt>
                <c:pt idx="464">
                  <c:v>72.833333333333329</c:v>
                </c:pt>
                <c:pt idx="465">
                  <c:v>73</c:v>
                </c:pt>
                <c:pt idx="466">
                  <c:v>73.166666666666671</c:v>
                </c:pt>
                <c:pt idx="467">
                  <c:v>73.333333333333329</c:v>
                </c:pt>
                <c:pt idx="468">
                  <c:v>73.5</c:v>
                </c:pt>
                <c:pt idx="469">
                  <c:v>73.666666666666671</c:v>
                </c:pt>
                <c:pt idx="470">
                  <c:v>73.833333333333329</c:v>
                </c:pt>
                <c:pt idx="471">
                  <c:v>74</c:v>
                </c:pt>
                <c:pt idx="472">
                  <c:v>74.166666666666671</c:v>
                </c:pt>
                <c:pt idx="473">
                  <c:v>74.333333333333329</c:v>
                </c:pt>
                <c:pt idx="474">
                  <c:v>74.5</c:v>
                </c:pt>
                <c:pt idx="475">
                  <c:v>74.666666666666671</c:v>
                </c:pt>
                <c:pt idx="476">
                  <c:v>74.833333333333329</c:v>
                </c:pt>
                <c:pt idx="477">
                  <c:v>75</c:v>
                </c:pt>
                <c:pt idx="478">
                  <c:v>75.166666666666671</c:v>
                </c:pt>
                <c:pt idx="479">
                  <c:v>75.333333333333329</c:v>
                </c:pt>
                <c:pt idx="480">
                  <c:v>75.5</c:v>
                </c:pt>
                <c:pt idx="481">
                  <c:v>75.666666666666671</c:v>
                </c:pt>
                <c:pt idx="482">
                  <c:v>75.833333333333329</c:v>
                </c:pt>
                <c:pt idx="483">
                  <c:v>76</c:v>
                </c:pt>
                <c:pt idx="484">
                  <c:v>76.166666666666671</c:v>
                </c:pt>
                <c:pt idx="485">
                  <c:v>76.333333333333329</c:v>
                </c:pt>
                <c:pt idx="486">
                  <c:v>76.5</c:v>
                </c:pt>
                <c:pt idx="487">
                  <c:v>76.666666666666671</c:v>
                </c:pt>
                <c:pt idx="488">
                  <c:v>76.833333333333329</c:v>
                </c:pt>
                <c:pt idx="489">
                  <c:v>77</c:v>
                </c:pt>
                <c:pt idx="490">
                  <c:v>77.166666666666671</c:v>
                </c:pt>
                <c:pt idx="491">
                  <c:v>77.333333333333329</c:v>
                </c:pt>
                <c:pt idx="492">
                  <c:v>77.5</c:v>
                </c:pt>
                <c:pt idx="493">
                  <c:v>77.666666666666671</c:v>
                </c:pt>
                <c:pt idx="494">
                  <c:v>77.833333333333329</c:v>
                </c:pt>
                <c:pt idx="495">
                  <c:v>78</c:v>
                </c:pt>
                <c:pt idx="496">
                  <c:v>78.166666666666671</c:v>
                </c:pt>
                <c:pt idx="497">
                  <c:v>78.333333333333329</c:v>
                </c:pt>
                <c:pt idx="498">
                  <c:v>78.5</c:v>
                </c:pt>
                <c:pt idx="499">
                  <c:v>78.666666666666671</c:v>
                </c:pt>
                <c:pt idx="500">
                  <c:v>78.833333333333329</c:v>
                </c:pt>
                <c:pt idx="501">
                  <c:v>79</c:v>
                </c:pt>
                <c:pt idx="502">
                  <c:v>79.166666666666671</c:v>
                </c:pt>
                <c:pt idx="503">
                  <c:v>79.333333333333329</c:v>
                </c:pt>
                <c:pt idx="504">
                  <c:v>79.5</c:v>
                </c:pt>
                <c:pt idx="505">
                  <c:v>79.666666666666671</c:v>
                </c:pt>
                <c:pt idx="506">
                  <c:v>79.833333333333329</c:v>
                </c:pt>
                <c:pt idx="507">
                  <c:v>80</c:v>
                </c:pt>
                <c:pt idx="508">
                  <c:v>80.166666666666671</c:v>
                </c:pt>
                <c:pt idx="509">
                  <c:v>80.221233333333345</c:v>
                </c:pt>
                <c:pt idx="510">
                  <c:v>80.221233333333345</c:v>
                </c:pt>
                <c:pt idx="511">
                  <c:v>80.333333333333329</c:v>
                </c:pt>
                <c:pt idx="512">
                  <c:v>80.5</c:v>
                </c:pt>
                <c:pt idx="513">
                  <c:v>80.666666666666671</c:v>
                </c:pt>
                <c:pt idx="514">
                  <c:v>80.833333333333329</c:v>
                </c:pt>
                <c:pt idx="515">
                  <c:v>81</c:v>
                </c:pt>
                <c:pt idx="516">
                  <c:v>81.166666666666671</c:v>
                </c:pt>
                <c:pt idx="517">
                  <c:v>81.333333333333329</c:v>
                </c:pt>
                <c:pt idx="518">
                  <c:v>81.5</c:v>
                </c:pt>
                <c:pt idx="519">
                  <c:v>81.666666666666671</c:v>
                </c:pt>
                <c:pt idx="520">
                  <c:v>81.833333333333329</c:v>
                </c:pt>
                <c:pt idx="521">
                  <c:v>82</c:v>
                </c:pt>
                <c:pt idx="522">
                  <c:v>82.166666666666671</c:v>
                </c:pt>
                <c:pt idx="523">
                  <c:v>82.333333333333329</c:v>
                </c:pt>
                <c:pt idx="524">
                  <c:v>82.5</c:v>
                </c:pt>
                <c:pt idx="525">
                  <c:v>82.666666666666671</c:v>
                </c:pt>
                <c:pt idx="526">
                  <c:v>82.833333333333329</c:v>
                </c:pt>
                <c:pt idx="527">
                  <c:v>83</c:v>
                </c:pt>
                <c:pt idx="528">
                  <c:v>83.166666666666671</c:v>
                </c:pt>
                <c:pt idx="529">
                  <c:v>83.333333333333329</c:v>
                </c:pt>
                <c:pt idx="530">
                  <c:v>83.5</c:v>
                </c:pt>
                <c:pt idx="531">
                  <c:v>83.666666666666671</c:v>
                </c:pt>
                <c:pt idx="532">
                  <c:v>83.833333333333329</c:v>
                </c:pt>
                <c:pt idx="533">
                  <c:v>84</c:v>
                </c:pt>
                <c:pt idx="534">
                  <c:v>84.166666666666671</c:v>
                </c:pt>
                <c:pt idx="535">
                  <c:v>84.333333333333329</c:v>
                </c:pt>
                <c:pt idx="536">
                  <c:v>84.5</c:v>
                </c:pt>
                <c:pt idx="537">
                  <c:v>84.666666666666671</c:v>
                </c:pt>
                <c:pt idx="538">
                  <c:v>84.833333333333329</c:v>
                </c:pt>
                <c:pt idx="539">
                  <c:v>85</c:v>
                </c:pt>
                <c:pt idx="540">
                  <c:v>85.166666666666671</c:v>
                </c:pt>
                <c:pt idx="541">
                  <c:v>85.333333333333329</c:v>
                </c:pt>
                <c:pt idx="542">
                  <c:v>85.5</c:v>
                </c:pt>
                <c:pt idx="543">
                  <c:v>85.666666666666671</c:v>
                </c:pt>
                <c:pt idx="544">
                  <c:v>85.833333333333329</c:v>
                </c:pt>
                <c:pt idx="545">
                  <c:v>86</c:v>
                </c:pt>
                <c:pt idx="546">
                  <c:v>86.115283333333338</c:v>
                </c:pt>
                <c:pt idx="547">
                  <c:v>86.115283333333338</c:v>
                </c:pt>
                <c:pt idx="548">
                  <c:v>86.166666666666671</c:v>
                </c:pt>
                <c:pt idx="549">
                  <c:v>86.333333333333329</c:v>
                </c:pt>
                <c:pt idx="550">
                  <c:v>86.5</c:v>
                </c:pt>
                <c:pt idx="551">
                  <c:v>86.666666666666671</c:v>
                </c:pt>
                <c:pt idx="552">
                  <c:v>86.833333333333329</c:v>
                </c:pt>
                <c:pt idx="553">
                  <c:v>87</c:v>
                </c:pt>
                <c:pt idx="554">
                  <c:v>87.166666666666671</c:v>
                </c:pt>
                <c:pt idx="555">
                  <c:v>87.333333333333329</c:v>
                </c:pt>
                <c:pt idx="556">
                  <c:v>87.5</c:v>
                </c:pt>
                <c:pt idx="557">
                  <c:v>87.666666666666671</c:v>
                </c:pt>
                <c:pt idx="558">
                  <c:v>87.833333333333329</c:v>
                </c:pt>
                <c:pt idx="559">
                  <c:v>88</c:v>
                </c:pt>
                <c:pt idx="560">
                  <c:v>88.166666666666671</c:v>
                </c:pt>
                <c:pt idx="561">
                  <c:v>88.333333333333329</c:v>
                </c:pt>
                <c:pt idx="562">
                  <c:v>88.5</c:v>
                </c:pt>
                <c:pt idx="563">
                  <c:v>88.666666666666671</c:v>
                </c:pt>
                <c:pt idx="564">
                  <c:v>88.833333333333329</c:v>
                </c:pt>
                <c:pt idx="565">
                  <c:v>89</c:v>
                </c:pt>
                <c:pt idx="566">
                  <c:v>89.166666666666671</c:v>
                </c:pt>
                <c:pt idx="567">
                  <c:v>89.333333333333329</c:v>
                </c:pt>
                <c:pt idx="568">
                  <c:v>89.5</c:v>
                </c:pt>
                <c:pt idx="569">
                  <c:v>89.666666666666671</c:v>
                </c:pt>
                <c:pt idx="570">
                  <c:v>89.833333333333329</c:v>
                </c:pt>
                <c:pt idx="571">
                  <c:v>89.96123333333334</c:v>
                </c:pt>
                <c:pt idx="572">
                  <c:v>89.96123333333334</c:v>
                </c:pt>
                <c:pt idx="573">
                  <c:v>89.96123333333334</c:v>
                </c:pt>
                <c:pt idx="574">
                  <c:v>89.96123333333334</c:v>
                </c:pt>
                <c:pt idx="575">
                  <c:v>90</c:v>
                </c:pt>
                <c:pt idx="576">
                  <c:v>90.166666666666671</c:v>
                </c:pt>
                <c:pt idx="577">
                  <c:v>90.333333333333329</c:v>
                </c:pt>
                <c:pt idx="578">
                  <c:v>90.5</c:v>
                </c:pt>
                <c:pt idx="579">
                  <c:v>90.666666666666671</c:v>
                </c:pt>
                <c:pt idx="580">
                  <c:v>90.833333333333329</c:v>
                </c:pt>
                <c:pt idx="581">
                  <c:v>91</c:v>
                </c:pt>
                <c:pt idx="582">
                  <c:v>91.166666666666671</c:v>
                </c:pt>
                <c:pt idx="583">
                  <c:v>91.333333333333329</c:v>
                </c:pt>
                <c:pt idx="584">
                  <c:v>91.5</c:v>
                </c:pt>
                <c:pt idx="585">
                  <c:v>91.666666666666671</c:v>
                </c:pt>
                <c:pt idx="586">
                  <c:v>91.833333333333329</c:v>
                </c:pt>
                <c:pt idx="587">
                  <c:v>92</c:v>
                </c:pt>
                <c:pt idx="588">
                  <c:v>92.166666666666671</c:v>
                </c:pt>
                <c:pt idx="589">
                  <c:v>92.333333333333329</c:v>
                </c:pt>
                <c:pt idx="590">
                  <c:v>92.5</c:v>
                </c:pt>
                <c:pt idx="591">
                  <c:v>92.666666666666671</c:v>
                </c:pt>
                <c:pt idx="592">
                  <c:v>92.833333333333329</c:v>
                </c:pt>
                <c:pt idx="593">
                  <c:v>93</c:v>
                </c:pt>
                <c:pt idx="594">
                  <c:v>93.166666666666671</c:v>
                </c:pt>
                <c:pt idx="595">
                  <c:v>93.333333333333329</c:v>
                </c:pt>
                <c:pt idx="596">
                  <c:v>93.5</c:v>
                </c:pt>
                <c:pt idx="597">
                  <c:v>93.666666666666671</c:v>
                </c:pt>
                <c:pt idx="598">
                  <c:v>93.833333333333329</c:v>
                </c:pt>
                <c:pt idx="599">
                  <c:v>94</c:v>
                </c:pt>
                <c:pt idx="600">
                  <c:v>94.166666666666671</c:v>
                </c:pt>
                <c:pt idx="601">
                  <c:v>94.333333333333329</c:v>
                </c:pt>
                <c:pt idx="602">
                  <c:v>94.5</c:v>
                </c:pt>
                <c:pt idx="603">
                  <c:v>94.666666666666671</c:v>
                </c:pt>
                <c:pt idx="604">
                  <c:v>94.833333333333329</c:v>
                </c:pt>
                <c:pt idx="605">
                  <c:v>95</c:v>
                </c:pt>
                <c:pt idx="606">
                  <c:v>95.166666666666671</c:v>
                </c:pt>
                <c:pt idx="607">
                  <c:v>95.333333333333329</c:v>
                </c:pt>
                <c:pt idx="608">
                  <c:v>95.5</c:v>
                </c:pt>
                <c:pt idx="609">
                  <c:v>95.666666666666671</c:v>
                </c:pt>
                <c:pt idx="610">
                  <c:v>95.833333333333329</c:v>
                </c:pt>
                <c:pt idx="611">
                  <c:v>96</c:v>
                </c:pt>
                <c:pt idx="612">
                  <c:v>96.166666666666671</c:v>
                </c:pt>
                <c:pt idx="613">
                  <c:v>96.333333333333329</c:v>
                </c:pt>
                <c:pt idx="614">
                  <c:v>96.5</c:v>
                </c:pt>
                <c:pt idx="615">
                  <c:v>96.666666666666671</c:v>
                </c:pt>
                <c:pt idx="616">
                  <c:v>96.833333333333329</c:v>
                </c:pt>
                <c:pt idx="617">
                  <c:v>97</c:v>
                </c:pt>
                <c:pt idx="618">
                  <c:v>97.166666666666671</c:v>
                </c:pt>
                <c:pt idx="619">
                  <c:v>97.333333333333329</c:v>
                </c:pt>
                <c:pt idx="620">
                  <c:v>97.5</c:v>
                </c:pt>
                <c:pt idx="621">
                  <c:v>97.666666666666671</c:v>
                </c:pt>
                <c:pt idx="622">
                  <c:v>97.833333333333329</c:v>
                </c:pt>
                <c:pt idx="623">
                  <c:v>98</c:v>
                </c:pt>
                <c:pt idx="624">
                  <c:v>98.166666666666671</c:v>
                </c:pt>
                <c:pt idx="625">
                  <c:v>98.333333333333329</c:v>
                </c:pt>
                <c:pt idx="626">
                  <c:v>98.5</c:v>
                </c:pt>
                <c:pt idx="627">
                  <c:v>98.666666666666671</c:v>
                </c:pt>
                <c:pt idx="628">
                  <c:v>98.833333333333329</c:v>
                </c:pt>
                <c:pt idx="629">
                  <c:v>99</c:v>
                </c:pt>
                <c:pt idx="630">
                  <c:v>99.166666666666671</c:v>
                </c:pt>
                <c:pt idx="631">
                  <c:v>99.333333333333329</c:v>
                </c:pt>
                <c:pt idx="632">
                  <c:v>99.5</c:v>
                </c:pt>
                <c:pt idx="633">
                  <c:v>99.666666666666671</c:v>
                </c:pt>
                <c:pt idx="634">
                  <c:v>99.833333333333329</c:v>
                </c:pt>
                <c:pt idx="635">
                  <c:v>100</c:v>
                </c:pt>
                <c:pt idx="636">
                  <c:v>100.16666666666667</c:v>
                </c:pt>
                <c:pt idx="637">
                  <c:v>100.33333333333333</c:v>
                </c:pt>
                <c:pt idx="638">
                  <c:v>100.5</c:v>
                </c:pt>
                <c:pt idx="639">
                  <c:v>100.66666666666667</c:v>
                </c:pt>
                <c:pt idx="640">
                  <c:v>100.83333333333333</c:v>
                </c:pt>
                <c:pt idx="641">
                  <c:v>101</c:v>
                </c:pt>
                <c:pt idx="642">
                  <c:v>101.16666666666667</c:v>
                </c:pt>
                <c:pt idx="643">
                  <c:v>101.33333333333333</c:v>
                </c:pt>
                <c:pt idx="644">
                  <c:v>101.5</c:v>
                </c:pt>
                <c:pt idx="645">
                  <c:v>101.66666666666667</c:v>
                </c:pt>
                <c:pt idx="646">
                  <c:v>101.83333333333333</c:v>
                </c:pt>
                <c:pt idx="647">
                  <c:v>102</c:v>
                </c:pt>
                <c:pt idx="648">
                  <c:v>102.16666666666667</c:v>
                </c:pt>
                <c:pt idx="649">
                  <c:v>102.33333333333333</c:v>
                </c:pt>
                <c:pt idx="650">
                  <c:v>102.5</c:v>
                </c:pt>
                <c:pt idx="651">
                  <c:v>102.66666666666667</c:v>
                </c:pt>
                <c:pt idx="652">
                  <c:v>102.83333333333333</c:v>
                </c:pt>
                <c:pt idx="653">
                  <c:v>103</c:v>
                </c:pt>
                <c:pt idx="654">
                  <c:v>103.16666666666667</c:v>
                </c:pt>
                <c:pt idx="655">
                  <c:v>103.33333333333333</c:v>
                </c:pt>
                <c:pt idx="656">
                  <c:v>103.5</c:v>
                </c:pt>
                <c:pt idx="657">
                  <c:v>103.66666666666667</c:v>
                </c:pt>
                <c:pt idx="658">
                  <c:v>103.83333333333333</c:v>
                </c:pt>
                <c:pt idx="659">
                  <c:v>104</c:v>
                </c:pt>
                <c:pt idx="660">
                  <c:v>104.16666666666667</c:v>
                </c:pt>
                <c:pt idx="661">
                  <c:v>104.33333333333333</c:v>
                </c:pt>
                <c:pt idx="662">
                  <c:v>104.5</c:v>
                </c:pt>
                <c:pt idx="663">
                  <c:v>104.66666666666667</c:v>
                </c:pt>
                <c:pt idx="664">
                  <c:v>104.83333333333333</c:v>
                </c:pt>
                <c:pt idx="665">
                  <c:v>105</c:v>
                </c:pt>
                <c:pt idx="666">
                  <c:v>105.16666666666667</c:v>
                </c:pt>
                <c:pt idx="667">
                  <c:v>105.33333333333333</c:v>
                </c:pt>
                <c:pt idx="668">
                  <c:v>105.5</c:v>
                </c:pt>
                <c:pt idx="669">
                  <c:v>105.66666666666667</c:v>
                </c:pt>
                <c:pt idx="670">
                  <c:v>105.83333333333333</c:v>
                </c:pt>
                <c:pt idx="671">
                  <c:v>106</c:v>
                </c:pt>
                <c:pt idx="672">
                  <c:v>106.16666666666667</c:v>
                </c:pt>
                <c:pt idx="673">
                  <c:v>106.33333333333333</c:v>
                </c:pt>
                <c:pt idx="674">
                  <c:v>106.5</c:v>
                </c:pt>
                <c:pt idx="675">
                  <c:v>106.66666666666667</c:v>
                </c:pt>
                <c:pt idx="676">
                  <c:v>106.83333333333333</c:v>
                </c:pt>
                <c:pt idx="677">
                  <c:v>107</c:v>
                </c:pt>
                <c:pt idx="678">
                  <c:v>107.16666666666667</c:v>
                </c:pt>
                <c:pt idx="679">
                  <c:v>107.33333333333333</c:v>
                </c:pt>
                <c:pt idx="680">
                  <c:v>107.5</c:v>
                </c:pt>
                <c:pt idx="681">
                  <c:v>107.66666666666667</c:v>
                </c:pt>
                <c:pt idx="682">
                  <c:v>107.83333333333333</c:v>
                </c:pt>
                <c:pt idx="683">
                  <c:v>108</c:v>
                </c:pt>
                <c:pt idx="684">
                  <c:v>108.16666666666667</c:v>
                </c:pt>
                <c:pt idx="685">
                  <c:v>108.33333333333333</c:v>
                </c:pt>
                <c:pt idx="686">
                  <c:v>108.5</c:v>
                </c:pt>
                <c:pt idx="687">
                  <c:v>108.66666666666667</c:v>
                </c:pt>
                <c:pt idx="688">
                  <c:v>108.83333333333333</c:v>
                </c:pt>
                <c:pt idx="689">
                  <c:v>109</c:v>
                </c:pt>
                <c:pt idx="690">
                  <c:v>109.16666666666667</c:v>
                </c:pt>
                <c:pt idx="691">
                  <c:v>109.33333333333333</c:v>
                </c:pt>
                <c:pt idx="692">
                  <c:v>109.5</c:v>
                </c:pt>
                <c:pt idx="693">
                  <c:v>109.66666666666667</c:v>
                </c:pt>
                <c:pt idx="694">
                  <c:v>109.83333333333333</c:v>
                </c:pt>
                <c:pt idx="695">
                  <c:v>110</c:v>
                </c:pt>
                <c:pt idx="696">
                  <c:v>110.16666666666667</c:v>
                </c:pt>
                <c:pt idx="697">
                  <c:v>110.33333333333333</c:v>
                </c:pt>
                <c:pt idx="698">
                  <c:v>110.5</c:v>
                </c:pt>
                <c:pt idx="699">
                  <c:v>110.66666666666667</c:v>
                </c:pt>
                <c:pt idx="700">
                  <c:v>110.83333333333333</c:v>
                </c:pt>
                <c:pt idx="701">
                  <c:v>111</c:v>
                </c:pt>
                <c:pt idx="702">
                  <c:v>111.16666666666667</c:v>
                </c:pt>
                <c:pt idx="703">
                  <c:v>111.33333333333333</c:v>
                </c:pt>
                <c:pt idx="704">
                  <c:v>111.5</c:v>
                </c:pt>
                <c:pt idx="705">
                  <c:v>111.66666666666667</c:v>
                </c:pt>
                <c:pt idx="706">
                  <c:v>111.83333333333333</c:v>
                </c:pt>
                <c:pt idx="707">
                  <c:v>112</c:v>
                </c:pt>
                <c:pt idx="708">
                  <c:v>112.16666666666667</c:v>
                </c:pt>
                <c:pt idx="709">
                  <c:v>112.33333333333333</c:v>
                </c:pt>
                <c:pt idx="710">
                  <c:v>112.5</c:v>
                </c:pt>
                <c:pt idx="711">
                  <c:v>112.66666666666667</c:v>
                </c:pt>
                <c:pt idx="712">
                  <c:v>112.83333333333333</c:v>
                </c:pt>
                <c:pt idx="713">
                  <c:v>113</c:v>
                </c:pt>
                <c:pt idx="714">
                  <c:v>113.16666666666667</c:v>
                </c:pt>
                <c:pt idx="715">
                  <c:v>113.33333333333333</c:v>
                </c:pt>
                <c:pt idx="716">
                  <c:v>113.5</c:v>
                </c:pt>
                <c:pt idx="717">
                  <c:v>113.66666666666667</c:v>
                </c:pt>
                <c:pt idx="718">
                  <c:v>113.83333333333333</c:v>
                </c:pt>
                <c:pt idx="719">
                  <c:v>114</c:v>
                </c:pt>
                <c:pt idx="720">
                  <c:v>114.16666666666667</c:v>
                </c:pt>
                <c:pt idx="721">
                  <c:v>114.33333333333333</c:v>
                </c:pt>
                <c:pt idx="722">
                  <c:v>114.5</c:v>
                </c:pt>
                <c:pt idx="723">
                  <c:v>114.66666666666667</c:v>
                </c:pt>
                <c:pt idx="724">
                  <c:v>114.83333333333333</c:v>
                </c:pt>
                <c:pt idx="725">
                  <c:v>115</c:v>
                </c:pt>
                <c:pt idx="726">
                  <c:v>115.16666666666667</c:v>
                </c:pt>
                <c:pt idx="727">
                  <c:v>115.33333333333333</c:v>
                </c:pt>
                <c:pt idx="728">
                  <c:v>115.5</c:v>
                </c:pt>
                <c:pt idx="729">
                  <c:v>115.66666666666667</c:v>
                </c:pt>
                <c:pt idx="730">
                  <c:v>115.83333333333333</c:v>
                </c:pt>
                <c:pt idx="731">
                  <c:v>116</c:v>
                </c:pt>
                <c:pt idx="732">
                  <c:v>116.16666666666667</c:v>
                </c:pt>
                <c:pt idx="733">
                  <c:v>116.33333333333333</c:v>
                </c:pt>
                <c:pt idx="734">
                  <c:v>116.5</c:v>
                </c:pt>
                <c:pt idx="735">
                  <c:v>116.66666666666667</c:v>
                </c:pt>
                <c:pt idx="736">
                  <c:v>116.83333333333333</c:v>
                </c:pt>
                <c:pt idx="737">
                  <c:v>117</c:v>
                </c:pt>
                <c:pt idx="738">
                  <c:v>117.16666666666667</c:v>
                </c:pt>
                <c:pt idx="739">
                  <c:v>117.33333333333333</c:v>
                </c:pt>
                <c:pt idx="740">
                  <c:v>117.5</c:v>
                </c:pt>
                <c:pt idx="741">
                  <c:v>117.66666666666667</c:v>
                </c:pt>
                <c:pt idx="742">
                  <c:v>117.83333333333333</c:v>
                </c:pt>
                <c:pt idx="743">
                  <c:v>118</c:v>
                </c:pt>
                <c:pt idx="744">
                  <c:v>118.16666666666667</c:v>
                </c:pt>
                <c:pt idx="745">
                  <c:v>118.33333333333333</c:v>
                </c:pt>
                <c:pt idx="746">
                  <c:v>118.5</c:v>
                </c:pt>
                <c:pt idx="747">
                  <c:v>118.66666666666667</c:v>
                </c:pt>
                <c:pt idx="748">
                  <c:v>118.83333333333333</c:v>
                </c:pt>
                <c:pt idx="749">
                  <c:v>119</c:v>
                </c:pt>
                <c:pt idx="750">
                  <c:v>119.16666666666667</c:v>
                </c:pt>
                <c:pt idx="751">
                  <c:v>119.33333333333333</c:v>
                </c:pt>
                <c:pt idx="752">
                  <c:v>119.5</c:v>
                </c:pt>
                <c:pt idx="753">
                  <c:v>119.66666666666667</c:v>
                </c:pt>
                <c:pt idx="754">
                  <c:v>119.83333333333333</c:v>
                </c:pt>
                <c:pt idx="755">
                  <c:v>120</c:v>
                </c:pt>
                <c:pt idx="756">
                  <c:v>120.16666666666667</c:v>
                </c:pt>
                <c:pt idx="757">
                  <c:v>120.33333333333333</c:v>
                </c:pt>
                <c:pt idx="758">
                  <c:v>120.5</c:v>
                </c:pt>
                <c:pt idx="759">
                  <c:v>120.66666666666667</c:v>
                </c:pt>
                <c:pt idx="760">
                  <c:v>120.83333333333333</c:v>
                </c:pt>
                <c:pt idx="761">
                  <c:v>121</c:v>
                </c:pt>
                <c:pt idx="762">
                  <c:v>121.16666666666667</c:v>
                </c:pt>
                <c:pt idx="763">
                  <c:v>121.33333333333333</c:v>
                </c:pt>
                <c:pt idx="764">
                  <c:v>121.5</c:v>
                </c:pt>
                <c:pt idx="765">
                  <c:v>121.66666666666667</c:v>
                </c:pt>
                <c:pt idx="766">
                  <c:v>121.83333333333333</c:v>
                </c:pt>
                <c:pt idx="767">
                  <c:v>122</c:v>
                </c:pt>
                <c:pt idx="768">
                  <c:v>122.16666666666667</c:v>
                </c:pt>
                <c:pt idx="769">
                  <c:v>122.33333333333333</c:v>
                </c:pt>
                <c:pt idx="770">
                  <c:v>122.5</c:v>
                </c:pt>
                <c:pt idx="771">
                  <c:v>122.66666666666667</c:v>
                </c:pt>
                <c:pt idx="772">
                  <c:v>122.83333333333333</c:v>
                </c:pt>
                <c:pt idx="773">
                  <c:v>123</c:v>
                </c:pt>
                <c:pt idx="774">
                  <c:v>123.16666666666667</c:v>
                </c:pt>
                <c:pt idx="775">
                  <c:v>123.33333333333333</c:v>
                </c:pt>
                <c:pt idx="776">
                  <c:v>123.5</c:v>
                </c:pt>
                <c:pt idx="777">
                  <c:v>123.66666666666667</c:v>
                </c:pt>
                <c:pt idx="778">
                  <c:v>123.83333333333333</c:v>
                </c:pt>
                <c:pt idx="779">
                  <c:v>124</c:v>
                </c:pt>
                <c:pt idx="780">
                  <c:v>124.16666666666667</c:v>
                </c:pt>
                <c:pt idx="781">
                  <c:v>124.33333333333333</c:v>
                </c:pt>
                <c:pt idx="782">
                  <c:v>124.5</c:v>
                </c:pt>
                <c:pt idx="783">
                  <c:v>124.66666666666667</c:v>
                </c:pt>
                <c:pt idx="784">
                  <c:v>124.83333333333333</c:v>
                </c:pt>
                <c:pt idx="785">
                  <c:v>125</c:v>
                </c:pt>
                <c:pt idx="786">
                  <c:v>125.16666666666667</c:v>
                </c:pt>
                <c:pt idx="787">
                  <c:v>125.33333333333333</c:v>
                </c:pt>
                <c:pt idx="788">
                  <c:v>125.5</c:v>
                </c:pt>
                <c:pt idx="789">
                  <c:v>125.66666666666667</c:v>
                </c:pt>
                <c:pt idx="790">
                  <c:v>125.83333333333333</c:v>
                </c:pt>
                <c:pt idx="791">
                  <c:v>126</c:v>
                </c:pt>
                <c:pt idx="792">
                  <c:v>126.16666666666667</c:v>
                </c:pt>
                <c:pt idx="793">
                  <c:v>126.33333333333333</c:v>
                </c:pt>
                <c:pt idx="794">
                  <c:v>126.5</c:v>
                </c:pt>
                <c:pt idx="795">
                  <c:v>126.66666666666667</c:v>
                </c:pt>
                <c:pt idx="796">
                  <c:v>126.83333333333333</c:v>
                </c:pt>
                <c:pt idx="797">
                  <c:v>127</c:v>
                </c:pt>
                <c:pt idx="798">
                  <c:v>127.16666666666667</c:v>
                </c:pt>
                <c:pt idx="799">
                  <c:v>127.33333333333333</c:v>
                </c:pt>
                <c:pt idx="800">
                  <c:v>127.5</c:v>
                </c:pt>
                <c:pt idx="801">
                  <c:v>127.66666666666667</c:v>
                </c:pt>
                <c:pt idx="802">
                  <c:v>127.83333333333333</c:v>
                </c:pt>
                <c:pt idx="803">
                  <c:v>128</c:v>
                </c:pt>
                <c:pt idx="804">
                  <c:v>128.16666666666666</c:v>
                </c:pt>
                <c:pt idx="805">
                  <c:v>128.33333333333334</c:v>
                </c:pt>
                <c:pt idx="806">
                  <c:v>128.5</c:v>
                </c:pt>
                <c:pt idx="807">
                  <c:v>128.66666666666666</c:v>
                </c:pt>
                <c:pt idx="808">
                  <c:v>128.83333333333334</c:v>
                </c:pt>
                <c:pt idx="809">
                  <c:v>129</c:v>
                </c:pt>
                <c:pt idx="810">
                  <c:v>129.16666666666666</c:v>
                </c:pt>
                <c:pt idx="811">
                  <c:v>129.33333333333334</c:v>
                </c:pt>
                <c:pt idx="812">
                  <c:v>129.5</c:v>
                </c:pt>
                <c:pt idx="813">
                  <c:v>129.66666666666666</c:v>
                </c:pt>
                <c:pt idx="814">
                  <c:v>129.83333333333334</c:v>
                </c:pt>
                <c:pt idx="815">
                  <c:v>130</c:v>
                </c:pt>
                <c:pt idx="816">
                  <c:v>130.16666666666666</c:v>
                </c:pt>
                <c:pt idx="817">
                  <c:v>130.33333333333334</c:v>
                </c:pt>
                <c:pt idx="818">
                  <c:v>130.5</c:v>
                </c:pt>
                <c:pt idx="819">
                  <c:v>130.66666666666666</c:v>
                </c:pt>
                <c:pt idx="820">
                  <c:v>130.83333333333334</c:v>
                </c:pt>
                <c:pt idx="821">
                  <c:v>131</c:v>
                </c:pt>
                <c:pt idx="822">
                  <c:v>131.16666666666666</c:v>
                </c:pt>
                <c:pt idx="823">
                  <c:v>131.33333333333334</c:v>
                </c:pt>
                <c:pt idx="824">
                  <c:v>131.5</c:v>
                </c:pt>
                <c:pt idx="825">
                  <c:v>131.66666666666666</c:v>
                </c:pt>
                <c:pt idx="826">
                  <c:v>131.83333333333334</c:v>
                </c:pt>
                <c:pt idx="827">
                  <c:v>132</c:v>
                </c:pt>
                <c:pt idx="828">
                  <c:v>132.16666666666666</c:v>
                </c:pt>
                <c:pt idx="829">
                  <c:v>132.33333333333334</c:v>
                </c:pt>
                <c:pt idx="830">
                  <c:v>132.5</c:v>
                </c:pt>
                <c:pt idx="831">
                  <c:v>132.66666666666666</c:v>
                </c:pt>
                <c:pt idx="832">
                  <c:v>132.83333333333334</c:v>
                </c:pt>
                <c:pt idx="833">
                  <c:v>133</c:v>
                </c:pt>
                <c:pt idx="834">
                  <c:v>133.16666666666666</c:v>
                </c:pt>
                <c:pt idx="835">
                  <c:v>133.33333333333334</c:v>
                </c:pt>
                <c:pt idx="836">
                  <c:v>133.5</c:v>
                </c:pt>
                <c:pt idx="837">
                  <c:v>133.66666666666666</c:v>
                </c:pt>
                <c:pt idx="838">
                  <c:v>133.83333333333334</c:v>
                </c:pt>
                <c:pt idx="839">
                  <c:v>134</c:v>
                </c:pt>
                <c:pt idx="840">
                  <c:v>134.16666666666666</c:v>
                </c:pt>
                <c:pt idx="841">
                  <c:v>134.33333333333334</c:v>
                </c:pt>
                <c:pt idx="842">
                  <c:v>134.5</c:v>
                </c:pt>
                <c:pt idx="843">
                  <c:v>134.66666666666666</c:v>
                </c:pt>
                <c:pt idx="844">
                  <c:v>134.83333333333334</c:v>
                </c:pt>
                <c:pt idx="845">
                  <c:v>135</c:v>
                </c:pt>
                <c:pt idx="846">
                  <c:v>135.16666666666666</c:v>
                </c:pt>
                <c:pt idx="847">
                  <c:v>135.33333333333334</c:v>
                </c:pt>
                <c:pt idx="848">
                  <c:v>135.5</c:v>
                </c:pt>
                <c:pt idx="849">
                  <c:v>135.66666666666666</c:v>
                </c:pt>
                <c:pt idx="850">
                  <c:v>135.83333333333334</c:v>
                </c:pt>
                <c:pt idx="851">
                  <c:v>136</c:v>
                </c:pt>
                <c:pt idx="852">
                  <c:v>136.16666666666666</c:v>
                </c:pt>
                <c:pt idx="853">
                  <c:v>136.33333333333334</c:v>
                </c:pt>
                <c:pt idx="854">
                  <c:v>136.5</c:v>
                </c:pt>
                <c:pt idx="855">
                  <c:v>136.66666666666666</c:v>
                </c:pt>
                <c:pt idx="856">
                  <c:v>136.83333333333334</c:v>
                </c:pt>
                <c:pt idx="857">
                  <c:v>137</c:v>
                </c:pt>
                <c:pt idx="858">
                  <c:v>137.16666666666666</c:v>
                </c:pt>
                <c:pt idx="859">
                  <c:v>137.33333333333334</c:v>
                </c:pt>
                <c:pt idx="860">
                  <c:v>137.5</c:v>
                </c:pt>
                <c:pt idx="861">
                  <c:v>137.66666666666666</c:v>
                </c:pt>
                <c:pt idx="862">
                  <c:v>137.83333333333334</c:v>
                </c:pt>
                <c:pt idx="863">
                  <c:v>138</c:v>
                </c:pt>
                <c:pt idx="864">
                  <c:v>138.16666666666666</c:v>
                </c:pt>
                <c:pt idx="865">
                  <c:v>138.33333333333334</c:v>
                </c:pt>
                <c:pt idx="866">
                  <c:v>138.5</c:v>
                </c:pt>
                <c:pt idx="867">
                  <c:v>138.66666666666666</c:v>
                </c:pt>
                <c:pt idx="868">
                  <c:v>138.83333333333334</c:v>
                </c:pt>
                <c:pt idx="869">
                  <c:v>139</c:v>
                </c:pt>
                <c:pt idx="870">
                  <c:v>139.16666666666666</c:v>
                </c:pt>
                <c:pt idx="871">
                  <c:v>139.33333333333334</c:v>
                </c:pt>
                <c:pt idx="872">
                  <c:v>139.5</c:v>
                </c:pt>
                <c:pt idx="873">
                  <c:v>139.66666666666666</c:v>
                </c:pt>
                <c:pt idx="874">
                  <c:v>139.83333333333334</c:v>
                </c:pt>
                <c:pt idx="875">
                  <c:v>140</c:v>
                </c:pt>
                <c:pt idx="876">
                  <c:v>140.16666666666666</c:v>
                </c:pt>
                <c:pt idx="877">
                  <c:v>140.33333333333334</c:v>
                </c:pt>
                <c:pt idx="878">
                  <c:v>140.5</c:v>
                </c:pt>
                <c:pt idx="879">
                  <c:v>140.66666666666666</c:v>
                </c:pt>
                <c:pt idx="880">
                  <c:v>140.83333333333334</c:v>
                </c:pt>
                <c:pt idx="881">
                  <c:v>141</c:v>
                </c:pt>
                <c:pt idx="882">
                  <c:v>141.16666666666666</c:v>
                </c:pt>
                <c:pt idx="883">
                  <c:v>141.33333333333334</c:v>
                </c:pt>
                <c:pt idx="884">
                  <c:v>141.5</c:v>
                </c:pt>
                <c:pt idx="885">
                  <c:v>141.66666666666666</c:v>
                </c:pt>
                <c:pt idx="886">
                  <c:v>141.83333333333334</c:v>
                </c:pt>
                <c:pt idx="887">
                  <c:v>142</c:v>
                </c:pt>
                <c:pt idx="888">
                  <c:v>142.16666666666666</c:v>
                </c:pt>
                <c:pt idx="889">
                  <c:v>142.33333333333334</c:v>
                </c:pt>
                <c:pt idx="890">
                  <c:v>142.5</c:v>
                </c:pt>
                <c:pt idx="891">
                  <c:v>142.66666666666666</c:v>
                </c:pt>
                <c:pt idx="892">
                  <c:v>142.83333333333334</c:v>
                </c:pt>
                <c:pt idx="893">
                  <c:v>143</c:v>
                </c:pt>
                <c:pt idx="894">
                  <c:v>143.16666666666666</c:v>
                </c:pt>
                <c:pt idx="895">
                  <c:v>143.33333333333334</c:v>
                </c:pt>
                <c:pt idx="896">
                  <c:v>143.5</c:v>
                </c:pt>
                <c:pt idx="897">
                  <c:v>143.66666666666666</c:v>
                </c:pt>
                <c:pt idx="898">
                  <c:v>143.83333333333334</c:v>
                </c:pt>
                <c:pt idx="899">
                  <c:v>143.91893333333334</c:v>
                </c:pt>
                <c:pt idx="900">
                  <c:v>143.91893333333334</c:v>
                </c:pt>
                <c:pt idx="901">
                  <c:v>144</c:v>
                </c:pt>
                <c:pt idx="902">
                  <c:v>144.14870000000002</c:v>
                </c:pt>
                <c:pt idx="903">
                  <c:v>144.14870000000002</c:v>
                </c:pt>
                <c:pt idx="904">
                  <c:v>144.16666666666666</c:v>
                </c:pt>
                <c:pt idx="905">
                  <c:v>144.33333333333334</c:v>
                </c:pt>
                <c:pt idx="906">
                  <c:v>144.5</c:v>
                </c:pt>
                <c:pt idx="907">
                  <c:v>144.66666666666666</c:v>
                </c:pt>
                <c:pt idx="908">
                  <c:v>144.83333333333334</c:v>
                </c:pt>
                <c:pt idx="909">
                  <c:v>145</c:v>
                </c:pt>
                <c:pt idx="910">
                  <c:v>145.16666666666666</c:v>
                </c:pt>
                <c:pt idx="911">
                  <c:v>145.33333333333334</c:v>
                </c:pt>
                <c:pt idx="912">
                  <c:v>145.5</c:v>
                </c:pt>
                <c:pt idx="913">
                  <c:v>145.66666666666666</c:v>
                </c:pt>
                <c:pt idx="914">
                  <c:v>145.83333333333334</c:v>
                </c:pt>
                <c:pt idx="915">
                  <c:v>146</c:v>
                </c:pt>
                <c:pt idx="916">
                  <c:v>146.16666666666666</c:v>
                </c:pt>
                <c:pt idx="917">
                  <c:v>146.33333333333334</c:v>
                </c:pt>
                <c:pt idx="918">
                  <c:v>146.5</c:v>
                </c:pt>
                <c:pt idx="919">
                  <c:v>146.66666666666666</c:v>
                </c:pt>
                <c:pt idx="920">
                  <c:v>146.83333333333334</c:v>
                </c:pt>
                <c:pt idx="921">
                  <c:v>147</c:v>
                </c:pt>
                <c:pt idx="922">
                  <c:v>147.16666666666666</c:v>
                </c:pt>
                <c:pt idx="923">
                  <c:v>147.33333333333334</c:v>
                </c:pt>
                <c:pt idx="924">
                  <c:v>147.5</c:v>
                </c:pt>
                <c:pt idx="925">
                  <c:v>147.66666666666666</c:v>
                </c:pt>
                <c:pt idx="926">
                  <c:v>147.83333333333334</c:v>
                </c:pt>
                <c:pt idx="927">
                  <c:v>148</c:v>
                </c:pt>
                <c:pt idx="928">
                  <c:v>148.16666666666666</c:v>
                </c:pt>
                <c:pt idx="929">
                  <c:v>148.33333333333334</c:v>
                </c:pt>
                <c:pt idx="930">
                  <c:v>148.5</c:v>
                </c:pt>
                <c:pt idx="931">
                  <c:v>148.66666666666666</c:v>
                </c:pt>
                <c:pt idx="932">
                  <c:v>148.83333333333334</c:v>
                </c:pt>
                <c:pt idx="933">
                  <c:v>149</c:v>
                </c:pt>
                <c:pt idx="934">
                  <c:v>149.16666666666666</c:v>
                </c:pt>
                <c:pt idx="935">
                  <c:v>149.33333333333334</c:v>
                </c:pt>
                <c:pt idx="936">
                  <c:v>149.5</c:v>
                </c:pt>
                <c:pt idx="937">
                  <c:v>149.66666666666666</c:v>
                </c:pt>
                <c:pt idx="938">
                  <c:v>149.83333333333334</c:v>
                </c:pt>
                <c:pt idx="939">
                  <c:v>150</c:v>
                </c:pt>
                <c:pt idx="940">
                  <c:v>150.16666666666666</c:v>
                </c:pt>
                <c:pt idx="941">
                  <c:v>150.33333333333334</c:v>
                </c:pt>
                <c:pt idx="942">
                  <c:v>150.5</c:v>
                </c:pt>
                <c:pt idx="943">
                  <c:v>150.66666666666666</c:v>
                </c:pt>
                <c:pt idx="944">
                  <c:v>150.83333333333334</c:v>
                </c:pt>
                <c:pt idx="945">
                  <c:v>151</c:v>
                </c:pt>
                <c:pt idx="946">
                  <c:v>151.16666666666666</c:v>
                </c:pt>
                <c:pt idx="947">
                  <c:v>151.33333333333334</c:v>
                </c:pt>
                <c:pt idx="948">
                  <c:v>151.5</c:v>
                </c:pt>
                <c:pt idx="949">
                  <c:v>151.66666666666666</c:v>
                </c:pt>
                <c:pt idx="950">
                  <c:v>151.83333333333334</c:v>
                </c:pt>
                <c:pt idx="951">
                  <c:v>152</c:v>
                </c:pt>
                <c:pt idx="952">
                  <c:v>152.16666666666666</c:v>
                </c:pt>
                <c:pt idx="953">
                  <c:v>152.33333333333334</c:v>
                </c:pt>
                <c:pt idx="954">
                  <c:v>152.5</c:v>
                </c:pt>
                <c:pt idx="955">
                  <c:v>152.66666666666666</c:v>
                </c:pt>
                <c:pt idx="956">
                  <c:v>152.83333333333334</c:v>
                </c:pt>
                <c:pt idx="957">
                  <c:v>153</c:v>
                </c:pt>
                <c:pt idx="958">
                  <c:v>153.16666666666666</c:v>
                </c:pt>
                <c:pt idx="959">
                  <c:v>153.33333333333334</c:v>
                </c:pt>
                <c:pt idx="960">
                  <c:v>153.5</c:v>
                </c:pt>
                <c:pt idx="961">
                  <c:v>153.66666666666666</c:v>
                </c:pt>
                <c:pt idx="962">
                  <c:v>153.83333333333334</c:v>
                </c:pt>
                <c:pt idx="963">
                  <c:v>154</c:v>
                </c:pt>
                <c:pt idx="964">
                  <c:v>154.12006666666667</c:v>
                </c:pt>
                <c:pt idx="965">
                  <c:v>154.12006666666667</c:v>
                </c:pt>
                <c:pt idx="966">
                  <c:v>154.16666666666666</c:v>
                </c:pt>
                <c:pt idx="967">
                  <c:v>154.33333333333334</c:v>
                </c:pt>
                <c:pt idx="968">
                  <c:v>154.5</c:v>
                </c:pt>
                <c:pt idx="969">
                  <c:v>154.66666666666666</c:v>
                </c:pt>
                <c:pt idx="970">
                  <c:v>154.83333333333334</c:v>
                </c:pt>
                <c:pt idx="971">
                  <c:v>155</c:v>
                </c:pt>
                <c:pt idx="972">
                  <c:v>155.16666666666666</c:v>
                </c:pt>
                <c:pt idx="973">
                  <c:v>155.33333333333334</c:v>
                </c:pt>
                <c:pt idx="974">
                  <c:v>155.5</c:v>
                </c:pt>
                <c:pt idx="975">
                  <c:v>155.66666666666666</c:v>
                </c:pt>
                <c:pt idx="976">
                  <c:v>155.83333333333334</c:v>
                </c:pt>
                <c:pt idx="977">
                  <c:v>156</c:v>
                </c:pt>
                <c:pt idx="978">
                  <c:v>156.02236666666667</c:v>
                </c:pt>
                <c:pt idx="979">
                  <c:v>156.02236666666667</c:v>
                </c:pt>
                <c:pt idx="980">
                  <c:v>156.16666666666666</c:v>
                </c:pt>
                <c:pt idx="981">
                  <c:v>156.33333333333334</c:v>
                </c:pt>
                <c:pt idx="982">
                  <c:v>156.5</c:v>
                </c:pt>
                <c:pt idx="983">
                  <c:v>156.66666666666666</c:v>
                </c:pt>
                <c:pt idx="984">
                  <c:v>156.83333333333334</c:v>
                </c:pt>
                <c:pt idx="985">
                  <c:v>157</c:v>
                </c:pt>
                <c:pt idx="986">
                  <c:v>157.16666666666666</c:v>
                </c:pt>
                <c:pt idx="987">
                  <c:v>157.33333333333334</c:v>
                </c:pt>
                <c:pt idx="988">
                  <c:v>157.5</c:v>
                </c:pt>
                <c:pt idx="989">
                  <c:v>157.66666666666666</c:v>
                </c:pt>
                <c:pt idx="990">
                  <c:v>157.83333333333334</c:v>
                </c:pt>
                <c:pt idx="991">
                  <c:v>158</c:v>
                </c:pt>
                <c:pt idx="992">
                  <c:v>158.16666666666666</c:v>
                </c:pt>
                <c:pt idx="993">
                  <c:v>158.33333333333334</c:v>
                </c:pt>
                <c:pt idx="994">
                  <c:v>158.5</c:v>
                </c:pt>
                <c:pt idx="995">
                  <c:v>158.66666666666666</c:v>
                </c:pt>
                <c:pt idx="996">
                  <c:v>158.83333333333334</c:v>
                </c:pt>
                <c:pt idx="997">
                  <c:v>159</c:v>
                </c:pt>
                <c:pt idx="998">
                  <c:v>159.16666666666666</c:v>
                </c:pt>
                <c:pt idx="999">
                  <c:v>159.33333333333334</c:v>
                </c:pt>
                <c:pt idx="1000">
                  <c:v>159.5</c:v>
                </c:pt>
                <c:pt idx="1001">
                  <c:v>159.66666666666666</c:v>
                </c:pt>
                <c:pt idx="1002">
                  <c:v>159.83333333333334</c:v>
                </c:pt>
                <c:pt idx="1003">
                  <c:v>160</c:v>
                </c:pt>
                <c:pt idx="1004">
                  <c:v>160.16666666666666</c:v>
                </c:pt>
                <c:pt idx="1005">
                  <c:v>160.33333333333334</c:v>
                </c:pt>
                <c:pt idx="1006">
                  <c:v>160.5</c:v>
                </c:pt>
                <c:pt idx="1007">
                  <c:v>160.66666666666666</c:v>
                </c:pt>
                <c:pt idx="1008">
                  <c:v>160.83333333333334</c:v>
                </c:pt>
                <c:pt idx="1009">
                  <c:v>161</c:v>
                </c:pt>
                <c:pt idx="1010">
                  <c:v>161.16666666666666</c:v>
                </c:pt>
                <c:pt idx="1011">
                  <c:v>161.33333333333334</c:v>
                </c:pt>
                <c:pt idx="1012">
                  <c:v>161.5</c:v>
                </c:pt>
                <c:pt idx="1013">
                  <c:v>161.66666666666666</c:v>
                </c:pt>
                <c:pt idx="1014">
                  <c:v>161.83333333333334</c:v>
                </c:pt>
                <c:pt idx="1015">
                  <c:v>162</c:v>
                </c:pt>
                <c:pt idx="1016">
                  <c:v>162.16666666666666</c:v>
                </c:pt>
                <c:pt idx="1017">
                  <c:v>162.33333333333334</c:v>
                </c:pt>
                <c:pt idx="1018">
                  <c:v>162.5</c:v>
                </c:pt>
                <c:pt idx="1019">
                  <c:v>162.66666666666666</c:v>
                </c:pt>
                <c:pt idx="1020">
                  <c:v>162.83333333333334</c:v>
                </c:pt>
                <c:pt idx="1021">
                  <c:v>163</c:v>
                </c:pt>
                <c:pt idx="1022">
                  <c:v>163.16666666666666</c:v>
                </c:pt>
                <c:pt idx="1023">
                  <c:v>163.33333333333334</c:v>
                </c:pt>
                <c:pt idx="1024">
                  <c:v>163.5</c:v>
                </c:pt>
                <c:pt idx="1025">
                  <c:v>163.66666666666666</c:v>
                </c:pt>
                <c:pt idx="1026">
                  <c:v>163.83333333333334</c:v>
                </c:pt>
                <c:pt idx="1027">
                  <c:v>164</c:v>
                </c:pt>
                <c:pt idx="1028">
                  <c:v>164.16666666666666</c:v>
                </c:pt>
                <c:pt idx="1029">
                  <c:v>164.33333333333334</c:v>
                </c:pt>
                <c:pt idx="1030">
                  <c:v>164.5</c:v>
                </c:pt>
                <c:pt idx="1031">
                  <c:v>164.66666666666666</c:v>
                </c:pt>
                <c:pt idx="1032">
                  <c:v>164.83333333333334</c:v>
                </c:pt>
                <c:pt idx="1033">
                  <c:v>165</c:v>
                </c:pt>
                <c:pt idx="1034">
                  <c:v>165.16666666666666</c:v>
                </c:pt>
                <c:pt idx="1035">
                  <c:v>165.33333333333334</c:v>
                </c:pt>
                <c:pt idx="1036">
                  <c:v>165.5</c:v>
                </c:pt>
                <c:pt idx="1037">
                  <c:v>165.66666666666666</c:v>
                </c:pt>
                <c:pt idx="1038">
                  <c:v>165.83333333333334</c:v>
                </c:pt>
                <c:pt idx="1039">
                  <c:v>166</c:v>
                </c:pt>
                <c:pt idx="1040">
                  <c:v>166.16666666666666</c:v>
                </c:pt>
                <c:pt idx="1041">
                  <c:v>166.33333333333334</c:v>
                </c:pt>
                <c:pt idx="1042">
                  <c:v>166.5</c:v>
                </c:pt>
                <c:pt idx="1043">
                  <c:v>166.66666666666666</c:v>
                </c:pt>
                <c:pt idx="1044">
                  <c:v>166.83333333333334</c:v>
                </c:pt>
                <c:pt idx="1045">
                  <c:v>167</c:v>
                </c:pt>
                <c:pt idx="1046">
                  <c:v>167.16666666666666</c:v>
                </c:pt>
                <c:pt idx="1047">
                  <c:v>167.33333333333334</c:v>
                </c:pt>
                <c:pt idx="1048">
                  <c:v>167.5</c:v>
                </c:pt>
                <c:pt idx="1049">
                  <c:v>167.66666666666666</c:v>
                </c:pt>
                <c:pt idx="1050">
                  <c:v>167.83333333333334</c:v>
                </c:pt>
                <c:pt idx="1051">
                  <c:v>168</c:v>
                </c:pt>
                <c:pt idx="1052">
                  <c:v>168.16666666666666</c:v>
                </c:pt>
                <c:pt idx="1053">
                  <c:v>168.33333333333334</c:v>
                </c:pt>
                <c:pt idx="1054">
                  <c:v>168.5</c:v>
                </c:pt>
                <c:pt idx="1055">
                  <c:v>168.66666666666666</c:v>
                </c:pt>
                <c:pt idx="1056">
                  <c:v>168.83333333333334</c:v>
                </c:pt>
                <c:pt idx="1057">
                  <c:v>169</c:v>
                </c:pt>
                <c:pt idx="1058">
                  <c:v>169.16666666666666</c:v>
                </c:pt>
                <c:pt idx="1059">
                  <c:v>169.33333333333334</c:v>
                </c:pt>
                <c:pt idx="1060">
                  <c:v>169.5</c:v>
                </c:pt>
                <c:pt idx="1061">
                  <c:v>169.66666666666666</c:v>
                </c:pt>
                <c:pt idx="1062">
                  <c:v>169.83333333333334</c:v>
                </c:pt>
                <c:pt idx="1063">
                  <c:v>170</c:v>
                </c:pt>
                <c:pt idx="1064">
                  <c:v>170.16666666666666</c:v>
                </c:pt>
                <c:pt idx="1065">
                  <c:v>170.33333333333334</c:v>
                </c:pt>
                <c:pt idx="1066">
                  <c:v>170.5</c:v>
                </c:pt>
                <c:pt idx="1067">
                  <c:v>170.66666666666666</c:v>
                </c:pt>
                <c:pt idx="1068">
                  <c:v>170.83333333333334</c:v>
                </c:pt>
                <c:pt idx="1069">
                  <c:v>171</c:v>
                </c:pt>
                <c:pt idx="1070">
                  <c:v>171.16666666666666</c:v>
                </c:pt>
                <c:pt idx="1071">
                  <c:v>171.33333333333334</c:v>
                </c:pt>
                <c:pt idx="1072">
                  <c:v>171.5</c:v>
                </c:pt>
                <c:pt idx="1073">
                  <c:v>171.66666666666666</c:v>
                </c:pt>
                <c:pt idx="1074">
                  <c:v>171.83333333333334</c:v>
                </c:pt>
                <c:pt idx="1075">
                  <c:v>172</c:v>
                </c:pt>
                <c:pt idx="1076">
                  <c:v>172.16666666666666</c:v>
                </c:pt>
                <c:pt idx="1077">
                  <c:v>172.33333333333334</c:v>
                </c:pt>
                <c:pt idx="1078">
                  <c:v>172.5</c:v>
                </c:pt>
                <c:pt idx="1079">
                  <c:v>172.66666666666666</c:v>
                </c:pt>
                <c:pt idx="1080">
                  <c:v>172.83333333333334</c:v>
                </c:pt>
                <c:pt idx="1081">
                  <c:v>173</c:v>
                </c:pt>
                <c:pt idx="1082">
                  <c:v>173.16666666666666</c:v>
                </c:pt>
                <c:pt idx="1083">
                  <c:v>173.33333333333334</c:v>
                </c:pt>
                <c:pt idx="1084">
                  <c:v>173.5</c:v>
                </c:pt>
                <c:pt idx="1085">
                  <c:v>173.66666666666666</c:v>
                </c:pt>
                <c:pt idx="1086">
                  <c:v>173.83333333333334</c:v>
                </c:pt>
                <c:pt idx="1087">
                  <c:v>174</c:v>
                </c:pt>
                <c:pt idx="1088">
                  <c:v>174.16666666666666</c:v>
                </c:pt>
                <c:pt idx="1089">
                  <c:v>174.33333333333334</c:v>
                </c:pt>
                <c:pt idx="1090">
                  <c:v>174.5</c:v>
                </c:pt>
                <c:pt idx="1091">
                  <c:v>174.66666666666666</c:v>
                </c:pt>
                <c:pt idx="1092">
                  <c:v>174.83333333333334</c:v>
                </c:pt>
                <c:pt idx="1093">
                  <c:v>175</c:v>
                </c:pt>
                <c:pt idx="1094">
                  <c:v>175.16666666666666</c:v>
                </c:pt>
                <c:pt idx="1095">
                  <c:v>175.33333333333334</c:v>
                </c:pt>
                <c:pt idx="1096">
                  <c:v>175.5</c:v>
                </c:pt>
                <c:pt idx="1097">
                  <c:v>175.66666666666666</c:v>
                </c:pt>
                <c:pt idx="1098">
                  <c:v>175.83333333333334</c:v>
                </c:pt>
                <c:pt idx="1099">
                  <c:v>176</c:v>
                </c:pt>
                <c:pt idx="1100">
                  <c:v>176.16666666666666</c:v>
                </c:pt>
                <c:pt idx="1101">
                  <c:v>176.33333333333334</c:v>
                </c:pt>
                <c:pt idx="1102">
                  <c:v>176.5</c:v>
                </c:pt>
                <c:pt idx="1103">
                  <c:v>176.66666666666666</c:v>
                </c:pt>
                <c:pt idx="1104">
                  <c:v>176.83333333333334</c:v>
                </c:pt>
                <c:pt idx="1105">
                  <c:v>177</c:v>
                </c:pt>
                <c:pt idx="1106">
                  <c:v>177.16666666666666</c:v>
                </c:pt>
                <c:pt idx="1107">
                  <c:v>177.33333333333334</c:v>
                </c:pt>
                <c:pt idx="1108">
                  <c:v>177.5</c:v>
                </c:pt>
                <c:pt idx="1109">
                  <c:v>177.59156666666667</c:v>
                </c:pt>
                <c:pt idx="1110">
                  <c:v>177.59156666666667</c:v>
                </c:pt>
                <c:pt idx="1111">
                  <c:v>177.66666666666666</c:v>
                </c:pt>
                <c:pt idx="1112">
                  <c:v>177.83333333333334</c:v>
                </c:pt>
                <c:pt idx="1113">
                  <c:v>178</c:v>
                </c:pt>
                <c:pt idx="1114">
                  <c:v>178.16666666666666</c:v>
                </c:pt>
                <c:pt idx="1115">
                  <c:v>178.33333333333334</c:v>
                </c:pt>
                <c:pt idx="1116">
                  <c:v>178.5</c:v>
                </c:pt>
                <c:pt idx="1117">
                  <c:v>178.66666666666666</c:v>
                </c:pt>
                <c:pt idx="1118">
                  <c:v>178.83333333333334</c:v>
                </c:pt>
                <c:pt idx="1119">
                  <c:v>179</c:v>
                </c:pt>
                <c:pt idx="1120">
                  <c:v>179.16666666666666</c:v>
                </c:pt>
                <c:pt idx="1121">
                  <c:v>179.29821666666666</c:v>
                </c:pt>
                <c:pt idx="1122">
                  <c:v>179.29821666666666</c:v>
                </c:pt>
                <c:pt idx="1123">
                  <c:v>179.3</c:v>
                </c:pt>
              </c:numCache>
            </c:numRef>
          </c:xVal>
          <c:yVal>
            <c:numRef>
              <c:f>'Figure 9'!$AT$6:$AT$1129</c:f>
              <c:numCache>
                <c:formatCode>General</c:formatCode>
                <c:ptCount val="11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10.558941000000001</c:v>
                </c:pt>
                <c:pt idx="94">
                  <c:v>10.880685</c:v>
                </c:pt>
                <c:pt idx="95">
                  <c:v>11.245748499999999</c:v>
                </c:pt>
                <c:pt idx="96">
                  <c:v>11.685091</c:v>
                </c:pt>
                <c:pt idx="97">
                  <c:v>12.236764000000001</c:v>
                </c:pt>
                <c:pt idx="98">
                  <c:v>12.897633000000001</c:v>
                </c:pt>
                <c:pt idx="99">
                  <c:v>13.650648</c:v>
                </c:pt>
                <c:pt idx="100">
                  <c:v>14.477228</c:v>
                </c:pt>
                <c:pt idx="101">
                  <c:v>14.853838</c:v>
                </c:pt>
                <c:pt idx="102">
                  <c:v>14.8540945</c:v>
                </c:pt>
                <c:pt idx="103">
                  <c:v>15.359042000000001</c:v>
                </c:pt>
                <c:pt idx="104">
                  <c:v>16.309237</c:v>
                </c:pt>
                <c:pt idx="105">
                  <c:v>17.313749999999999</c:v>
                </c:pt>
                <c:pt idx="106">
                  <c:v>18.344929</c:v>
                </c:pt>
                <c:pt idx="107">
                  <c:v>19.425685999999999</c:v>
                </c:pt>
                <c:pt idx="108">
                  <c:v>20.582522999999998</c:v>
                </c:pt>
                <c:pt idx="109">
                  <c:v>21.791371999999999</c:v>
                </c:pt>
                <c:pt idx="110">
                  <c:v>23.034872</c:v>
                </c:pt>
                <c:pt idx="111">
                  <c:v>24.297829</c:v>
                </c:pt>
                <c:pt idx="112">
                  <c:v>25.601590000000002</c:v>
                </c:pt>
                <c:pt idx="113">
                  <c:v>26.942253000000001</c:v>
                </c:pt>
                <c:pt idx="114">
                  <c:v>28.315031000000001</c:v>
                </c:pt>
                <c:pt idx="115">
                  <c:v>29.721176</c:v>
                </c:pt>
                <c:pt idx="116">
                  <c:v>31.162127000000002</c:v>
                </c:pt>
                <c:pt idx="117">
                  <c:v>32.630485999999998</c:v>
                </c:pt>
                <c:pt idx="118">
                  <c:v>34.120987</c:v>
                </c:pt>
                <c:pt idx="119">
                  <c:v>35.647156000000003</c:v>
                </c:pt>
                <c:pt idx="120">
                  <c:v>37.212406000000001</c:v>
                </c:pt>
                <c:pt idx="121">
                  <c:v>38.815334</c:v>
                </c:pt>
                <c:pt idx="122">
                  <c:v>40.457920000000001</c:v>
                </c:pt>
                <c:pt idx="123">
                  <c:v>42.135223000000003</c:v>
                </c:pt>
                <c:pt idx="124">
                  <c:v>43.852127000000003</c:v>
                </c:pt>
                <c:pt idx="125">
                  <c:v>45.605263000000001</c:v>
                </c:pt>
                <c:pt idx="126">
                  <c:v>47.390994999999997</c:v>
                </c:pt>
                <c:pt idx="127">
                  <c:v>49.203740000000003</c:v>
                </c:pt>
                <c:pt idx="128">
                  <c:v>51.039020000000001</c:v>
                </c:pt>
                <c:pt idx="129">
                  <c:v>52.889373999999997</c:v>
                </c:pt>
                <c:pt idx="130">
                  <c:v>54.744970000000002</c:v>
                </c:pt>
                <c:pt idx="131">
                  <c:v>56.593395000000001</c:v>
                </c:pt>
                <c:pt idx="132">
                  <c:v>58.419559999999997</c:v>
                </c:pt>
                <c:pt idx="133">
                  <c:v>60.205089999999998</c:v>
                </c:pt>
                <c:pt idx="134">
                  <c:v>61.928269999999998</c:v>
                </c:pt>
                <c:pt idx="135">
                  <c:v>63.565159999999999</c:v>
                </c:pt>
                <c:pt idx="136">
                  <c:v>65.091340000000002</c:v>
                </c:pt>
                <c:pt idx="137">
                  <c:v>66.484530000000007</c:v>
                </c:pt>
                <c:pt idx="138">
                  <c:v>67.727760000000004</c:v>
                </c:pt>
                <c:pt idx="139">
                  <c:v>68.812095999999997</c:v>
                </c:pt>
                <c:pt idx="140">
                  <c:v>69.737915000000001</c:v>
                </c:pt>
                <c:pt idx="141">
                  <c:v>70.514210000000006</c:v>
                </c:pt>
                <c:pt idx="142">
                  <c:v>71.156260000000003</c:v>
                </c:pt>
                <c:pt idx="143">
                  <c:v>71.682630000000003</c:v>
                </c:pt>
                <c:pt idx="144">
                  <c:v>72.112433999999993</c:v>
                </c:pt>
                <c:pt idx="145">
                  <c:v>72.463393999999994</c:v>
                </c:pt>
                <c:pt idx="146">
                  <c:v>72.750919999999994</c:v>
                </c:pt>
                <c:pt idx="147">
                  <c:v>72.987819999999999</c:v>
                </c:pt>
                <c:pt idx="148">
                  <c:v>73.184425000000005</c:v>
                </c:pt>
                <c:pt idx="149">
                  <c:v>73.348945999999998</c:v>
                </c:pt>
                <c:pt idx="150">
                  <c:v>73.487785000000002</c:v>
                </c:pt>
                <c:pt idx="151">
                  <c:v>73.606009999999998</c:v>
                </c:pt>
                <c:pt idx="152">
                  <c:v>73.707539999999995</c:v>
                </c:pt>
                <c:pt idx="153">
                  <c:v>73.795469999999995</c:v>
                </c:pt>
                <c:pt idx="154">
                  <c:v>73.872240000000005</c:v>
                </c:pt>
                <c:pt idx="155">
                  <c:v>73.939769999999996</c:v>
                </c:pt>
                <c:pt idx="156">
                  <c:v>73.999600000000001</c:v>
                </c:pt>
                <c:pt idx="157">
                  <c:v>74.052959999999999</c:v>
                </c:pt>
                <c:pt idx="158">
                  <c:v>74.100849999999994</c:v>
                </c:pt>
                <c:pt idx="159">
                  <c:v>74.144080000000002</c:v>
                </c:pt>
                <c:pt idx="160">
                  <c:v>74.183310000000006</c:v>
                </c:pt>
                <c:pt idx="161">
                  <c:v>74.219099999999997</c:v>
                </c:pt>
                <c:pt idx="162">
                  <c:v>74.251900000000006</c:v>
                </c:pt>
                <c:pt idx="163">
                  <c:v>74.282079999999993</c:v>
                </c:pt>
                <c:pt idx="164">
                  <c:v>74.309970000000007</c:v>
                </c:pt>
                <c:pt idx="165">
                  <c:v>74.335830000000001</c:v>
                </c:pt>
                <c:pt idx="166">
                  <c:v>74.359899999999996</c:v>
                </c:pt>
                <c:pt idx="167">
                  <c:v>74.382369999999995</c:v>
                </c:pt>
                <c:pt idx="168">
                  <c:v>74.403403999999995</c:v>
                </c:pt>
                <c:pt idx="169">
                  <c:v>74.423150000000007</c:v>
                </c:pt>
                <c:pt idx="170">
                  <c:v>74.441733999999997</c:v>
                </c:pt>
                <c:pt idx="171">
                  <c:v>74.459270000000004</c:v>
                </c:pt>
                <c:pt idx="172">
                  <c:v>74.475845000000007</c:v>
                </c:pt>
                <c:pt idx="173">
                  <c:v>74.491540000000001</c:v>
                </c:pt>
                <c:pt idx="174">
                  <c:v>74.506439999999998</c:v>
                </c:pt>
                <c:pt idx="175">
                  <c:v>74.520589999999999</c:v>
                </c:pt>
                <c:pt idx="176">
                  <c:v>74.53407</c:v>
                </c:pt>
                <c:pt idx="177">
                  <c:v>74.537864999999996</c:v>
                </c:pt>
                <c:pt idx="178">
                  <c:v>74.537864999999996</c:v>
                </c:pt>
                <c:pt idx="179">
                  <c:v>74.546930000000003</c:v>
                </c:pt>
                <c:pt idx="180">
                  <c:v>74.559209999999993</c:v>
                </c:pt>
                <c:pt idx="181">
                  <c:v>74.570970000000003</c:v>
                </c:pt>
                <c:pt idx="182">
                  <c:v>74.582229999999996</c:v>
                </c:pt>
                <c:pt idx="183">
                  <c:v>74.593019999999996</c:v>
                </c:pt>
                <c:pt idx="184">
                  <c:v>74.603369999999998</c:v>
                </c:pt>
                <c:pt idx="185">
                  <c:v>74.613309999999998</c:v>
                </c:pt>
                <c:pt idx="186">
                  <c:v>74.622870000000006</c:v>
                </c:pt>
                <c:pt idx="187">
                  <c:v>74.632059999999996</c:v>
                </c:pt>
                <c:pt idx="188">
                  <c:v>74.640889999999999</c:v>
                </c:pt>
                <c:pt idx="189">
                  <c:v>74.649410000000003</c:v>
                </c:pt>
                <c:pt idx="190">
                  <c:v>74.657600000000002</c:v>
                </c:pt>
                <c:pt idx="191">
                  <c:v>74.665499999999994</c:v>
                </c:pt>
                <c:pt idx="192">
                  <c:v>74.673100000000005</c:v>
                </c:pt>
                <c:pt idx="193">
                  <c:v>74.680440000000004</c:v>
                </c:pt>
                <c:pt idx="194">
                  <c:v>74.687520000000006</c:v>
                </c:pt>
                <c:pt idx="195">
                  <c:v>74.69435</c:v>
                </c:pt>
                <c:pt idx="196">
                  <c:v>74.700940000000003</c:v>
                </c:pt>
                <c:pt idx="197">
                  <c:v>74.707306000000003</c:v>
                </c:pt>
                <c:pt idx="198">
                  <c:v>74.713449999999995</c:v>
                </c:pt>
                <c:pt idx="199">
                  <c:v>74.719375999999997</c:v>
                </c:pt>
                <c:pt idx="200">
                  <c:v>74.725104999999999</c:v>
                </c:pt>
                <c:pt idx="201">
                  <c:v>74.730630000000005</c:v>
                </c:pt>
                <c:pt idx="202">
                  <c:v>74.735969999999995</c:v>
                </c:pt>
                <c:pt idx="203">
                  <c:v>74.741129999999998</c:v>
                </c:pt>
                <c:pt idx="204">
                  <c:v>74.746110000000002</c:v>
                </c:pt>
                <c:pt idx="205">
                  <c:v>74.750919999999994</c:v>
                </c:pt>
                <c:pt idx="206">
                  <c:v>74.755560000000003</c:v>
                </c:pt>
                <c:pt idx="207">
                  <c:v>74.760050000000007</c:v>
                </c:pt>
                <c:pt idx="208">
                  <c:v>74.764380000000003</c:v>
                </c:pt>
                <c:pt idx="209">
                  <c:v>74.768559999999994</c:v>
                </c:pt>
                <c:pt idx="210">
                  <c:v>74.772599999999997</c:v>
                </c:pt>
                <c:pt idx="211">
                  <c:v>74.776499999999999</c:v>
                </c:pt>
                <c:pt idx="212">
                  <c:v>74.780259999999998</c:v>
                </c:pt>
                <c:pt idx="213">
                  <c:v>74.783879999999996</c:v>
                </c:pt>
                <c:pt idx="214">
                  <c:v>74.787384000000003</c:v>
                </c:pt>
                <c:pt idx="215">
                  <c:v>74.790760000000006</c:v>
                </c:pt>
                <c:pt idx="216">
                  <c:v>74.794014000000004</c:v>
                </c:pt>
                <c:pt idx="217">
                  <c:v>74.797139999999999</c:v>
                </c:pt>
                <c:pt idx="218">
                  <c:v>74.800160000000005</c:v>
                </c:pt>
                <c:pt idx="219">
                  <c:v>74.803070000000005</c:v>
                </c:pt>
                <c:pt idx="220">
                  <c:v>74.805869999999999</c:v>
                </c:pt>
                <c:pt idx="221">
                  <c:v>74.80856</c:v>
                </c:pt>
                <c:pt idx="222">
                  <c:v>74.811149999999998</c:v>
                </c:pt>
                <c:pt idx="223">
                  <c:v>74.813643999999996</c:v>
                </c:pt>
                <c:pt idx="224">
                  <c:v>74.816029999999998</c:v>
                </c:pt>
                <c:pt idx="225">
                  <c:v>74.818330000000003</c:v>
                </c:pt>
                <c:pt idx="226">
                  <c:v>74.820530000000005</c:v>
                </c:pt>
                <c:pt idx="227">
                  <c:v>74.822649999999996</c:v>
                </c:pt>
                <c:pt idx="228">
                  <c:v>74.824680000000001</c:v>
                </c:pt>
                <c:pt idx="229">
                  <c:v>74.826614000000006</c:v>
                </c:pt>
                <c:pt idx="230">
                  <c:v>74.828469999999996</c:v>
                </c:pt>
                <c:pt idx="231">
                  <c:v>74.830246000000002</c:v>
                </c:pt>
                <c:pt idx="232">
                  <c:v>74.831940000000003</c:v>
                </c:pt>
                <c:pt idx="233">
                  <c:v>74.833560000000006</c:v>
                </c:pt>
                <c:pt idx="234">
                  <c:v>74.835099999999997</c:v>
                </c:pt>
                <c:pt idx="235">
                  <c:v>74.836569999999995</c:v>
                </c:pt>
                <c:pt idx="236">
                  <c:v>74.837959999999995</c:v>
                </c:pt>
                <c:pt idx="237">
                  <c:v>74.839290000000005</c:v>
                </c:pt>
                <c:pt idx="238">
                  <c:v>74.840546000000003</c:v>
                </c:pt>
                <c:pt idx="239">
                  <c:v>74.841735999999997</c:v>
                </c:pt>
                <c:pt idx="240">
                  <c:v>74.842860000000002</c:v>
                </c:pt>
                <c:pt idx="241">
                  <c:v>74.843919999999997</c:v>
                </c:pt>
                <c:pt idx="242">
                  <c:v>74.844920000000002</c:v>
                </c:pt>
                <c:pt idx="243">
                  <c:v>74.845855999999998</c:v>
                </c:pt>
                <c:pt idx="244">
                  <c:v>74.846729999999994</c:v>
                </c:pt>
                <c:pt idx="245">
                  <c:v>74.847549999999998</c:v>
                </c:pt>
                <c:pt idx="246">
                  <c:v>74.848309999999998</c:v>
                </c:pt>
                <c:pt idx="247">
                  <c:v>74.849019999999996</c:v>
                </c:pt>
                <c:pt idx="248">
                  <c:v>74.849680000000006</c:v>
                </c:pt>
                <c:pt idx="249">
                  <c:v>74.850279999999998</c:v>
                </c:pt>
                <c:pt idx="250">
                  <c:v>74.850830000000002</c:v>
                </c:pt>
                <c:pt idx="251">
                  <c:v>74.851326</c:v>
                </c:pt>
                <c:pt idx="252">
                  <c:v>74.851776000000001</c:v>
                </c:pt>
                <c:pt idx="253">
                  <c:v>74.852180000000004</c:v>
                </c:pt>
                <c:pt idx="254">
                  <c:v>74.852530000000002</c:v>
                </c:pt>
                <c:pt idx="255">
                  <c:v>74.852844000000005</c:v>
                </c:pt>
                <c:pt idx="256">
                  <c:v>74.853110000000001</c:v>
                </c:pt>
                <c:pt idx="257">
                  <c:v>74.85333</c:v>
                </c:pt>
                <c:pt idx="258">
                  <c:v>74.85351</c:v>
                </c:pt>
                <c:pt idx="259">
                  <c:v>74.853645</c:v>
                </c:pt>
                <c:pt idx="260">
                  <c:v>74.853740000000002</c:v>
                </c:pt>
                <c:pt idx="261">
                  <c:v>74.853800000000007</c:v>
                </c:pt>
                <c:pt idx="262">
                  <c:v>74.853809999999996</c:v>
                </c:pt>
                <c:pt idx="263">
                  <c:v>74.853790000000004</c:v>
                </c:pt>
                <c:pt idx="264">
                  <c:v>74.853729999999999</c:v>
                </c:pt>
                <c:pt idx="265">
                  <c:v>74.853639999999999</c:v>
                </c:pt>
                <c:pt idx="266">
                  <c:v>74.85351</c:v>
                </c:pt>
                <c:pt idx="267">
                  <c:v>74.853340000000003</c:v>
                </c:pt>
                <c:pt idx="268">
                  <c:v>74.853139999999996</c:v>
                </c:pt>
                <c:pt idx="269">
                  <c:v>74.852909999999994</c:v>
                </c:pt>
                <c:pt idx="270">
                  <c:v>74.852645999999993</c:v>
                </c:pt>
                <c:pt idx="271">
                  <c:v>74.852350000000001</c:v>
                </c:pt>
                <c:pt idx="272">
                  <c:v>74.852019999999996</c:v>
                </c:pt>
                <c:pt idx="273">
                  <c:v>74.851659999999995</c:v>
                </c:pt>
                <c:pt idx="274">
                  <c:v>74.85127</c:v>
                </c:pt>
                <c:pt idx="275">
                  <c:v>74.850859999999997</c:v>
                </c:pt>
                <c:pt idx="276">
                  <c:v>74.85042</c:v>
                </c:pt>
                <c:pt idx="277">
                  <c:v>74.849945000000005</c:v>
                </c:pt>
                <c:pt idx="278">
                  <c:v>74.849440000000001</c:v>
                </c:pt>
                <c:pt idx="279">
                  <c:v>74.848915000000005</c:v>
                </c:pt>
                <c:pt idx="280">
                  <c:v>74.848365999999999</c:v>
                </c:pt>
                <c:pt idx="281">
                  <c:v>74.847785999999999</c:v>
                </c:pt>
                <c:pt idx="282">
                  <c:v>74.847179999999994</c:v>
                </c:pt>
                <c:pt idx="283">
                  <c:v>74.846559999999997</c:v>
                </c:pt>
                <c:pt idx="284">
                  <c:v>74.845910000000003</c:v>
                </c:pt>
                <c:pt idx="285">
                  <c:v>74.845240000000004</c:v>
                </c:pt>
                <c:pt idx="286">
                  <c:v>74.844539999999995</c:v>
                </c:pt>
                <c:pt idx="287">
                  <c:v>74.843819999999994</c:v>
                </c:pt>
                <c:pt idx="288">
                  <c:v>74.84308</c:v>
                </c:pt>
                <c:pt idx="289">
                  <c:v>74.842320000000001</c:v>
                </c:pt>
                <c:pt idx="290">
                  <c:v>74.841539999999995</c:v>
                </c:pt>
                <c:pt idx="291">
                  <c:v>74.840739999999997</c:v>
                </c:pt>
                <c:pt idx="292">
                  <c:v>74.839910000000003</c:v>
                </c:pt>
                <c:pt idx="293">
                  <c:v>74.839070000000007</c:v>
                </c:pt>
                <c:pt idx="294">
                  <c:v>74.838210000000004</c:v>
                </c:pt>
                <c:pt idx="295">
                  <c:v>74.837326000000004</c:v>
                </c:pt>
                <c:pt idx="296">
                  <c:v>74.836426000000003</c:v>
                </c:pt>
                <c:pt idx="297">
                  <c:v>74.835509999999999</c:v>
                </c:pt>
                <c:pt idx="298">
                  <c:v>74.834580000000003</c:v>
                </c:pt>
                <c:pt idx="299">
                  <c:v>74.833625999999995</c:v>
                </c:pt>
                <c:pt idx="300">
                  <c:v>74.832660000000004</c:v>
                </c:pt>
                <c:pt idx="301">
                  <c:v>74.831670000000003</c:v>
                </c:pt>
                <c:pt idx="302">
                  <c:v>74.830665999999994</c:v>
                </c:pt>
                <c:pt idx="303">
                  <c:v>74.829650000000001</c:v>
                </c:pt>
                <c:pt idx="304">
                  <c:v>74.828609999999998</c:v>
                </c:pt>
                <c:pt idx="305">
                  <c:v>74.827560000000005</c:v>
                </c:pt>
                <c:pt idx="306">
                  <c:v>74.826490000000007</c:v>
                </c:pt>
                <c:pt idx="307">
                  <c:v>74.825419999999994</c:v>
                </c:pt>
                <c:pt idx="308">
                  <c:v>74.82432</c:v>
                </c:pt>
                <c:pt idx="309">
                  <c:v>74.823210000000003</c:v>
                </c:pt>
                <c:pt idx="310">
                  <c:v>74.82208</c:v>
                </c:pt>
                <c:pt idx="311">
                  <c:v>74.820946000000006</c:v>
                </c:pt>
                <c:pt idx="312">
                  <c:v>74.819789999999998</c:v>
                </c:pt>
                <c:pt idx="313">
                  <c:v>74.818629999999999</c:v>
                </c:pt>
                <c:pt idx="314">
                  <c:v>74.817443999999995</c:v>
                </c:pt>
                <c:pt idx="315">
                  <c:v>74.816249999999997</c:v>
                </c:pt>
                <c:pt idx="316">
                  <c:v>74.815039999999996</c:v>
                </c:pt>
                <c:pt idx="317">
                  <c:v>74.813820000000007</c:v>
                </c:pt>
                <c:pt idx="318">
                  <c:v>74.81259</c:v>
                </c:pt>
                <c:pt idx="319">
                  <c:v>74.811350000000004</c:v>
                </c:pt>
                <c:pt idx="320">
                  <c:v>74.810090000000002</c:v>
                </c:pt>
                <c:pt idx="321">
                  <c:v>74.808814999999996</c:v>
                </c:pt>
                <c:pt idx="322">
                  <c:v>74.80753</c:v>
                </c:pt>
                <c:pt idx="323">
                  <c:v>74.806240000000003</c:v>
                </c:pt>
                <c:pt idx="324">
                  <c:v>74.804929999999999</c:v>
                </c:pt>
                <c:pt idx="325">
                  <c:v>74.803610000000006</c:v>
                </c:pt>
                <c:pt idx="326">
                  <c:v>74.802284</c:v>
                </c:pt>
                <c:pt idx="327">
                  <c:v>74.800939999999997</c:v>
                </c:pt>
                <c:pt idx="328">
                  <c:v>74.799580000000006</c:v>
                </c:pt>
                <c:pt idx="329">
                  <c:v>74.798220000000001</c:v>
                </c:pt>
                <c:pt idx="330">
                  <c:v>74.796843999999993</c:v>
                </c:pt>
                <c:pt idx="331">
                  <c:v>74.795450000000002</c:v>
                </c:pt>
                <c:pt idx="332">
                  <c:v>74.794049999999999</c:v>
                </c:pt>
                <c:pt idx="333">
                  <c:v>74.792640000000006</c:v>
                </c:pt>
                <c:pt idx="334">
                  <c:v>74.791213999999997</c:v>
                </c:pt>
                <c:pt idx="335">
                  <c:v>74.789779999999993</c:v>
                </c:pt>
                <c:pt idx="336">
                  <c:v>74.788340000000005</c:v>
                </c:pt>
                <c:pt idx="337">
                  <c:v>74.786879999999996</c:v>
                </c:pt>
                <c:pt idx="338">
                  <c:v>74.785415999999998</c:v>
                </c:pt>
                <c:pt idx="339">
                  <c:v>74.783935999999997</c:v>
                </c:pt>
                <c:pt idx="340">
                  <c:v>74.782439999999994</c:v>
                </c:pt>
                <c:pt idx="341">
                  <c:v>74.780940000000001</c:v>
                </c:pt>
                <c:pt idx="342">
                  <c:v>74.779430000000005</c:v>
                </c:pt>
                <c:pt idx="343">
                  <c:v>74.777900000000002</c:v>
                </c:pt>
                <c:pt idx="344">
                  <c:v>74.77637</c:v>
                </c:pt>
                <c:pt idx="345">
                  <c:v>74.774820000000005</c:v>
                </c:pt>
                <c:pt idx="346">
                  <c:v>74.773259999999993</c:v>
                </c:pt>
                <c:pt idx="347">
                  <c:v>74.771690000000007</c:v>
                </c:pt>
                <c:pt idx="348">
                  <c:v>74.770110000000003</c:v>
                </c:pt>
                <c:pt idx="349">
                  <c:v>74.768519999999995</c:v>
                </c:pt>
                <c:pt idx="350">
                  <c:v>74.766914</c:v>
                </c:pt>
                <c:pt idx="351">
                  <c:v>74.765299999999996</c:v>
                </c:pt>
                <c:pt idx="352">
                  <c:v>74.763664000000006</c:v>
                </c:pt>
                <c:pt idx="353">
                  <c:v>74.762023999999997</c:v>
                </c:pt>
                <c:pt idx="354">
                  <c:v>74.760375999999994</c:v>
                </c:pt>
                <c:pt idx="355">
                  <c:v>74.758709999999994</c:v>
                </c:pt>
                <c:pt idx="356">
                  <c:v>74.757034000000004</c:v>
                </c:pt>
                <c:pt idx="357">
                  <c:v>74.755340000000004</c:v>
                </c:pt>
                <c:pt idx="358">
                  <c:v>74.753640000000004</c:v>
                </c:pt>
                <c:pt idx="359">
                  <c:v>74.751919999999998</c:v>
                </c:pt>
                <c:pt idx="360">
                  <c:v>74.750200000000007</c:v>
                </c:pt>
                <c:pt idx="361">
                  <c:v>74.748459999999994</c:v>
                </c:pt>
                <c:pt idx="362">
                  <c:v>74.746703999999994</c:v>
                </c:pt>
                <c:pt idx="363">
                  <c:v>74.744934000000001</c:v>
                </c:pt>
                <c:pt idx="364">
                  <c:v>74.743160000000003</c:v>
                </c:pt>
                <c:pt idx="365">
                  <c:v>74.741355999999996</c:v>
                </c:pt>
                <c:pt idx="366">
                  <c:v>74.739549999999994</c:v>
                </c:pt>
                <c:pt idx="367">
                  <c:v>74.737724</c:v>
                </c:pt>
                <c:pt idx="368">
                  <c:v>74.735885999999994</c:v>
                </c:pt>
                <c:pt idx="369">
                  <c:v>74.734039999999993</c:v>
                </c:pt>
                <c:pt idx="370">
                  <c:v>74.732169999999996</c:v>
                </c:pt>
                <c:pt idx="371">
                  <c:v>74.730286000000007</c:v>
                </c:pt>
                <c:pt idx="372">
                  <c:v>74.728386</c:v>
                </c:pt>
                <c:pt idx="373">
                  <c:v>74.726470000000006</c:v>
                </c:pt>
                <c:pt idx="374">
                  <c:v>74.724540000000005</c:v>
                </c:pt>
                <c:pt idx="375">
                  <c:v>74.724320000000006</c:v>
                </c:pt>
                <c:pt idx="376">
                  <c:v>74.724320000000006</c:v>
                </c:pt>
                <c:pt idx="377">
                  <c:v>74.722660000000005</c:v>
                </c:pt>
                <c:pt idx="378">
                  <c:v>74.720889999999997</c:v>
                </c:pt>
                <c:pt idx="379">
                  <c:v>74.719239999999999</c:v>
                </c:pt>
                <c:pt idx="380">
                  <c:v>74.717709999999997</c:v>
                </c:pt>
                <c:pt idx="381">
                  <c:v>74.716290000000001</c:v>
                </c:pt>
                <c:pt idx="382">
                  <c:v>74.71499</c:v>
                </c:pt>
                <c:pt idx="383">
                  <c:v>74.713790000000003</c:v>
                </c:pt>
                <c:pt idx="384">
                  <c:v>74.712689999999995</c:v>
                </c:pt>
                <c:pt idx="385">
                  <c:v>74.711690000000004</c:v>
                </c:pt>
                <c:pt idx="386">
                  <c:v>74.710785000000001</c:v>
                </c:pt>
                <c:pt idx="387">
                  <c:v>74.709969999999998</c:v>
                </c:pt>
                <c:pt idx="388">
                  <c:v>74.709236000000004</c:v>
                </c:pt>
                <c:pt idx="389">
                  <c:v>74.708579999999998</c:v>
                </c:pt>
                <c:pt idx="390">
                  <c:v>74.708010000000002</c:v>
                </c:pt>
                <c:pt idx="391">
                  <c:v>74.707504</c:v>
                </c:pt>
                <c:pt idx="392">
                  <c:v>74.707070000000002</c:v>
                </c:pt>
                <c:pt idx="393">
                  <c:v>74.706699999999998</c:v>
                </c:pt>
                <c:pt idx="394">
                  <c:v>74.706389999999999</c:v>
                </c:pt>
                <c:pt idx="395">
                  <c:v>74.706130000000002</c:v>
                </c:pt>
                <c:pt idx="396">
                  <c:v>74.705924999999993</c:v>
                </c:pt>
                <c:pt idx="397">
                  <c:v>74.705765</c:v>
                </c:pt>
                <c:pt idx="398">
                  <c:v>74.705640000000002</c:v>
                </c:pt>
                <c:pt idx="399">
                  <c:v>74.705550000000002</c:v>
                </c:pt>
                <c:pt idx="400">
                  <c:v>74.705489999999998</c:v>
                </c:pt>
                <c:pt idx="401">
                  <c:v>74.705449999999999</c:v>
                </c:pt>
                <c:pt idx="402">
                  <c:v>74.705439999999996</c:v>
                </c:pt>
                <c:pt idx="403">
                  <c:v>74.705430000000007</c:v>
                </c:pt>
                <c:pt idx="404">
                  <c:v>74.705430000000007</c:v>
                </c:pt>
                <c:pt idx="405">
                  <c:v>74.705430000000007</c:v>
                </c:pt>
                <c:pt idx="406">
                  <c:v>74.705430000000007</c:v>
                </c:pt>
                <c:pt idx="407">
                  <c:v>74.741590000000002</c:v>
                </c:pt>
                <c:pt idx="408">
                  <c:v>74.818960000000004</c:v>
                </c:pt>
                <c:pt idx="409">
                  <c:v>74.906229999999994</c:v>
                </c:pt>
                <c:pt idx="410">
                  <c:v>74.998540000000006</c:v>
                </c:pt>
                <c:pt idx="411">
                  <c:v>75.094629999999995</c:v>
                </c:pt>
                <c:pt idx="412">
                  <c:v>75.193664999999996</c:v>
                </c:pt>
                <c:pt idx="413">
                  <c:v>75.295310000000001</c:v>
                </c:pt>
                <c:pt idx="414">
                  <c:v>75.399506000000002</c:v>
                </c:pt>
                <c:pt idx="415">
                  <c:v>75.506325000000004</c:v>
                </c:pt>
                <c:pt idx="416">
                  <c:v>75.615880000000004</c:v>
                </c:pt>
                <c:pt idx="417">
                  <c:v>75.728324999999998</c:v>
                </c:pt>
                <c:pt idx="418">
                  <c:v>75.843779999999995</c:v>
                </c:pt>
                <c:pt idx="419">
                  <c:v>75.962370000000007</c:v>
                </c:pt>
                <c:pt idx="420">
                  <c:v>76.084220000000002</c:v>
                </c:pt>
                <c:pt idx="421">
                  <c:v>76.209440000000001</c:v>
                </c:pt>
                <c:pt idx="422">
                  <c:v>76.338165000000004</c:v>
                </c:pt>
                <c:pt idx="423">
                  <c:v>76.470505000000003</c:v>
                </c:pt>
                <c:pt idx="424">
                  <c:v>76.606575000000007</c:v>
                </c:pt>
                <c:pt idx="425">
                  <c:v>76.746530000000007</c:v>
                </c:pt>
                <c:pt idx="426">
                  <c:v>76.890479999999997</c:v>
                </c:pt>
                <c:pt idx="427">
                  <c:v>77.038579999999996</c:v>
                </c:pt>
                <c:pt idx="428">
                  <c:v>77.190979999999996</c:v>
                </c:pt>
                <c:pt idx="429">
                  <c:v>77.347830000000002</c:v>
                </c:pt>
                <c:pt idx="430">
                  <c:v>77.509309999999999</c:v>
                </c:pt>
                <c:pt idx="431">
                  <c:v>77.675569999999993</c:v>
                </c:pt>
                <c:pt idx="432">
                  <c:v>77.846810000000005</c:v>
                </c:pt>
                <c:pt idx="433">
                  <c:v>78.023219999999995</c:v>
                </c:pt>
                <c:pt idx="434">
                  <c:v>78.204980000000006</c:v>
                </c:pt>
                <c:pt idx="435">
                  <c:v>78.392319999999998</c:v>
                </c:pt>
                <c:pt idx="436">
                  <c:v>78.585440000000006</c:v>
                </c:pt>
                <c:pt idx="437">
                  <c:v>78.784570000000002</c:v>
                </c:pt>
                <c:pt idx="438">
                  <c:v>78.989949999999993</c:v>
                </c:pt>
                <c:pt idx="439">
                  <c:v>79.201809999999995</c:v>
                </c:pt>
                <c:pt idx="440">
                  <c:v>79.420419999999993</c:v>
                </c:pt>
                <c:pt idx="441">
                  <c:v>79.646010000000004</c:v>
                </c:pt>
                <c:pt idx="442">
                  <c:v>79.878876000000005</c:v>
                </c:pt>
                <c:pt idx="443">
                  <c:v>80.119280000000003</c:v>
                </c:pt>
                <c:pt idx="444">
                  <c:v>80.367500000000007</c:v>
                </c:pt>
                <c:pt idx="445">
                  <c:v>80.623824999999997</c:v>
                </c:pt>
                <c:pt idx="446">
                  <c:v>80.888570000000001</c:v>
                </c:pt>
                <c:pt idx="447">
                  <c:v>81.162025</c:v>
                </c:pt>
                <c:pt idx="448">
                  <c:v>81.444509999999994</c:v>
                </c:pt>
                <c:pt idx="449">
                  <c:v>81.736339999999998</c:v>
                </c:pt>
                <c:pt idx="450">
                  <c:v>82.037859999999995</c:v>
                </c:pt>
                <c:pt idx="451">
                  <c:v>82.34939</c:v>
                </c:pt>
                <c:pt idx="452">
                  <c:v>82.40025</c:v>
                </c:pt>
                <c:pt idx="453">
                  <c:v>82.40025</c:v>
                </c:pt>
                <c:pt idx="454">
                  <c:v>82.627529999999993</c:v>
                </c:pt>
                <c:pt idx="455">
                  <c:v>82.833920000000006</c:v>
                </c:pt>
                <c:pt idx="456">
                  <c:v>83.008960000000002</c:v>
                </c:pt>
                <c:pt idx="457">
                  <c:v>83.171130000000005</c:v>
                </c:pt>
                <c:pt idx="458">
                  <c:v>83.328760000000003</c:v>
                </c:pt>
                <c:pt idx="459">
                  <c:v>83.485534999999999</c:v>
                </c:pt>
                <c:pt idx="460">
                  <c:v>83.643199999999993</c:v>
                </c:pt>
                <c:pt idx="461">
                  <c:v>83.802539999999993</c:v>
                </c:pt>
                <c:pt idx="462">
                  <c:v>83.963909999999998</c:v>
                </c:pt>
                <c:pt idx="463">
                  <c:v>84.127560000000003</c:v>
                </c:pt>
                <c:pt idx="464">
                  <c:v>84.293599999999998</c:v>
                </c:pt>
                <c:pt idx="465">
                  <c:v>84.46208</c:v>
                </c:pt>
                <c:pt idx="466">
                  <c:v>84.633039999999994</c:v>
                </c:pt>
                <c:pt idx="467">
                  <c:v>84.806560000000005</c:v>
                </c:pt>
                <c:pt idx="468">
                  <c:v>84.982669999999999</c:v>
                </c:pt>
                <c:pt idx="469">
                  <c:v>85.161439999999999</c:v>
                </c:pt>
                <c:pt idx="470">
                  <c:v>85.342879999999994</c:v>
                </c:pt>
                <c:pt idx="471">
                  <c:v>85.527060000000006</c:v>
                </c:pt>
                <c:pt idx="472">
                  <c:v>85.714020000000005</c:v>
                </c:pt>
                <c:pt idx="473">
                  <c:v>85.903824</c:v>
                </c:pt>
                <c:pt idx="474">
                  <c:v>86.096503999999996</c:v>
                </c:pt>
                <c:pt idx="475">
                  <c:v>86.29213</c:v>
                </c:pt>
                <c:pt idx="476">
                  <c:v>86.490746000000001</c:v>
                </c:pt>
                <c:pt idx="477">
                  <c:v>86.692406000000005</c:v>
                </c:pt>
                <c:pt idx="478">
                  <c:v>86.897170000000003</c:v>
                </c:pt>
                <c:pt idx="479">
                  <c:v>87.105109999999996</c:v>
                </c:pt>
                <c:pt idx="480">
                  <c:v>87.316270000000003</c:v>
                </c:pt>
                <c:pt idx="481">
                  <c:v>87.530715999999998</c:v>
                </c:pt>
                <c:pt idx="482">
                  <c:v>87.748519999999999</c:v>
                </c:pt>
                <c:pt idx="483">
                  <c:v>87.969750000000005</c:v>
                </c:pt>
                <c:pt idx="484">
                  <c:v>88.194469999999995</c:v>
                </c:pt>
                <c:pt idx="485">
                  <c:v>88.422759999999997</c:v>
                </c:pt>
                <c:pt idx="486">
                  <c:v>88.654685999999998</c:v>
                </c:pt>
                <c:pt idx="487">
                  <c:v>88.890339999999995</c:v>
                </c:pt>
                <c:pt idx="488">
                  <c:v>89.12979</c:v>
                </c:pt>
                <c:pt idx="489">
                  <c:v>89.373130000000003</c:v>
                </c:pt>
                <c:pt idx="490">
                  <c:v>89.620445000000004</c:v>
                </c:pt>
                <c:pt idx="491">
                  <c:v>89.87182</c:v>
                </c:pt>
                <c:pt idx="492">
                  <c:v>90.127340000000004</c:v>
                </c:pt>
                <c:pt idx="493">
                  <c:v>90.387129999999999</c:v>
                </c:pt>
                <c:pt idx="494">
                  <c:v>90.651259999999994</c:v>
                </c:pt>
                <c:pt idx="495">
                  <c:v>90.919849999999997</c:v>
                </c:pt>
                <c:pt idx="496">
                  <c:v>91.193010000000001</c:v>
                </c:pt>
                <c:pt idx="497">
                  <c:v>91.470839999999995</c:v>
                </c:pt>
                <c:pt idx="498">
                  <c:v>91.753456</c:v>
                </c:pt>
                <c:pt idx="499">
                  <c:v>92.040980000000005</c:v>
                </c:pt>
                <c:pt idx="500">
                  <c:v>92.333534</c:v>
                </c:pt>
                <c:pt idx="501">
                  <c:v>92.631249999999994</c:v>
                </c:pt>
                <c:pt idx="502">
                  <c:v>92.934240000000003</c:v>
                </c:pt>
                <c:pt idx="503">
                  <c:v>93.242660000000001</c:v>
                </c:pt>
                <c:pt idx="504">
                  <c:v>93.556629999999998</c:v>
                </c:pt>
                <c:pt idx="505">
                  <c:v>93.876310000000004</c:v>
                </c:pt>
                <c:pt idx="506">
                  <c:v>94.201836</c:v>
                </c:pt>
                <c:pt idx="507">
                  <c:v>94.533360000000002</c:v>
                </c:pt>
                <c:pt idx="508">
                  <c:v>94.871055999999996</c:v>
                </c:pt>
                <c:pt idx="509">
                  <c:v>94.982969999999995</c:v>
                </c:pt>
                <c:pt idx="510">
                  <c:v>94.982969999999995</c:v>
                </c:pt>
                <c:pt idx="511">
                  <c:v>95.179519999999997</c:v>
                </c:pt>
                <c:pt idx="512">
                  <c:v>95.375519999999995</c:v>
                </c:pt>
                <c:pt idx="513">
                  <c:v>95.497169999999997</c:v>
                </c:pt>
                <c:pt idx="514">
                  <c:v>95.572929999999999</c:v>
                </c:pt>
                <c:pt idx="515">
                  <c:v>95.620255</c:v>
                </c:pt>
                <c:pt idx="516">
                  <c:v>95.649860000000004</c:v>
                </c:pt>
                <c:pt idx="517">
                  <c:v>95.668396000000001</c:v>
                </c:pt>
                <c:pt idx="518">
                  <c:v>95.680015999999995</c:v>
                </c:pt>
                <c:pt idx="519">
                  <c:v>95.687293999999994</c:v>
                </c:pt>
                <c:pt idx="520">
                  <c:v>95.691863999999995</c:v>
                </c:pt>
                <c:pt idx="521">
                  <c:v>95.694725000000005</c:v>
                </c:pt>
                <c:pt idx="522">
                  <c:v>95.696520000000007</c:v>
                </c:pt>
                <c:pt idx="523">
                  <c:v>95.697640000000007</c:v>
                </c:pt>
                <c:pt idx="524">
                  <c:v>95.698350000000005</c:v>
                </c:pt>
                <c:pt idx="525">
                  <c:v>95.698790000000002</c:v>
                </c:pt>
                <c:pt idx="526">
                  <c:v>95.699066000000002</c:v>
                </c:pt>
                <c:pt idx="527">
                  <c:v>95.699234000000004</c:v>
                </c:pt>
                <c:pt idx="528">
                  <c:v>95.699340000000007</c:v>
                </c:pt>
                <c:pt idx="529">
                  <c:v>95.69941</c:v>
                </c:pt>
                <c:pt idx="530">
                  <c:v>95.699455</c:v>
                </c:pt>
                <c:pt idx="531">
                  <c:v>95.699479999999994</c:v>
                </c:pt>
                <c:pt idx="532">
                  <c:v>95.699489999999997</c:v>
                </c:pt>
                <c:pt idx="533">
                  <c:v>95.6995</c:v>
                </c:pt>
                <c:pt idx="534">
                  <c:v>95.699510000000004</c:v>
                </c:pt>
                <c:pt idx="535">
                  <c:v>95.699510000000004</c:v>
                </c:pt>
                <c:pt idx="536">
                  <c:v>95.699510000000004</c:v>
                </c:pt>
                <c:pt idx="537">
                  <c:v>95.699510000000004</c:v>
                </c:pt>
                <c:pt idx="538">
                  <c:v>95.699510000000004</c:v>
                </c:pt>
                <c:pt idx="539">
                  <c:v>95.699510000000004</c:v>
                </c:pt>
                <c:pt idx="540">
                  <c:v>95.699510000000004</c:v>
                </c:pt>
                <c:pt idx="541">
                  <c:v>95.699510000000004</c:v>
                </c:pt>
                <c:pt idx="542">
                  <c:v>95.6995</c:v>
                </c:pt>
                <c:pt idx="543">
                  <c:v>95.6995</c:v>
                </c:pt>
                <c:pt idx="544">
                  <c:v>95.6995</c:v>
                </c:pt>
                <c:pt idx="545">
                  <c:v>95.699510000000004</c:v>
                </c:pt>
                <c:pt idx="546">
                  <c:v>95.699510000000004</c:v>
                </c:pt>
                <c:pt idx="547">
                  <c:v>95.699510000000004</c:v>
                </c:pt>
                <c:pt idx="548">
                  <c:v>95.699510000000004</c:v>
                </c:pt>
                <c:pt idx="549">
                  <c:v>95.699510000000004</c:v>
                </c:pt>
                <c:pt idx="550">
                  <c:v>95.699510000000004</c:v>
                </c:pt>
                <c:pt idx="551">
                  <c:v>95.699510000000004</c:v>
                </c:pt>
                <c:pt idx="552">
                  <c:v>95.699510000000004</c:v>
                </c:pt>
                <c:pt idx="553">
                  <c:v>95.699510000000004</c:v>
                </c:pt>
                <c:pt idx="554">
                  <c:v>95.699510000000004</c:v>
                </c:pt>
                <c:pt idx="555">
                  <c:v>95.699510000000004</c:v>
                </c:pt>
                <c:pt idx="556">
                  <c:v>95.699510000000004</c:v>
                </c:pt>
                <c:pt idx="557">
                  <c:v>95.699510000000004</c:v>
                </c:pt>
                <c:pt idx="558">
                  <c:v>95.699510000000004</c:v>
                </c:pt>
                <c:pt idx="559">
                  <c:v>95.699510000000004</c:v>
                </c:pt>
                <c:pt idx="560">
                  <c:v>95.699510000000004</c:v>
                </c:pt>
                <c:pt idx="561">
                  <c:v>95.699510000000004</c:v>
                </c:pt>
                <c:pt idx="562">
                  <c:v>95.699510000000004</c:v>
                </c:pt>
                <c:pt idx="563">
                  <c:v>95.699510000000004</c:v>
                </c:pt>
                <c:pt idx="564">
                  <c:v>95.699510000000004</c:v>
                </c:pt>
                <c:pt idx="565">
                  <c:v>95.699510000000004</c:v>
                </c:pt>
                <c:pt idx="566">
                  <c:v>95.699510000000004</c:v>
                </c:pt>
                <c:pt idx="567">
                  <c:v>95.699510000000004</c:v>
                </c:pt>
                <c:pt idx="568">
                  <c:v>95.699510000000004</c:v>
                </c:pt>
                <c:pt idx="569">
                  <c:v>95.699510000000004</c:v>
                </c:pt>
                <c:pt idx="570">
                  <c:v>95.699510000000004</c:v>
                </c:pt>
                <c:pt idx="571">
                  <c:v>95.699510000000004</c:v>
                </c:pt>
                <c:pt idx="572">
                  <c:v>95.699510000000004</c:v>
                </c:pt>
                <c:pt idx="573">
                  <c:v>95.699510000000004</c:v>
                </c:pt>
                <c:pt idx="574">
                  <c:v>95.699510000000004</c:v>
                </c:pt>
                <c:pt idx="575">
                  <c:v>95.699510000000004</c:v>
                </c:pt>
                <c:pt idx="576">
                  <c:v>95.699569999999994</c:v>
                </c:pt>
                <c:pt idx="577">
                  <c:v>95.699929999999995</c:v>
                </c:pt>
                <c:pt idx="578">
                  <c:v>95.700873999999999</c:v>
                </c:pt>
                <c:pt idx="579">
                  <c:v>95.702704999999995</c:v>
                </c:pt>
                <c:pt idx="580">
                  <c:v>95.705740000000006</c:v>
                </c:pt>
                <c:pt idx="581">
                  <c:v>95.710269999999994</c:v>
                </c:pt>
                <c:pt idx="582">
                  <c:v>95.716605999999999</c:v>
                </c:pt>
                <c:pt idx="583">
                  <c:v>95.725020000000001</c:v>
                </c:pt>
                <c:pt idx="584">
                  <c:v>95.735780000000005</c:v>
                </c:pt>
                <c:pt idx="585">
                  <c:v>95.749139999999997</c:v>
                </c:pt>
                <c:pt idx="586">
                  <c:v>95.765320000000003</c:v>
                </c:pt>
                <c:pt idx="587">
                  <c:v>95.784520000000001</c:v>
                </c:pt>
                <c:pt idx="588">
                  <c:v>95.806929999999994</c:v>
                </c:pt>
                <c:pt idx="589">
                  <c:v>95.832695000000001</c:v>
                </c:pt>
                <c:pt idx="590">
                  <c:v>95.861949999999993</c:v>
                </c:pt>
                <c:pt idx="591">
                  <c:v>95.894800000000004</c:v>
                </c:pt>
                <c:pt idx="592">
                  <c:v>95.931319999999999</c:v>
                </c:pt>
                <c:pt idx="593">
                  <c:v>95.97157</c:v>
                </c:pt>
                <c:pt idx="594">
                  <c:v>96.015590000000003</c:v>
                </c:pt>
                <c:pt idx="595">
                  <c:v>96.063370000000006</c:v>
                </c:pt>
                <c:pt idx="596">
                  <c:v>96.114919999999998</c:v>
                </c:pt>
                <c:pt idx="597">
                  <c:v>96.170203999999998</c:v>
                </c:pt>
                <c:pt idx="598">
                  <c:v>96.229169999999996</c:v>
                </c:pt>
                <c:pt idx="599">
                  <c:v>96.291759999999996</c:v>
                </c:pt>
                <c:pt idx="600">
                  <c:v>96.357900000000001</c:v>
                </c:pt>
                <c:pt idx="601">
                  <c:v>96.427490000000006</c:v>
                </c:pt>
                <c:pt idx="602">
                  <c:v>96.500420000000005</c:v>
                </c:pt>
                <c:pt idx="603">
                  <c:v>96.576583999999997</c:v>
                </c:pt>
                <c:pt idx="604">
                  <c:v>96.655860000000004</c:v>
                </c:pt>
                <c:pt idx="605">
                  <c:v>96.738110000000006</c:v>
                </c:pt>
                <c:pt idx="606">
                  <c:v>96.823204000000004</c:v>
                </c:pt>
                <c:pt idx="607">
                  <c:v>96.911000000000001</c:v>
                </c:pt>
                <c:pt idx="608">
                  <c:v>97.001350000000002</c:v>
                </c:pt>
                <c:pt idx="609">
                  <c:v>97.094099999999997</c:v>
                </c:pt>
                <c:pt idx="610">
                  <c:v>97.189109999999999</c:v>
                </c:pt>
                <c:pt idx="611">
                  <c:v>97.286224000000004</c:v>
                </c:pt>
                <c:pt idx="612">
                  <c:v>97.385289999999998</c:v>
                </c:pt>
                <c:pt idx="613">
                  <c:v>97.486170000000001</c:v>
                </c:pt>
                <c:pt idx="614">
                  <c:v>97.588710000000006</c:v>
                </c:pt>
                <c:pt idx="615">
                  <c:v>97.692750000000004</c:v>
                </c:pt>
                <c:pt idx="616">
                  <c:v>97.798164</c:v>
                </c:pt>
                <c:pt idx="617">
                  <c:v>97.904809999999998</c:v>
                </c:pt>
                <c:pt idx="618">
                  <c:v>98.012540000000001</c:v>
                </c:pt>
                <c:pt idx="619">
                  <c:v>98.12124</c:v>
                </c:pt>
                <c:pt idx="620">
                  <c:v>98.230760000000004</c:v>
                </c:pt>
                <c:pt idx="621">
                  <c:v>98.340980000000002</c:v>
                </c:pt>
                <c:pt idx="622">
                  <c:v>98.451774999999998</c:v>
                </c:pt>
                <c:pt idx="623">
                  <c:v>98.563040000000001</c:v>
                </c:pt>
                <c:pt idx="624">
                  <c:v>98.67465</c:v>
                </c:pt>
                <c:pt idx="625">
                  <c:v>98.786500000000004</c:v>
                </c:pt>
                <c:pt idx="626">
                  <c:v>98.898480000000006</c:v>
                </c:pt>
                <c:pt idx="627">
                  <c:v>99.010506000000007</c:v>
                </c:pt>
                <c:pt idx="628">
                  <c:v>99.122470000000007</c:v>
                </c:pt>
                <c:pt idx="629">
                  <c:v>99.234279999999998</c:v>
                </c:pt>
                <c:pt idx="630">
                  <c:v>99.345855999999998</c:v>
                </c:pt>
                <c:pt idx="631">
                  <c:v>99.45711</c:v>
                </c:pt>
                <c:pt idx="632">
                  <c:v>99.567959999999999</c:v>
                </c:pt>
                <c:pt idx="633">
                  <c:v>99.678340000000006</c:v>
                </c:pt>
                <c:pt idx="634">
                  <c:v>99.788179999999997</c:v>
                </c:pt>
                <c:pt idx="635">
                  <c:v>99.897400000000005</c:v>
                </c:pt>
                <c:pt idx="636">
                  <c:v>100.00595</c:v>
                </c:pt>
                <c:pt idx="637">
                  <c:v>100.11377</c:v>
                </c:pt>
                <c:pt idx="638">
                  <c:v>100.220795</c:v>
                </c:pt>
                <c:pt idx="639">
                  <c:v>100.32698000000001</c:v>
                </c:pt>
                <c:pt idx="640">
                  <c:v>100.43227</c:v>
                </c:pt>
                <c:pt idx="641">
                  <c:v>100.53662</c:v>
                </c:pt>
                <c:pt idx="642">
                  <c:v>100.63999</c:v>
                </c:pt>
                <c:pt idx="643">
                  <c:v>100.74235</c:v>
                </c:pt>
                <c:pt idx="644">
                  <c:v>100.843636</c:v>
                </c:pt>
                <c:pt idx="645">
                  <c:v>100.94383999999999</c:v>
                </c:pt>
                <c:pt idx="646">
                  <c:v>101.04291499999999</c:v>
                </c:pt>
                <c:pt idx="647">
                  <c:v>101.14082999999999</c:v>
                </c:pt>
                <c:pt idx="648">
                  <c:v>101.23756400000001</c:v>
                </c:pt>
                <c:pt idx="649">
                  <c:v>101.3331</c:v>
                </c:pt>
                <c:pt idx="650">
                  <c:v>101.42740000000001</c:v>
                </c:pt>
                <c:pt idx="651">
                  <c:v>101.520454</c:v>
                </c:pt>
                <c:pt idx="652">
                  <c:v>101.612236</c:v>
                </c:pt>
                <c:pt idx="653">
                  <c:v>101.70273</c:v>
                </c:pt>
                <c:pt idx="654">
                  <c:v>101.79192999999999</c:v>
                </c:pt>
                <c:pt idx="655">
                  <c:v>101.879814</c:v>
                </c:pt>
                <c:pt idx="656">
                  <c:v>101.96638</c:v>
                </c:pt>
                <c:pt idx="657">
                  <c:v>102.05161</c:v>
                </c:pt>
                <c:pt idx="658">
                  <c:v>102.13549999999999</c:v>
                </c:pt>
                <c:pt idx="659">
                  <c:v>102.21804</c:v>
                </c:pt>
                <c:pt idx="660">
                  <c:v>102.29922999999999</c:v>
                </c:pt>
                <c:pt idx="661">
                  <c:v>102.37907</c:v>
                </c:pt>
                <c:pt idx="662">
                  <c:v>102.45753999999999</c:v>
                </c:pt>
                <c:pt idx="663">
                  <c:v>102.53466</c:v>
                </c:pt>
                <c:pt idx="664">
                  <c:v>102.61041</c:v>
                </c:pt>
                <c:pt idx="665">
                  <c:v>102.684814</c:v>
                </c:pt>
                <c:pt idx="666">
                  <c:v>102.75785999999999</c:v>
                </c:pt>
                <c:pt idx="667">
                  <c:v>102.829544</c:v>
                </c:pt>
                <c:pt idx="668">
                  <c:v>102.89989</c:v>
                </c:pt>
                <c:pt idx="669">
                  <c:v>102.96889</c:v>
                </c:pt>
                <c:pt idx="670">
                  <c:v>103.03655000000001</c:v>
                </c:pt>
                <c:pt idx="671">
                  <c:v>103.10288</c:v>
                </c:pt>
                <c:pt idx="672">
                  <c:v>103.167885</c:v>
                </c:pt>
                <c:pt idx="673">
                  <c:v>103.23157500000001</c:v>
                </c:pt>
                <c:pt idx="674">
                  <c:v>103.29396</c:v>
                </c:pt>
                <c:pt idx="675">
                  <c:v>103.35504</c:v>
                </c:pt>
                <c:pt idx="676">
                  <c:v>103.41484</c:v>
                </c:pt>
                <c:pt idx="677">
                  <c:v>103.473366</c:v>
                </c:pt>
                <c:pt idx="678">
                  <c:v>103.530624</c:v>
                </c:pt>
                <c:pt idx="679">
                  <c:v>103.586624</c:v>
                </c:pt>
                <c:pt idx="680">
                  <c:v>103.64139</c:v>
                </c:pt>
                <c:pt idx="681">
                  <c:v>103.69491600000001</c:v>
                </c:pt>
                <c:pt idx="682">
                  <c:v>103.74723</c:v>
                </c:pt>
                <c:pt idx="683">
                  <c:v>103.79834</c:v>
                </c:pt>
                <c:pt idx="684">
                  <c:v>103.84827</c:v>
                </c:pt>
                <c:pt idx="685">
                  <c:v>103.89700999999999</c:v>
                </c:pt>
                <c:pt idx="686">
                  <c:v>103.94459000000001</c:v>
                </c:pt>
                <c:pt idx="687">
                  <c:v>103.99102000000001</c:v>
                </c:pt>
                <c:pt idx="688">
                  <c:v>104.03632</c:v>
                </c:pt>
                <c:pt idx="689">
                  <c:v>104.08051</c:v>
                </c:pt>
                <c:pt idx="690">
                  <c:v>104.12358999999999</c:v>
                </c:pt>
                <c:pt idx="691">
                  <c:v>104.16558000000001</c:v>
                </c:pt>
                <c:pt idx="692">
                  <c:v>104.20650000000001</c:v>
                </c:pt>
                <c:pt idx="693">
                  <c:v>104.24636</c:v>
                </c:pt>
                <c:pt idx="694">
                  <c:v>104.28518</c:v>
                </c:pt>
                <c:pt idx="695">
                  <c:v>104.322975</c:v>
                </c:pt>
                <c:pt idx="696">
                  <c:v>104.35975999999999</c:v>
                </c:pt>
                <c:pt idx="697">
                  <c:v>104.39554</c:v>
                </c:pt>
                <c:pt idx="698">
                  <c:v>104.43034</c:v>
                </c:pt>
                <c:pt idx="699">
                  <c:v>104.46419</c:v>
                </c:pt>
                <c:pt idx="700">
                  <c:v>104.49708</c:v>
                </c:pt>
                <c:pt idx="701">
                  <c:v>104.52903999999999</c:v>
                </c:pt>
                <c:pt idx="702">
                  <c:v>104.56008</c:v>
                </c:pt>
                <c:pt idx="703">
                  <c:v>104.59022</c:v>
                </c:pt>
                <c:pt idx="704">
                  <c:v>104.61948</c:v>
                </c:pt>
                <c:pt idx="705">
                  <c:v>104.64785999999999</c:v>
                </c:pt>
                <c:pt idx="706">
                  <c:v>104.67538500000001</c:v>
                </c:pt>
                <c:pt idx="707">
                  <c:v>104.70207000000001</c:v>
                </c:pt>
                <c:pt idx="708">
                  <c:v>104.727936</c:v>
                </c:pt>
                <c:pt idx="709">
                  <c:v>104.75299</c:v>
                </c:pt>
                <c:pt idx="710">
                  <c:v>104.77725</c:v>
                </c:pt>
                <c:pt idx="711">
                  <c:v>104.80073</c:v>
                </c:pt>
                <c:pt idx="712">
                  <c:v>104.82344000000001</c:v>
                </c:pt>
                <c:pt idx="713">
                  <c:v>104.845406</c:v>
                </c:pt>
                <c:pt idx="714">
                  <c:v>104.86663</c:v>
                </c:pt>
                <c:pt idx="715">
                  <c:v>104.88713</c:v>
                </c:pt>
                <c:pt idx="716">
                  <c:v>104.90693</c:v>
                </c:pt>
                <c:pt idx="717">
                  <c:v>104.92603</c:v>
                </c:pt>
                <c:pt idx="718">
                  <c:v>104.94446000000001</c:v>
                </c:pt>
                <c:pt idx="719">
                  <c:v>104.96221</c:v>
                </c:pt>
                <c:pt idx="720">
                  <c:v>104.97932</c:v>
                </c:pt>
                <c:pt idx="721">
                  <c:v>104.99578</c:v>
                </c:pt>
                <c:pt idx="722">
                  <c:v>105.01161999999999</c:v>
                </c:pt>
                <c:pt idx="723">
                  <c:v>105.02685</c:v>
                </c:pt>
                <c:pt idx="724">
                  <c:v>105.04147</c:v>
                </c:pt>
                <c:pt idx="725">
                  <c:v>105.05551</c:v>
                </c:pt>
                <c:pt idx="726">
                  <c:v>105.06896999999999</c:v>
                </c:pt>
                <c:pt idx="727">
                  <c:v>105.08187</c:v>
                </c:pt>
                <c:pt idx="728">
                  <c:v>105.09422000000001</c:v>
                </c:pt>
                <c:pt idx="729">
                  <c:v>105.10603</c:v>
                </c:pt>
                <c:pt idx="730">
                  <c:v>105.11732000000001</c:v>
                </c:pt>
                <c:pt idx="731">
                  <c:v>105.12808</c:v>
                </c:pt>
                <c:pt idx="732">
                  <c:v>105.13834</c:v>
                </c:pt>
                <c:pt idx="733">
                  <c:v>105.14812000000001</c:v>
                </c:pt>
                <c:pt idx="734">
                  <c:v>105.15741</c:v>
                </c:pt>
                <c:pt idx="735">
                  <c:v>105.16623</c:v>
                </c:pt>
                <c:pt idx="736">
                  <c:v>105.17458000000001</c:v>
                </c:pt>
                <c:pt idx="737">
                  <c:v>105.18249</c:v>
                </c:pt>
                <c:pt idx="738">
                  <c:v>105.18996</c:v>
                </c:pt>
                <c:pt idx="739">
                  <c:v>105.19699</c:v>
                </c:pt>
                <c:pt idx="740">
                  <c:v>105.20360599999999</c:v>
                </c:pt>
                <c:pt idx="741">
                  <c:v>105.209816</c:v>
                </c:pt>
                <c:pt idx="742">
                  <c:v>105.21562</c:v>
                </c:pt>
                <c:pt idx="743">
                  <c:v>105.22103</c:v>
                </c:pt>
                <c:pt idx="744">
                  <c:v>105.22607000000001</c:v>
                </c:pt>
                <c:pt idx="745">
                  <c:v>105.23072000000001</c:v>
                </c:pt>
                <c:pt idx="746">
                  <c:v>105.235016</c:v>
                </c:pt>
                <c:pt idx="747">
                  <c:v>105.23895</c:v>
                </c:pt>
                <c:pt idx="748">
                  <c:v>105.24254000000001</c:v>
                </c:pt>
                <c:pt idx="749">
                  <c:v>105.24579</c:v>
                </c:pt>
                <c:pt idx="750">
                  <c:v>105.24871</c:v>
                </c:pt>
                <c:pt idx="751">
                  <c:v>105.251305</c:v>
                </c:pt>
                <c:pt idx="752">
                  <c:v>105.25358</c:v>
                </c:pt>
                <c:pt idx="753">
                  <c:v>105.255554</c:v>
                </c:pt>
                <c:pt idx="754">
                  <c:v>105.25722</c:v>
                </c:pt>
                <c:pt idx="755">
                  <c:v>105.2586</c:v>
                </c:pt>
                <c:pt idx="756">
                  <c:v>105.25969000000001</c:v>
                </c:pt>
                <c:pt idx="757">
                  <c:v>105.26049999999999</c:v>
                </c:pt>
                <c:pt idx="758">
                  <c:v>105.26103000000001</c:v>
                </c:pt>
                <c:pt idx="759">
                  <c:v>105.26130999999999</c:v>
                </c:pt>
                <c:pt idx="760">
                  <c:v>105.26132</c:v>
                </c:pt>
                <c:pt idx="761">
                  <c:v>105.26108000000001</c:v>
                </c:pt>
                <c:pt idx="762">
                  <c:v>105.26058999999999</c:v>
                </c:pt>
                <c:pt idx="763">
                  <c:v>105.259865</c:v>
                </c:pt>
                <c:pt idx="764">
                  <c:v>105.2589</c:v>
                </c:pt>
                <c:pt idx="765">
                  <c:v>105.25771</c:v>
                </c:pt>
                <c:pt idx="766">
                  <c:v>105.256294</c:v>
                </c:pt>
                <c:pt idx="767">
                  <c:v>105.25466</c:v>
                </c:pt>
                <c:pt idx="768">
                  <c:v>105.252815</c:v>
                </c:pt>
                <c:pt idx="769">
                  <c:v>105.25076</c:v>
                </c:pt>
                <c:pt idx="770">
                  <c:v>105.24851</c:v>
                </c:pt>
                <c:pt idx="771">
                  <c:v>105.246056</c:v>
                </c:pt>
                <c:pt idx="772">
                  <c:v>105.243416</c:v>
                </c:pt>
                <c:pt idx="773">
                  <c:v>105.240585</c:v>
                </c:pt>
                <c:pt idx="774">
                  <c:v>105.23757000000001</c:v>
                </c:pt>
                <c:pt idx="775">
                  <c:v>105.234375</c:v>
                </c:pt>
                <c:pt idx="776">
                  <c:v>105.23101</c:v>
                </c:pt>
                <c:pt idx="777">
                  <c:v>105.22748</c:v>
                </c:pt>
                <c:pt idx="778">
                  <c:v>105.22378</c:v>
                </c:pt>
                <c:pt idx="779">
                  <c:v>105.21992</c:v>
                </c:pt>
                <c:pt idx="780">
                  <c:v>105.2159</c:v>
                </c:pt>
                <c:pt idx="781">
                  <c:v>105.21172</c:v>
                </c:pt>
                <c:pt idx="782">
                  <c:v>105.20740000000001</c:v>
                </c:pt>
                <c:pt idx="783">
                  <c:v>105.202934</c:v>
                </c:pt>
                <c:pt idx="784">
                  <c:v>105.19832599999999</c:v>
                </c:pt>
                <c:pt idx="785">
                  <c:v>105.19356999999999</c:v>
                </c:pt>
                <c:pt idx="786">
                  <c:v>105.18868999999999</c:v>
                </c:pt>
                <c:pt idx="787">
                  <c:v>105.18367000000001</c:v>
                </c:pt>
                <c:pt idx="788">
                  <c:v>105.17852999999999</c:v>
                </c:pt>
                <c:pt idx="789">
                  <c:v>105.17325599999999</c:v>
                </c:pt>
                <c:pt idx="790">
                  <c:v>105.16786</c:v>
                </c:pt>
                <c:pt idx="791">
                  <c:v>105.162346</c:v>
                </c:pt>
                <c:pt idx="792">
                  <c:v>105.15671500000001</c:v>
                </c:pt>
                <c:pt idx="793">
                  <c:v>105.15097</c:v>
                </c:pt>
                <c:pt idx="794">
                  <c:v>105.14512000000001</c:v>
                </c:pt>
                <c:pt idx="795">
                  <c:v>105.13915</c:v>
                </c:pt>
                <c:pt idx="796">
                  <c:v>105.13308000000001</c:v>
                </c:pt>
                <c:pt idx="797">
                  <c:v>105.12691</c:v>
                </c:pt>
                <c:pt idx="798">
                  <c:v>105.12063000000001</c:v>
                </c:pt>
                <c:pt idx="799">
                  <c:v>105.11425</c:v>
                </c:pt>
                <c:pt idx="800">
                  <c:v>105.10778000000001</c:v>
                </c:pt>
                <c:pt idx="801">
                  <c:v>105.10120999999999</c:v>
                </c:pt>
                <c:pt idx="802">
                  <c:v>105.09455</c:v>
                </c:pt>
                <c:pt idx="803">
                  <c:v>105.08781</c:v>
                </c:pt>
                <c:pt idx="804">
                  <c:v>105.08096</c:v>
                </c:pt>
                <c:pt idx="805">
                  <c:v>105.07404</c:v>
                </c:pt>
                <c:pt idx="806">
                  <c:v>105.06703</c:v>
                </c:pt>
                <c:pt idx="807">
                  <c:v>105.05994</c:v>
                </c:pt>
                <c:pt idx="808">
                  <c:v>105.05276499999999</c:v>
                </c:pt>
                <c:pt idx="809">
                  <c:v>105.04550999999999</c:v>
                </c:pt>
                <c:pt idx="810">
                  <c:v>105.038185</c:v>
                </c:pt>
                <c:pt idx="811">
                  <c:v>105.03077999999999</c:v>
                </c:pt>
                <c:pt idx="812">
                  <c:v>105.02329</c:v>
                </c:pt>
                <c:pt idx="813">
                  <c:v>105.01573999999999</c:v>
                </c:pt>
                <c:pt idx="814">
                  <c:v>105.00811</c:v>
                </c:pt>
                <c:pt idx="815">
                  <c:v>105.00042000000001</c:v>
                </c:pt>
                <c:pt idx="816">
                  <c:v>104.99265</c:v>
                </c:pt>
                <c:pt idx="817">
                  <c:v>104.98482</c:v>
                </c:pt>
                <c:pt idx="818">
                  <c:v>104.97691</c:v>
                </c:pt>
                <c:pt idx="819">
                  <c:v>104.96895000000001</c:v>
                </c:pt>
                <c:pt idx="820">
                  <c:v>104.96092</c:v>
                </c:pt>
                <c:pt idx="821">
                  <c:v>104.95283000000001</c:v>
                </c:pt>
                <c:pt idx="822">
                  <c:v>104.94467</c:v>
                </c:pt>
                <c:pt idx="823">
                  <c:v>104.936455</c:v>
                </c:pt>
                <c:pt idx="824">
                  <c:v>104.92818</c:v>
                </c:pt>
                <c:pt idx="825">
                  <c:v>104.91983999999999</c:v>
                </c:pt>
                <c:pt idx="826">
                  <c:v>104.91144</c:v>
                </c:pt>
                <c:pt idx="827">
                  <c:v>104.902985</c:v>
                </c:pt>
                <c:pt idx="828">
                  <c:v>104.89448</c:v>
                </c:pt>
                <c:pt idx="829">
                  <c:v>104.88591</c:v>
                </c:pt>
                <c:pt idx="830">
                  <c:v>104.87729</c:v>
                </c:pt>
                <c:pt idx="831">
                  <c:v>104.86861</c:v>
                </c:pt>
                <c:pt idx="832">
                  <c:v>104.85988</c:v>
                </c:pt>
                <c:pt idx="833">
                  <c:v>104.85109</c:v>
                </c:pt>
                <c:pt idx="834">
                  <c:v>104.84225000000001</c:v>
                </c:pt>
                <c:pt idx="835">
                  <c:v>104.83336</c:v>
                </c:pt>
                <c:pt idx="836">
                  <c:v>104.82441</c:v>
                </c:pt>
                <c:pt idx="837">
                  <c:v>104.815414</c:v>
                </c:pt>
                <c:pt idx="838">
                  <c:v>104.806366</c:v>
                </c:pt>
                <c:pt idx="839">
                  <c:v>104.797264</c:v>
                </c:pt>
                <c:pt idx="840">
                  <c:v>104.78812000000001</c:v>
                </c:pt>
                <c:pt idx="841">
                  <c:v>104.778915</c:v>
                </c:pt>
                <c:pt idx="842">
                  <c:v>104.76966</c:v>
                </c:pt>
                <c:pt idx="843">
                  <c:v>104.76036000000001</c:v>
                </c:pt>
                <c:pt idx="844">
                  <c:v>104.751015</c:v>
                </c:pt>
                <c:pt idx="845">
                  <c:v>104.741615</c:v>
                </c:pt>
                <c:pt idx="846">
                  <c:v>104.73215999999999</c:v>
                </c:pt>
                <c:pt idx="847">
                  <c:v>104.72266399999999</c:v>
                </c:pt>
                <c:pt idx="848">
                  <c:v>104.71311</c:v>
                </c:pt>
                <c:pt idx="849">
                  <c:v>104.703514</c:v>
                </c:pt>
                <c:pt idx="850">
                  <c:v>104.69386</c:v>
                </c:pt>
                <c:pt idx="851">
                  <c:v>104.684166</c:v>
                </c:pt>
                <c:pt idx="852">
                  <c:v>104.67441599999999</c:v>
                </c:pt>
                <c:pt idx="853">
                  <c:v>104.66462</c:v>
                </c:pt>
                <c:pt idx="854">
                  <c:v>104.65477</c:v>
                </c:pt>
                <c:pt idx="855">
                  <c:v>104.644875</c:v>
                </c:pt>
                <c:pt idx="856">
                  <c:v>104.63492599999999</c:v>
                </c:pt>
                <c:pt idx="857">
                  <c:v>104.62493000000001</c:v>
                </c:pt>
                <c:pt idx="858">
                  <c:v>104.61488</c:v>
                </c:pt>
                <c:pt idx="859">
                  <c:v>104.60478000000001</c:v>
                </c:pt>
                <c:pt idx="860">
                  <c:v>104.59463</c:v>
                </c:pt>
                <c:pt idx="861">
                  <c:v>104.58443</c:v>
                </c:pt>
                <c:pt idx="862">
                  <c:v>104.57417</c:v>
                </c:pt>
                <c:pt idx="863">
                  <c:v>104.56386000000001</c:v>
                </c:pt>
                <c:pt idx="864">
                  <c:v>104.5535</c:v>
                </c:pt>
                <c:pt idx="865">
                  <c:v>104.54308</c:v>
                </c:pt>
                <c:pt idx="866">
                  <c:v>104.53261000000001</c:v>
                </c:pt>
                <c:pt idx="867">
                  <c:v>104.52209000000001</c:v>
                </c:pt>
                <c:pt idx="868">
                  <c:v>104.511505</c:v>
                </c:pt>
                <c:pt idx="869">
                  <c:v>104.50086</c:v>
                </c:pt>
                <c:pt idx="870">
                  <c:v>104.490166</c:v>
                </c:pt>
                <c:pt idx="871">
                  <c:v>104.47941</c:v>
                </c:pt>
                <c:pt idx="872">
                  <c:v>104.4686</c:v>
                </c:pt>
                <c:pt idx="873">
                  <c:v>104.45771999999999</c:v>
                </c:pt>
                <c:pt idx="874">
                  <c:v>104.44678500000001</c:v>
                </c:pt>
                <c:pt idx="875">
                  <c:v>104.43577999999999</c:v>
                </c:pt>
                <c:pt idx="876">
                  <c:v>104.42471999999999</c:v>
                </c:pt>
                <c:pt idx="877">
                  <c:v>104.41359</c:v>
                </c:pt>
                <c:pt idx="878">
                  <c:v>104.4024</c:v>
                </c:pt>
                <c:pt idx="879">
                  <c:v>104.391136</c:v>
                </c:pt>
                <c:pt idx="880">
                  <c:v>104.3798</c:v>
                </c:pt>
                <c:pt idx="881">
                  <c:v>104.36839999999999</c:v>
                </c:pt>
                <c:pt idx="882">
                  <c:v>104.35692</c:v>
                </c:pt>
                <c:pt idx="883">
                  <c:v>104.34537</c:v>
                </c:pt>
                <c:pt idx="884">
                  <c:v>104.33374000000001</c:v>
                </c:pt>
                <c:pt idx="885">
                  <c:v>104.32203</c:v>
                </c:pt>
                <c:pt idx="886">
                  <c:v>104.31023999999999</c:v>
                </c:pt>
                <c:pt idx="887">
                  <c:v>104.29837000000001</c:v>
                </c:pt>
                <c:pt idx="888">
                  <c:v>104.28641500000001</c:v>
                </c:pt>
                <c:pt idx="889">
                  <c:v>104.27437</c:v>
                </c:pt>
                <c:pt idx="890">
                  <c:v>104.26223</c:v>
                </c:pt>
                <c:pt idx="891">
                  <c:v>104.24999</c:v>
                </c:pt>
                <c:pt idx="892">
                  <c:v>104.23766000000001</c:v>
                </c:pt>
                <c:pt idx="893">
                  <c:v>104.225235</c:v>
                </c:pt>
                <c:pt idx="894">
                  <c:v>104.2127</c:v>
                </c:pt>
                <c:pt idx="895">
                  <c:v>104.20005</c:v>
                </c:pt>
                <c:pt idx="896">
                  <c:v>104.18729399999999</c:v>
                </c:pt>
                <c:pt idx="897">
                  <c:v>104.17441599999999</c:v>
                </c:pt>
                <c:pt idx="898">
                  <c:v>104.16142000000001</c:v>
                </c:pt>
                <c:pt idx="899">
                  <c:v>104.15470000000001</c:v>
                </c:pt>
                <c:pt idx="900">
                  <c:v>104.15470000000001</c:v>
                </c:pt>
                <c:pt idx="901">
                  <c:v>104.148415</c:v>
                </c:pt>
                <c:pt idx="902">
                  <c:v>104.137344</c:v>
                </c:pt>
                <c:pt idx="903">
                  <c:v>104.137344</c:v>
                </c:pt>
                <c:pt idx="904">
                  <c:v>104.13605</c:v>
                </c:pt>
                <c:pt idx="905">
                  <c:v>104.12423</c:v>
                </c:pt>
                <c:pt idx="906">
                  <c:v>104.11283</c:v>
                </c:pt>
                <c:pt idx="907">
                  <c:v>104.10183000000001</c:v>
                </c:pt>
                <c:pt idx="908">
                  <c:v>104.09122000000001</c:v>
                </c:pt>
                <c:pt idx="909">
                  <c:v>104.08099</c:v>
                </c:pt>
                <c:pt idx="910">
                  <c:v>104.071144</c:v>
                </c:pt>
                <c:pt idx="911">
                  <c:v>104.06165</c:v>
                </c:pt>
                <c:pt idx="912">
                  <c:v>104.05251</c:v>
                </c:pt>
                <c:pt idx="913">
                  <c:v>104.043724</c:v>
                </c:pt>
                <c:pt idx="914">
                  <c:v>104.03528</c:v>
                </c:pt>
                <c:pt idx="915">
                  <c:v>104.02715000000001</c:v>
                </c:pt>
                <c:pt idx="916">
                  <c:v>104.019356</c:v>
                </c:pt>
                <c:pt idx="917">
                  <c:v>104.01187</c:v>
                </c:pt>
                <c:pt idx="918">
                  <c:v>104.00469</c:v>
                </c:pt>
                <c:pt idx="919">
                  <c:v>103.99782</c:v>
                </c:pt>
                <c:pt idx="920">
                  <c:v>103.99123400000001</c:v>
                </c:pt>
                <c:pt idx="921">
                  <c:v>103.98493000000001</c:v>
                </c:pt>
                <c:pt idx="922">
                  <c:v>103.97891</c:v>
                </c:pt>
                <c:pt idx="923">
                  <c:v>103.97317</c:v>
                </c:pt>
                <c:pt idx="924">
                  <c:v>103.96768</c:v>
                </c:pt>
                <c:pt idx="925">
                  <c:v>103.96245</c:v>
                </c:pt>
                <c:pt idx="926">
                  <c:v>103.95747</c:v>
                </c:pt>
                <c:pt idx="927">
                  <c:v>103.952736</c:v>
                </c:pt>
                <c:pt idx="928">
                  <c:v>103.94824</c:v>
                </c:pt>
                <c:pt idx="929">
                  <c:v>103.94396999999999</c:v>
                </c:pt>
                <c:pt idx="930">
                  <c:v>103.939926</c:v>
                </c:pt>
                <c:pt idx="931">
                  <c:v>103.9361</c:v>
                </c:pt>
                <c:pt idx="932">
                  <c:v>103.93248</c:v>
                </c:pt>
                <c:pt idx="933">
                  <c:v>103.92907</c:v>
                </c:pt>
                <c:pt idx="934">
                  <c:v>103.92585</c:v>
                </c:pt>
                <c:pt idx="935">
                  <c:v>103.92283</c:v>
                </c:pt>
                <c:pt idx="936">
                  <c:v>103.91999</c:v>
                </c:pt>
                <c:pt idx="937">
                  <c:v>103.91733000000001</c:v>
                </c:pt>
                <c:pt idx="938">
                  <c:v>103.91484</c:v>
                </c:pt>
                <c:pt idx="939">
                  <c:v>103.91252</c:v>
                </c:pt>
                <c:pt idx="940">
                  <c:v>103.91036</c:v>
                </c:pt>
                <c:pt idx="941">
                  <c:v>103.90836</c:v>
                </c:pt>
                <c:pt idx="942">
                  <c:v>103.90651</c:v>
                </c:pt>
                <c:pt idx="943">
                  <c:v>103.90479999999999</c:v>
                </c:pt>
                <c:pt idx="944">
                  <c:v>103.90322</c:v>
                </c:pt>
                <c:pt idx="945">
                  <c:v>103.90178</c:v>
                </c:pt>
                <c:pt idx="946">
                  <c:v>103.90047</c:v>
                </c:pt>
                <c:pt idx="947">
                  <c:v>103.89927</c:v>
                </c:pt>
                <c:pt idx="948">
                  <c:v>103.89819</c:v>
                </c:pt>
                <c:pt idx="949">
                  <c:v>103.89722</c:v>
                </c:pt>
                <c:pt idx="950">
                  <c:v>103.89635</c:v>
                </c:pt>
                <c:pt idx="951">
                  <c:v>103.89558</c:v>
                </c:pt>
                <c:pt idx="952">
                  <c:v>103.89490000000001</c:v>
                </c:pt>
                <c:pt idx="953">
                  <c:v>103.894295</c:v>
                </c:pt>
                <c:pt idx="954">
                  <c:v>103.89378000000001</c:v>
                </c:pt>
                <c:pt idx="955">
                  <c:v>103.89333999999999</c:v>
                </c:pt>
                <c:pt idx="956">
                  <c:v>103.89297000000001</c:v>
                </c:pt>
                <c:pt idx="957">
                  <c:v>103.89265399999999</c:v>
                </c:pt>
                <c:pt idx="958">
                  <c:v>103.89239999999999</c:v>
                </c:pt>
                <c:pt idx="959">
                  <c:v>103.8922</c:v>
                </c:pt>
                <c:pt idx="960">
                  <c:v>103.892044</c:v>
                </c:pt>
                <c:pt idx="961">
                  <c:v>103.89192</c:v>
                </c:pt>
                <c:pt idx="962">
                  <c:v>103.89184</c:v>
                </c:pt>
                <c:pt idx="963">
                  <c:v>103.89178</c:v>
                </c:pt>
                <c:pt idx="964">
                  <c:v>103.89175400000001</c:v>
                </c:pt>
                <c:pt idx="965">
                  <c:v>103.89175400000001</c:v>
                </c:pt>
                <c:pt idx="966">
                  <c:v>103.89175</c:v>
                </c:pt>
                <c:pt idx="967">
                  <c:v>103.891716</c:v>
                </c:pt>
                <c:pt idx="968">
                  <c:v>103.891685</c:v>
                </c:pt>
                <c:pt idx="969">
                  <c:v>103.891655</c:v>
                </c:pt>
                <c:pt idx="970">
                  <c:v>103.89162399999999</c:v>
                </c:pt>
                <c:pt idx="971">
                  <c:v>103.891594</c:v>
                </c:pt>
                <c:pt idx="972">
                  <c:v>103.89156</c:v>
                </c:pt>
                <c:pt idx="973">
                  <c:v>103.89153</c:v>
                </c:pt>
                <c:pt idx="974">
                  <c:v>103.89149999999999</c:v>
                </c:pt>
                <c:pt idx="975">
                  <c:v>103.89147</c:v>
                </c:pt>
                <c:pt idx="976">
                  <c:v>103.89144</c:v>
                </c:pt>
                <c:pt idx="977">
                  <c:v>103.89140999999999</c:v>
                </c:pt>
                <c:pt idx="978">
                  <c:v>103.8914</c:v>
                </c:pt>
                <c:pt idx="979">
                  <c:v>103.8914</c:v>
                </c:pt>
                <c:pt idx="980">
                  <c:v>103.89136999999999</c:v>
                </c:pt>
                <c:pt idx="981">
                  <c:v>103.89133</c:v>
                </c:pt>
                <c:pt idx="982">
                  <c:v>103.89126</c:v>
                </c:pt>
                <c:pt idx="983">
                  <c:v>103.89117</c:v>
                </c:pt>
                <c:pt idx="984">
                  <c:v>103.89105000000001</c:v>
                </c:pt>
                <c:pt idx="985">
                  <c:v>103.89091500000001</c:v>
                </c:pt>
                <c:pt idx="986">
                  <c:v>103.89075</c:v>
                </c:pt>
                <c:pt idx="987">
                  <c:v>103.89055</c:v>
                </c:pt>
                <c:pt idx="988">
                  <c:v>103.89031</c:v>
                </c:pt>
                <c:pt idx="989">
                  <c:v>103.890045</c:v>
                </c:pt>
                <c:pt idx="990">
                  <c:v>103.88973</c:v>
                </c:pt>
                <c:pt idx="991">
                  <c:v>103.88938</c:v>
                </c:pt>
                <c:pt idx="992">
                  <c:v>103.88898500000001</c:v>
                </c:pt>
                <c:pt idx="993">
                  <c:v>103.88854000000001</c:v>
                </c:pt>
                <c:pt idx="994">
                  <c:v>103.888054</c:v>
                </c:pt>
                <c:pt idx="995">
                  <c:v>103.88751000000001</c:v>
                </c:pt>
                <c:pt idx="996">
                  <c:v>103.88692</c:v>
                </c:pt>
                <c:pt idx="997">
                  <c:v>103.88625999999999</c:v>
                </c:pt>
                <c:pt idx="998">
                  <c:v>103.88556</c:v>
                </c:pt>
                <c:pt idx="999">
                  <c:v>103.88479</c:v>
                </c:pt>
                <c:pt idx="1000">
                  <c:v>103.883965</c:v>
                </c:pt>
                <c:pt idx="1001">
                  <c:v>103.88307</c:v>
                </c:pt>
                <c:pt idx="1002">
                  <c:v>103.88212</c:v>
                </c:pt>
                <c:pt idx="1003">
                  <c:v>103.881096</c:v>
                </c:pt>
                <c:pt idx="1004">
                  <c:v>103.880005</c:v>
                </c:pt>
                <c:pt idx="1005">
                  <c:v>103.878845</c:v>
                </c:pt>
                <c:pt idx="1006">
                  <c:v>103.87761999999999</c:v>
                </c:pt>
                <c:pt idx="1007">
                  <c:v>103.87631</c:v>
                </c:pt>
                <c:pt idx="1008">
                  <c:v>103.87494</c:v>
                </c:pt>
                <c:pt idx="1009">
                  <c:v>103.87349</c:v>
                </c:pt>
                <c:pt idx="1010">
                  <c:v>103.87197</c:v>
                </c:pt>
                <c:pt idx="1011">
                  <c:v>103.87036999999999</c:v>
                </c:pt>
                <c:pt idx="1012">
                  <c:v>103.86869</c:v>
                </c:pt>
                <c:pt idx="1013">
                  <c:v>103.866936</c:v>
                </c:pt>
                <c:pt idx="1014">
                  <c:v>103.8651</c:v>
                </c:pt>
                <c:pt idx="1015">
                  <c:v>103.86318</c:v>
                </c:pt>
                <c:pt idx="1016">
                  <c:v>103.86118</c:v>
                </c:pt>
                <c:pt idx="1017">
                  <c:v>103.85911</c:v>
                </c:pt>
                <c:pt idx="1018">
                  <c:v>103.85695</c:v>
                </c:pt>
                <c:pt idx="1019">
                  <c:v>103.85470599999999</c:v>
                </c:pt>
                <c:pt idx="1020">
                  <c:v>103.85238</c:v>
                </c:pt>
                <c:pt idx="1021">
                  <c:v>103.84997</c:v>
                </c:pt>
                <c:pt idx="1022">
                  <c:v>103.84747</c:v>
                </c:pt>
                <c:pt idx="1023">
                  <c:v>103.844894</c:v>
                </c:pt>
                <c:pt idx="1024">
                  <c:v>103.84223</c:v>
                </c:pt>
                <c:pt idx="1025">
                  <c:v>103.839485</c:v>
                </c:pt>
                <c:pt idx="1026">
                  <c:v>103.83665499999999</c:v>
                </c:pt>
                <c:pt idx="1027">
                  <c:v>103.83373</c:v>
                </c:pt>
                <c:pt idx="1028">
                  <c:v>103.83073</c:v>
                </c:pt>
                <c:pt idx="1029">
                  <c:v>103.82764</c:v>
                </c:pt>
                <c:pt idx="1030">
                  <c:v>103.82446</c:v>
                </c:pt>
                <c:pt idx="1031">
                  <c:v>103.82120500000001</c:v>
                </c:pt>
                <c:pt idx="1032">
                  <c:v>103.81785600000001</c:v>
                </c:pt>
                <c:pt idx="1033">
                  <c:v>103.81442</c:v>
                </c:pt>
                <c:pt idx="1034">
                  <c:v>103.8109</c:v>
                </c:pt>
                <c:pt idx="1035">
                  <c:v>103.8073</c:v>
                </c:pt>
                <c:pt idx="1036">
                  <c:v>103.80360400000001</c:v>
                </c:pt>
                <c:pt idx="1037">
                  <c:v>103.79983</c:v>
                </c:pt>
                <c:pt idx="1038">
                  <c:v>103.79597</c:v>
                </c:pt>
                <c:pt idx="1039">
                  <c:v>103.79201500000001</c:v>
                </c:pt>
                <c:pt idx="1040">
                  <c:v>103.78798999999999</c:v>
                </c:pt>
                <c:pt idx="1041">
                  <c:v>103.78386999999999</c:v>
                </c:pt>
                <c:pt idx="1042">
                  <c:v>103.77966000000001</c:v>
                </c:pt>
                <c:pt idx="1043">
                  <c:v>103.775375</c:v>
                </c:pt>
                <c:pt idx="1044">
                  <c:v>103.771</c:v>
                </c:pt>
                <c:pt idx="1045">
                  <c:v>103.76655</c:v>
                </c:pt>
                <c:pt idx="1046">
                  <c:v>103.76201</c:v>
                </c:pt>
                <c:pt idx="1047">
                  <c:v>103.757385</c:v>
                </c:pt>
                <c:pt idx="1048">
                  <c:v>103.75268</c:v>
                </c:pt>
                <c:pt idx="1049">
                  <c:v>103.74789</c:v>
                </c:pt>
                <c:pt idx="1050">
                  <c:v>103.74301</c:v>
                </c:pt>
                <c:pt idx="1051">
                  <c:v>103.73805</c:v>
                </c:pt>
                <c:pt idx="1052">
                  <c:v>103.73300999999999</c:v>
                </c:pt>
                <c:pt idx="1053">
                  <c:v>103.72789</c:v>
                </c:pt>
                <c:pt idx="1054">
                  <c:v>103.72268</c:v>
                </c:pt>
                <c:pt idx="1055">
                  <c:v>103.71738999999999</c:v>
                </c:pt>
                <c:pt idx="1056">
                  <c:v>103.71202</c:v>
                </c:pt>
                <c:pt idx="1057">
                  <c:v>103.706566</c:v>
                </c:pt>
                <c:pt idx="1058">
                  <c:v>103.70103</c:v>
                </c:pt>
                <c:pt idx="1059">
                  <c:v>103.69541</c:v>
                </c:pt>
                <c:pt idx="1060">
                  <c:v>103.689705</c:v>
                </c:pt>
                <c:pt idx="1061">
                  <c:v>103.68392</c:v>
                </c:pt>
                <c:pt idx="1062">
                  <c:v>103.678055</c:v>
                </c:pt>
                <c:pt idx="1063">
                  <c:v>103.672104</c:v>
                </c:pt>
                <c:pt idx="1064">
                  <c:v>103.66607</c:v>
                </c:pt>
                <c:pt idx="1065">
                  <c:v>103.65994999999999</c:v>
                </c:pt>
                <c:pt idx="1066">
                  <c:v>103.65375</c:v>
                </c:pt>
                <c:pt idx="1067">
                  <c:v>103.64746</c:v>
                </c:pt>
                <c:pt idx="1068">
                  <c:v>103.64109000000001</c:v>
                </c:pt>
                <c:pt idx="1069">
                  <c:v>103.634636</c:v>
                </c:pt>
                <c:pt idx="1070">
                  <c:v>103.62809</c:v>
                </c:pt>
                <c:pt idx="1071">
                  <c:v>103.62146</c:v>
                </c:pt>
                <c:pt idx="1072">
                  <c:v>103.61474</c:v>
                </c:pt>
                <c:pt idx="1073">
                  <c:v>103.60792499999999</c:v>
                </c:pt>
                <c:pt idx="1074">
                  <c:v>103.60102999999999</c:v>
                </c:pt>
                <c:pt idx="1075">
                  <c:v>103.59403</c:v>
                </c:pt>
                <c:pt idx="1076">
                  <c:v>103.58695</c:v>
                </c:pt>
                <c:pt idx="1077">
                  <c:v>103.57976499999999</c:v>
                </c:pt>
                <c:pt idx="1078">
                  <c:v>103.57249</c:v>
                </c:pt>
                <c:pt idx="1079">
                  <c:v>103.56511</c:v>
                </c:pt>
                <c:pt idx="1080">
                  <c:v>103.557625</c:v>
                </c:pt>
                <c:pt idx="1081">
                  <c:v>103.55003000000001</c:v>
                </c:pt>
                <c:pt idx="1082">
                  <c:v>103.54234</c:v>
                </c:pt>
                <c:pt idx="1083">
                  <c:v>103.53453</c:v>
                </c:pt>
                <c:pt idx="1084">
                  <c:v>103.52661000000001</c:v>
                </c:pt>
                <c:pt idx="1085">
                  <c:v>103.51855999999999</c:v>
                </c:pt>
                <c:pt idx="1086">
                  <c:v>103.51039</c:v>
                </c:pt>
                <c:pt idx="1087">
                  <c:v>103.5021</c:v>
                </c:pt>
                <c:pt idx="1088">
                  <c:v>103.49366000000001</c:v>
                </c:pt>
                <c:pt idx="1089">
                  <c:v>103.48509</c:v>
                </c:pt>
                <c:pt idx="1090">
                  <c:v>103.47637</c:v>
                </c:pt>
                <c:pt idx="1091">
                  <c:v>103.46749</c:v>
                </c:pt>
                <c:pt idx="1092">
                  <c:v>103.45846</c:v>
                </c:pt>
                <c:pt idx="1093">
                  <c:v>103.44925000000001</c:v>
                </c:pt>
                <c:pt idx="1094">
                  <c:v>103.439865</c:v>
                </c:pt>
                <c:pt idx="1095">
                  <c:v>103.43029</c:v>
                </c:pt>
                <c:pt idx="1096">
                  <c:v>103.420525</c:v>
                </c:pt>
                <c:pt idx="1097">
                  <c:v>103.41055</c:v>
                </c:pt>
                <c:pt idx="1098">
                  <c:v>103.40036000000001</c:v>
                </c:pt>
                <c:pt idx="1099">
                  <c:v>103.38994</c:v>
                </c:pt>
                <c:pt idx="1100">
                  <c:v>103.37927000000001</c:v>
                </c:pt>
                <c:pt idx="1101">
                  <c:v>103.36836</c:v>
                </c:pt>
                <c:pt idx="1102">
                  <c:v>103.35718</c:v>
                </c:pt>
                <c:pt idx="1103">
                  <c:v>103.34572</c:v>
                </c:pt>
                <c:pt idx="1104">
                  <c:v>103.33396999999999</c:v>
                </c:pt>
                <c:pt idx="1105">
                  <c:v>103.321915</c:v>
                </c:pt>
                <c:pt idx="1106">
                  <c:v>103.30954</c:v>
                </c:pt>
                <c:pt idx="1107">
                  <c:v>103.29684</c:v>
                </c:pt>
                <c:pt idx="1108">
                  <c:v>103.28377999999999</c:v>
                </c:pt>
                <c:pt idx="1109">
                  <c:v>103.27647</c:v>
                </c:pt>
                <c:pt idx="1110">
                  <c:v>103.27647</c:v>
                </c:pt>
                <c:pt idx="1111">
                  <c:v>103.270355</c:v>
                </c:pt>
                <c:pt idx="1112">
                  <c:v>103.25645400000001</c:v>
                </c:pt>
                <c:pt idx="1113">
                  <c:v>103.242035</c:v>
                </c:pt>
                <c:pt idx="1114">
                  <c:v>103.22708</c:v>
                </c:pt>
                <c:pt idx="1115">
                  <c:v>103.21156000000001</c:v>
                </c:pt>
                <c:pt idx="1116">
                  <c:v>103.19548</c:v>
                </c:pt>
                <c:pt idx="1117">
                  <c:v>103.1788</c:v>
                </c:pt>
                <c:pt idx="1118">
                  <c:v>103.16152</c:v>
                </c:pt>
                <c:pt idx="1119">
                  <c:v>103.14362</c:v>
                </c:pt>
                <c:pt idx="1120">
                  <c:v>103.12511000000001</c:v>
                </c:pt>
                <c:pt idx="1121">
                  <c:v>103.11006</c:v>
                </c:pt>
                <c:pt idx="1122">
                  <c:v>103.11006</c:v>
                </c:pt>
                <c:pt idx="1123">
                  <c:v>103.10985599999999</c:v>
                </c:pt>
              </c:numCache>
            </c:numRef>
          </c:yVal>
          <c:smooth val="0"/>
          <c:extLst>
            <c:ext xmlns:c16="http://schemas.microsoft.com/office/drawing/2014/chart" uri="{C3380CC4-5D6E-409C-BE32-E72D297353CC}">
              <c16:uniqueId val="{00000002-0FA3-48A6-8DA0-BE9A842D6DD5}"/>
            </c:ext>
          </c:extLst>
        </c:ser>
        <c:dLbls>
          <c:showLegendKey val="0"/>
          <c:showVal val="0"/>
          <c:showCatName val="0"/>
          <c:showSerName val="0"/>
          <c:showPercent val="0"/>
          <c:showBubbleSize val="0"/>
        </c:dLbls>
        <c:axId val="1199250639"/>
        <c:axId val="1166327263"/>
        <c:extLst/>
      </c:scatterChart>
      <c:valAx>
        <c:axId val="1199250639"/>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66327263"/>
        <c:crosses val="autoZero"/>
        <c:crossBetween val="midCat"/>
        <c:majorUnit val="20"/>
      </c:valAx>
      <c:valAx>
        <c:axId val="1166327263"/>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Particle size D[4,3] [</a:t>
                </a:r>
                <a:r>
                  <a:rPr lang="el-GR"/>
                  <a:t>μ</a:t>
                </a:r>
                <a:r>
                  <a:rPr lang="de-DE"/>
                  <a:t>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99250639"/>
        <c:crosses val="autoZero"/>
        <c:crossBetween val="midCat"/>
        <c:majorUnit val="50"/>
      </c:valAx>
      <c:spPr>
        <a:noFill/>
        <a:ln>
          <a:noFill/>
        </a:ln>
        <a:effectLst/>
      </c:spPr>
    </c:plotArea>
    <c:legend>
      <c:legendPos val="r"/>
      <c:layout>
        <c:manualLayout>
          <c:xMode val="edge"/>
          <c:yMode val="edge"/>
          <c:x val="0.76200000000000001"/>
          <c:y val="0.41160443179896633"/>
          <c:w val="0.14911111111111111"/>
          <c:h val="0.3127193534442663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a:t>
            </a:r>
          </a:p>
        </c:rich>
      </c:tx>
      <c:layout>
        <c:manualLayout>
          <c:xMode val="edge"/>
          <c:yMode val="edge"/>
          <c:x val="0.25451793611246737"/>
          <c:y val="2.97126065676558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239444444444443"/>
          <c:y val="3.2293981481481479E-2"/>
          <c:w val="0.82634821668287295"/>
          <c:h val="0.72547546296296284"/>
        </c:manualLayout>
      </c:layout>
      <c:scatterChart>
        <c:scatterStyle val="lineMarker"/>
        <c:varyColors val="0"/>
        <c:ser>
          <c:idx val="0"/>
          <c:order val="0"/>
          <c:tx>
            <c:v>Impeller diameter</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0"/>
          </c:trendline>
          <c:xVal>
            <c:numRef>
              <c:f>'Figure 10'!$A$6:$A$15</c:f>
              <c:numCache>
                <c:formatCode>General</c:formatCode>
                <c:ptCount val="10"/>
                <c:pt idx="0">
                  <c:v>0.5</c:v>
                </c:pt>
                <c:pt idx="1">
                  <c:v>0.45</c:v>
                </c:pt>
                <c:pt idx="2">
                  <c:v>0.4</c:v>
                </c:pt>
                <c:pt idx="3">
                  <c:v>0.35</c:v>
                </c:pt>
                <c:pt idx="4">
                  <c:v>0.3</c:v>
                </c:pt>
                <c:pt idx="5">
                  <c:v>0.25</c:v>
                </c:pt>
                <c:pt idx="6">
                  <c:v>0.19999999999999996</c:v>
                </c:pt>
                <c:pt idx="7">
                  <c:v>0.14999999999999997</c:v>
                </c:pt>
                <c:pt idx="8">
                  <c:v>9.9999999999999978E-2</c:v>
                </c:pt>
                <c:pt idx="9">
                  <c:v>4.9999999999999989E-2</c:v>
                </c:pt>
              </c:numCache>
            </c:numRef>
          </c:xVal>
          <c:yVal>
            <c:numRef>
              <c:f>'Figure 10'!$B$6:$B$15</c:f>
              <c:numCache>
                <c:formatCode>General</c:formatCode>
                <c:ptCount val="10"/>
                <c:pt idx="0">
                  <c:v>88.895910000000001</c:v>
                </c:pt>
                <c:pt idx="1">
                  <c:v>97.106440000000006</c:v>
                </c:pt>
                <c:pt idx="2">
                  <c:v>107.25494399999999</c:v>
                </c:pt>
                <c:pt idx="3">
                  <c:v>120.10811</c:v>
                </c:pt>
                <c:pt idx="4">
                  <c:v>136.94032000000001</c:v>
                </c:pt>
                <c:pt idx="5">
                  <c:v>159.90652</c:v>
                </c:pt>
                <c:pt idx="6">
                  <c:v>192.96288999999999</c:v>
                </c:pt>
                <c:pt idx="7">
                  <c:v>244.6053</c:v>
                </c:pt>
                <c:pt idx="8">
                  <c:v>333.27229999999997</c:v>
                </c:pt>
                <c:pt idx="9">
                  <c:v>504.11394999999999</c:v>
                </c:pt>
              </c:numCache>
            </c:numRef>
          </c:yVal>
          <c:smooth val="0"/>
          <c:extLst>
            <c:ext xmlns:c16="http://schemas.microsoft.com/office/drawing/2014/chart" uri="{C3380CC4-5D6E-409C-BE32-E72D297353CC}">
              <c16:uniqueId val="{00000001-1CD3-4310-9612-2C4C84301263}"/>
            </c:ext>
          </c:extLst>
        </c:ser>
        <c:ser>
          <c:idx val="1"/>
          <c:order val="1"/>
          <c:tx>
            <c:v>Impeller frequency</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wer"/>
            <c:dispRSqr val="0"/>
            <c:dispEq val="0"/>
          </c:trendline>
          <c:xVal>
            <c:numRef>
              <c:f>'Figure 10'!$A$6:$A$15</c:f>
              <c:numCache>
                <c:formatCode>General</c:formatCode>
                <c:ptCount val="10"/>
                <c:pt idx="0">
                  <c:v>0.5</c:v>
                </c:pt>
                <c:pt idx="1">
                  <c:v>0.45</c:v>
                </c:pt>
                <c:pt idx="2">
                  <c:v>0.4</c:v>
                </c:pt>
                <c:pt idx="3">
                  <c:v>0.35</c:v>
                </c:pt>
                <c:pt idx="4">
                  <c:v>0.3</c:v>
                </c:pt>
                <c:pt idx="5">
                  <c:v>0.25</c:v>
                </c:pt>
                <c:pt idx="6">
                  <c:v>0.19999999999999996</c:v>
                </c:pt>
                <c:pt idx="7">
                  <c:v>0.14999999999999997</c:v>
                </c:pt>
                <c:pt idx="8">
                  <c:v>9.9999999999999978E-2</c:v>
                </c:pt>
                <c:pt idx="9">
                  <c:v>4.9999999999999989E-2</c:v>
                </c:pt>
              </c:numCache>
            </c:numRef>
          </c:xVal>
          <c:yVal>
            <c:numRef>
              <c:f>'Figure 10'!$B$20:$B$29</c:f>
              <c:numCache>
                <c:formatCode>General</c:formatCode>
                <c:ptCount val="10"/>
                <c:pt idx="0">
                  <c:v>88.895910000000001</c:v>
                </c:pt>
                <c:pt idx="1">
                  <c:v>93.734070000000003</c:v>
                </c:pt>
                <c:pt idx="2">
                  <c:v>99.467383999999996</c:v>
                </c:pt>
                <c:pt idx="3">
                  <c:v>106.42637999999999</c:v>
                </c:pt>
                <c:pt idx="4">
                  <c:v>115.101524</c:v>
                </c:pt>
                <c:pt idx="5">
                  <c:v>126.31847999999999</c:v>
                </c:pt>
                <c:pt idx="6">
                  <c:v>141.5692</c:v>
                </c:pt>
                <c:pt idx="7">
                  <c:v>163.94570999999999</c:v>
                </c:pt>
                <c:pt idx="8">
                  <c:v>201.2159</c:v>
                </c:pt>
                <c:pt idx="9">
                  <c:v>281.58190000000002</c:v>
                </c:pt>
              </c:numCache>
            </c:numRef>
          </c:yVal>
          <c:smooth val="0"/>
          <c:extLst>
            <c:ext xmlns:c16="http://schemas.microsoft.com/office/drawing/2014/chart" uri="{C3380CC4-5D6E-409C-BE32-E72D297353CC}">
              <c16:uniqueId val="{00000003-1CD3-4310-9612-2C4C84301263}"/>
            </c:ext>
          </c:extLst>
        </c:ser>
        <c:dLbls>
          <c:showLegendKey val="0"/>
          <c:showVal val="0"/>
          <c:showCatName val="0"/>
          <c:showSerName val="0"/>
          <c:showPercent val="0"/>
          <c:showBubbleSize val="0"/>
        </c:dLbls>
        <c:axId val="534466752"/>
        <c:axId val="811806880"/>
      </c:scatterChart>
      <c:valAx>
        <c:axId val="534466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Impeller diameter [m]</a:t>
                </a:r>
                <a:br>
                  <a:rPr lang="en-GB"/>
                </a:br>
                <a:r>
                  <a:rPr lang="en-GB"/>
                  <a:t>Impeller frequency [100 min</a:t>
                </a:r>
                <a:r>
                  <a:rPr lang="en-GB" baseline="30000"/>
                  <a:t>-1</a:t>
                </a:r>
                <a:r>
                  <a:rPr lang="en-GB"/>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1806880"/>
        <c:crosses val="autoZero"/>
        <c:crossBetween val="midCat"/>
      </c:valAx>
      <c:valAx>
        <c:axId val="811806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Particle size D[4,3]</a:t>
                </a:r>
                <a:r>
                  <a:rPr lang="en-GB" baseline="0"/>
                  <a:t> [</a:t>
                </a:r>
                <a:r>
                  <a:rPr lang="el-GR" baseline="0"/>
                  <a:t>μ</a:t>
                </a:r>
                <a:r>
                  <a:rPr lang="de-DE" baseline="0"/>
                  <a:t>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66752"/>
        <c:crosses val="autoZero"/>
        <c:crossBetween val="midCat"/>
      </c:valAx>
      <c:spPr>
        <a:noFill/>
        <a:ln>
          <a:noFill/>
        </a:ln>
        <a:effectLst/>
      </c:spPr>
    </c:plotArea>
    <c:legend>
      <c:legendPos val="r"/>
      <c:legendEntry>
        <c:idx val="2"/>
        <c:delete val="1"/>
      </c:legendEntry>
      <c:legendEntry>
        <c:idx val="3"/>
        <c:delete val="1"/>
      </c:legendEntry>
      <c:layout>
        <c:manualLayout>
          <c:xMode val="edge"/>
          <c:yMode val="edge"/>
          <c:x val="0.61456638888888893"/>
          <c:y val="7.7400925925925901E-2"/>
          <c:w val="0.30076694444444446"/>
          <c:h val="0.198438888888888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a:t>
            </a:r>
          </a:p>
        </c:rich>
      </c:tx>
      <c:layout>
        <c:manualLayout>
          <c:xMode val="edge"/>
          <c:yMode val="edge"/>
          <c:x val="0.23570251106965634"/>
          <c:y val="3.56869384400311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19541299590879"/>
          <c:y val="3.2293981481481479E-2"/>
          <c:w val="0.84048176480162262"/>
          <c:h val="0.72547546296296284"/>
        </c:manualLayout>
      </c:layout>
      <c:scatterChart>
        <c:scatterStyle val="lineMarker"/>
        <c:varyColors val="0"/>
        <c:ser>
          <c:idx val="0"/>
          <c:order val="0"/>
          <c:tx>
            <c:v>Impeller diameter</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0"/>
          </c:trendline>
          <c:xVal>
            <c:numRef>
              <c:f>'Figure 10'!$A$6:$A$15</c:f>
              <c:numCache>
                <c:formatCode>General</c:formatCode>
                <c:ptCount val="10"/>
                <c:pt idx="0">
                  <c:v>0.5</c:v>
                </c:pt>
                <c:pt idx="1">
                  <c:v>0.45</c:v>
                </c:pt>
                <c:pt idx="2">
                  <c:v>0.4</c:v>
                </c:pt>
                <c:pt idx="3">
                  <c:v>0.35</c:v>
                </c:pt>
                <c:pt idx="4">
                  <c:v>0.3</c:v>
                </c:pt>
                <c:pt idx="5">
                  <c:v>0.25</c:v>
                </c:pt>
                <c:pt idx="6">
                  <c:v>0.19999999999999996</c:v>
                </c:pt>
                <c:pt idx="7">
                  <c:v>0.14999999999999997</c:v>
                </c:pt>
                <c:pt idx="8">
                  <c:v>9.9999999999999978E-2</c:v>
                </c:pt>
                <c:pt idx="9">
                  <c:v>4.9999999999999989E-2</c:v>
                </c:pt>
              </c:numCache>
            </c:numRef>
          </c:xVal>
          <c:yVal>
            <c:numRef>
              <c:f>'Figure 10'!$C$6:$C$15</c:f>
              <c:numCache>
                <c:formatCode>General</c:formatCode>
                <c:ptCount val="10"/>
                <c:pt idx="0">
                  <c:v>41.617981999999998</c:v>
                </c:pt>
                <c:pt idx="1">
                  <c:v>41.909872999999997</c:v>
                </c:pt>
                <c:pt idx="2">
                  <c:v>42.256611999999997</c:v>
                </c:pt>
                <c:pt idx="3">
                  <c:v>42.678229999999999</c:v>
                </c:pt>
                <c:pt idx="4">
                  <c:v>43.206706999999994</c:v>
                </c:pt>
                <c:pt idx="5">
                  <c:v>43.897039999999997</c:v>
                </c:pt>
                <c:pt idx="6">
                  <c:v>44.855089999999997</c:v>
                </c:pt>
                <c:pt idx="7">
                  <c:v>46.304040000000001</c:v>
                </c:pt>
                <c:pt idx="8">
                  <c:v>48.928020000000004</c:v>
                </c:pt>
                <c:pt idx="9">
                  <c:v>55.785823999999998</c:v>
                </c:pt>
              </c:numCache>
            </c:numRef>
          </c:yVal>
          <c:smooth val="0"/>
          <c:extLst>
            <c:ext xmlns:c16="http://schemas.microsoft.com/office/drawing/2014/chart" uri="{C3380CC4-5D6E-409C-BE32-E72D297353CC}">
              <c16:uniqueId val="{00000001-842E-4F90-82E2-E9142A9D95EF}"/>
            </c:ext>
          </c:extLst>
        </c:ser>
        <c:ser>
          <c:idx val="1"/>
          <c:order val="1"/>
          <c:tx>
            <c:v>Impeller frequency</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wer"/>
            <c:dispRSqr val="0"/>
            <c:dispEq val="0"/>
          </c:trendline>
          <c:xVal>
            <c:numRef>
              <c:f>'Figure 10'!$A$6:$A$15</c:f>
              <c:numCache>
                <c:formatCode>General</c:formatCode>
                <c:ptCount val="10"/>
                <c:pt idx="0">
                  <c:v>0.5</c:v>
                </c:pt>
                <c:pt idx="1">
                  <c:v>0.45</c:v>
                </c:pt>
                <c:pt idx="2">
                  <c:v>0.4</c:v>
                </c:pt>
                <c:pt idx="3">
                  <c:v>0.35</c:v>
                </c:pt>
                <c:pt idx="4">
                  <c:v>0.3</c:v>
                </c:pt>
                <c:pt idx="5">
                  <c:v>0.25</c:v>
                </c:pt>
                <c:pt idx="6">
                  <c:v>0.19999999999999996</c:v>
                </c:pt>
                <c:pt idx="7">
                  <c:v>0.14999999999999997</c:v>
                </c:pt>
                <c:pt idx="8">
                  <c:v>9.9999999999999978E-2</c:v>
                </c:pt>
                <c:pt idx="9">
                  <c:v>4.9999999999999989E-2</c:v>
                </c:pt>
              </c:numCache>
            </c:numRef>
          </c:xVal>
          <c:yVal>
            <c:numRef>
              <c:f>'Figure 10'!$C$20:$C$29</c:f>
              <c:numCache>
                <c:formatCode>General</c:formatCode>
                <c:ptCount val="10"/>
                <c:pt idx="0">
                  <c:v>41.617981999999998</c:v>
                </c:pt>
                <c:pt idx="1">
                  <c:v>41.791252999999998</c:v>
                </c:pt>
                <c:pt idx="2">
                  <c:v>41.991743999999997</c:v>
                </c:pt>
                <c:pt idx="3">
                  <c:v>42.22878</c:v>
                </c:pt>
                <c:pt idx="4">
                  <c:v>42.515843999999994</c:v>
                </c:pt>
                <c:pt idx="5">
                  <c:v>42.87527</c:v>
                </c:pt>
                <c:pt idx="6">
                  <c:v>43.347318000000001</c:v>
                </c:pt>
                <c:pt idx="7">
                  <c:v>44.013816999999996</c:v>
                </c:pt>
                <c:pt idx="8">
                  <c:v>45.079662999999996</c:v>
                </c:pt>
                <c:pt idx="9">
                  <c:v>47.349731999999996</c:v>
                </c:pt>
              </c:numCache>
            </c:numRef>
          </c:yVal>
          <c:smooth val="0"/>
          <c:extLst>
            <c:ext xmlns:c16="http://schemas.microsoft.com/office/drawing/2014/chart" uri="{C3380CC4-5D6E-409C-BE32-E72D297353CC}">
              <c16:uniqueId val="{00000003-842E-4F90-82E2-E9142A9D95EF}"/>
            </c:ext>
          </c:extLst>
        </c:ser>
        <c:dLbls>
          <c:showLegendKey val="0"/>
          <c:showVal val="0"/>
          <c:showCatName val="0"/>
          <c:showSerName val="0"/>
          <c:showPercent val="0"/>
          <c:showBubbleSize val="0"/>
        </c:dLbls>
        <c:axId val="534466752"/>
        <c:axId val="811806880"/>
      </c:scatterChart>
      <c:valAx>
        <c:axId val="534466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Impeller diameter [m]</a:t>
                </a:r>
                <a:br>
                  <a:rPr lang="en-GB"/>
                </a:br>
                <a:r>
                  <a:rPr lang="en-GB"/>
                  <a:t>Impeller frequency [100 min</a:t>
                </a:r>
                <a:r>
                  <a:rPr lang="en-GB" baseline="30000"/>
                  <a:t>-1</a:t>
                </a:r>
                <a:r>
                  <a:rPr lang="en-GB"/>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1806880"/>
        <c:crosses val="autoZero"/>
        <c:crossBetween val="midCat"/>
      </c:valAx>
      <c:valAx>
        <c:axId val="811806880"/>
        <c:scaling>
          <c:orientation val="minMax"/>
          <c:min val="4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Mass fraction BHET</a:t>
                </a:r>
                <a:r>
                  <a:rPr lang="en-GB" baseline="0"/>
                  <a:t>[</a:t>
                </a:r>
                <a:r>
                  <a:rPr lang="de-DE" baseline="0"/>
                  <a:t>g kg</a:t>
                </a:r>
                <a:r>
                  <a:rPr lang="de-DE" baseline="30000"/>
                  <a:t>-1</a:t>
                </a:r>
                <a:r>
                  <a:rPr lang="de-DE" baseline="0"/>
                  <a:t>]</a:t>
                </a:r>
                <a:endParaRPr lang="en-GB"/>
              </a:p>
            </c:rich>
          </c:tx>
          <c:layout>
            <c:manualLayout>
              <c:xMode val="edge"/>
              <c:yMode val="edge"/>
              <c:x val="9.782195902662133E-4"/>
              <c:y val="6.05287005879914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66752"/>
        <c:crosses val="autoZero"/>
        <c:crossBetween val="midCat"/>
        <c:majorUnit val="5"/>
      </c:valAx>
      <c:spPr>
        <a:noFill/>
        <a:ln>
          <a:noFill/>
        </a:ln>
        <a:effectLst/>
      </c:spPr>
    </c:plotArea>
    <c:legend>
      <c:legendPos val="r"/>
      <c:legendEntry>
        <c:idx val="2"/>
        <c:delete val="1"/>
      </c:legendEntry>
      <c:legendEntry>
        <c:idx val="3"/>
        <c:delete val="1"/>
      </c:legendEntry>
      <c:layout>
        <c:manualLayout>
          <c:xMode val="edge"/>
          <c:yMode val="edge"/>
          <c:x val="0.61456638888888893"/>
          <c:y val="7.7400925925925901E-2"/>
          <c:w val="0.30076694444444446"/>
          <c:h val="0.198438888888888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GB"/>
              <a:t>INK</a:t>
            </a:r>
          </a:p>
        </c:rich>
      </c:tx>
      <c:layout>
        <c:manualLayout>
          <c:xMode val="edge"/>
          <c:yMode val="edge"/>
          <c:x val="0.86518621160678522"/>
          <c:y val="5.08552935737401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90462962962963"/>
          <c:y val="3.444888888888889E-2"/>
          <c:w val="0.84809930555555557"/>
          <c:h val="0.82908444444444429"/>
        </c:manualLayout>
      </c:layout>
      <c:scatterChart>
        <c:scatterStyle val="lineMarker"/>
        <c:varyColors val="0"/>
        <c:ser>
          <c:idx val="0"/>
          <c:order val="0"/>
          <c:tx>
            <c:v>Initial run</c:v>
          </c:tx>
          <c:spPr>
            <a:ln w="25400" cap="rnd">
              <a:noFill/>
              <a:round/>
            </a:ln>
            <a:effectLst/>
          </c:spPr>
          <c:marker>
            <c:symbol val="circle"/>
            <c:size val="10"/>
            <c:spPr>
              <a:solidFill>
                <a:srgbClr val="FF0000"/>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12'!$AA$4:$AA$46</c:f>
              <c:numCache>
                <c:formatCode>0.0000</c:formatCode>
                <c:ptCount val="43"/>
                <c:pt idx="0" formatCode="General">
                  <c:v>3.1725346999999999</c:v>
                </c:pt>
              </c:numCache>
            </c:numRef>
          </c:yVal>
          <c:smooth val="0"/>
          <c:extLst>
            <c:ext xmlns:c16="http://schemas.microsoft.com/office/drawing/2014/chart" uri="{C3380CC4-5D6E-409C-BE32-E72D297353CC}">
              <c16:uniqueId val="{00000000-853F-40AA-8D20-4D629B97FF45}"/>
            </c:ext>
          </c:extLst>
        </c:ser>
        <c:ser>
          <c:idx val="1"/>
          <c:order val="1"/>
          <c:tx>
            <c:strRef>
              <c:f>'Figure 12'!$AB$3</c:f>
              <c:strCache>
                <c:ptCount val="1"/>
                <c:pt idx="0">
                  <c:v>Small &lt; 0.1%</c:v>
                </c:pt>
              </c:strCache>
            </c:strRef>
          </c:tx>
          <c:spPr>
            <a:ln w="25400" cap="rnd">
              <a:noFill/>
              <a:round/>
            </a:ln>
            <a:effectLst/>
          </c:spPr>
          <c:marker>
            <c:symbol val="circle"/>
            <c:size val="5"/>
            <c:spPr>
              <a:solidFill>
                <a:schemeClr val="accent1">
                  <a:lumMod val="5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12'!$AB$4:$AB$46</c:f>
              <c:numCache>
                <c:formatCode>General</c:formatCode>
                <c:ptCount val="43"/>
                <c:pt idx="1">
                  <c:v>3.1749423999999999</c:v>
                </c:pt>
                <c:pt idx="2">
                  <c:v>3.1697451999999999</c:v>
                </c:pt>
                <c:pt idx="3">
                  <c:v>3.1763628000000002</c:v>
                </c:pt>
                <c:pt idx="5">
                  <c:v>3.1676833000000002</c:v>
                </c:pt>
                <c:pt idx="6">
                  <c:v>3.132752</c:v>
                </c:pt>
                <c:pt idx="10">
                  <c:v>3.2153275000000003</c:v>
                </c:pt>
              </c:numCache>
            </c:numRef>
          </c:yVal>
          <c:smooth val="0"/>
          <c:extLst>
            <c:ext xmlns:c16="http://schemas.microsoft.com/office/drawing/2014/chart" uri="{C3380CC4-5D6E-409C-BE32-E72D297353CC}">
              <c16:uniqueId val="{00000001-853F-40AA-8D20-4D629B97FF45}"/>
            </c:ext>
          </c:extLst>
        </c:ser>
        <c:ser>
          <c:idx val="2"/>
          <c:order val="2"/>
          <c:tx>
            <c:strRef>
              <c:f>'Figure 12'!$AC$3</c:f>
              <c:strCache>
                <c:ptCount val="1"/>
                <c:pt idx="0">
                  <c:v>Middle &lt; 0.1%</c:v>
                </c:pt>
              </c:strCache>
            </c:strRef>
          </c:tx>
          <c:spPr>
            <a:ln w="25400" cap="rnd">
              <a:noFill/>
              <a:round/>
            </a:ln>
            <a:effectLst/>
          </c:spPr>
          <c:marker>
            <c:symbol val="diamond"/>
            <c:size val="5"/>
            <c:spPr>
              <a:solidFill>
                <a:schemeClr val="accent1">
                  <a:lumMod val="5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12'!$AC$4:$AC$46</c:f>
              <c:numCache>
                <c:formatCode>General</c:formatCode>
                <c:ptCount val="43"/>
                <c:pt idx="4">
                  <c:v>3.1771153000000005</c:v>
                </c:pt>
                <c:pt idx="7">
                  <c:v>3.1667225000000001</c:v>
                </c:pt>
                <c:pt idx="9">
                  <c:v>3.0957689999999998</c:v>
                </c:pt>
                <c:pt idx="11">
                  <c:v>3.1793833</c:v>
                </c:pt>
              </c:numCache>
            </c:numRef>
          </c:yVal>
          <c:smooth val="0"/>
          <c:extLst>
            <c:ext xmlns:c16="http://schemas.microsoft.com/office/drawing/2014/chart" uri="{C3380CC4-5D6E-409C-BE32-E72D297353CC}">
              <c16:uniqueId val="{00000002-853F-40AA-8D20-4D629B97FF45}"/>
            </c:ext>
          </c:extLst>
        </c:ser>
        <c:ser>
          <c:idx val="3"/>
          <c:order val="3"/>
          <c:tx>
            <c:strRef>
              <c:f>'Figure 12'!$AD$3</c:f>
              <c:strCache>
                <c:ptCount val="1"/>
                <c:pt idx="0">
                  <c:v>Large &lt; 0.1%</c:v>
                </c:pt>
              </c:strCache>
            </c:strRef>
          </c:tx>
          <c:spPr>
            <a:ln w="25400" cap="rnd">
              <a:noFill/>
              <a:round/>
            </a:ln>
            <a:effectLst/>
          </c:spPr>
          <c:marker>
            <c:symbol val="triangle"/>
            <c:size val="5"/>
            <c:spPr>
              <a:solidFill>
                <a:schemeClr val="accent1">
                  <a:lumMod val="5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12'!$AD$4:$AD$46</c:f>
              <c:numCache>
                <c:formatCode>0.0000</c:formatCode>
                <c:ptCount val="43"/>
                <c:pt idx="8" formatCode="General">
                  <c:v>3.028953</c:v>
                </c:pt>
                <c:pt idx="12" formatCode="General">
                  <c:v>3.1807195000000004</c:v>
                </c:pt>
              </c:numCache>
            </c:numRef>
          </c:yVal>
          <c:smooth val="0"/>
          <c:extLst>
            <c:ext xmlns:c16="http://schemas.microsoft.com/office/drawing/2014/chart" uri="{C3380CC4-5D6E-409C-BE32-E72D297353CC}">
              <c16:uniqueId val="{00000003-853F-40AA-8D20-4D629B97FF45}"/>
            </c:ext>
          </c:extLst>
        </c:ser>
        <c:ser>
          <c:idx val="4"/>
          <c:order val="4"/>
          <c:tx>
            <c:strRef>
              <c:f>'Figure 12'!$AE$3</c:f>
              <c:strCache>
                <c:ptCount val="1"/>
                <c:pt idx="0">
                  <c:v>Small 0.1-1%</c:v>
                </c:pt>
              </c:strCache>
            </c:strRef>
          </c:tx>
          <c:spPr>
            <a:ln w="25400" cap="rnd">
              <a:noFill/>
              <a:round/>
            </a:ln>
            <a:effectLst/>
          </c:spPr>
          <c:marker>
            <c:symbol val="circle"/>
            <c:size val="5"/>
            <c:spPr>
              <a:solidFill>
                <a:schemeClr val="accent1">
                  <a:lumMod val="60000"/>
                  <a:lumOff val="4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12'!$AE$4:$AE$46</c:f>
              <c:numCache>
                <c:formatCode>0.0000</c:formatCode>
                <c:ptCount val="43"/>
                <c:pt idx="17" formatCode="General">
                  <c:v>3.1102626</c:v>
                </c:pt>
                <c:pt idx="19" formatCode="General">
                  <c:v>3.2378524999999998</c:v>
                </c:pt>
                <c:pt idx="21" formatCode="General">
                  <c:v>3.1797635999999998</c:v>
                </c:pt>
                <c:pt idx="22" formatCode="General">
                  <c:v>3.1653269999999996</c:v>
                </c:pt>
              </c:numCache>
            </c:numRef>
          </c:yVal>
          <c:smooth val="0"/>
          <c:extLst>
            <c:ext xmlns:c16="http://schemas.microsoft.com/office/drawing/2014/chart" uri="{C3380CC4-5D6E-409C-BE32-E72D297353CC}">
              <c16:uniqueId val="{00000004-853F-40AA-8D20-4D629B97FF45}"/>
            </c:ext>
          </c:extLst>
        </c:ser>
        <c:ser>
          <c:idx val="5"/>
          <c:order val="5"/>
          <c:tx>
            <c:strRef>
              <c:f>'Figure 12'!$AF$3</c:f>
              <c:strCache>
                <c:ptCount val="1"/>
                <c:pt idx="0">
                  <c:v>Middle 0.1-1%</c:v>
                </c:pt>
              </c:strCache>
            </c:strRef>
          </c:tx>
          <c:spPr>
            <a:ln w="25400" cap="rnd">
              <a:noFill/>
              <a:round/>
            </a:ln>
            <a:effectLst/>
          </c:spPr>
          <c:marker>
            <c:symbol val="diamond"/>
            <c:size val="5"/>
            <c:spPr>
              <a:solidFill>
                <a:schemeClr val="accent1">
                  <a:lumMod val="60000"/>
                  <a:lumOff val="4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12'!$AF$4:$AF$46</c:f>
              <c:numCache>
                <c:formatCode>0.0000</c:formatCode>
                <c:ptCount val="43"/>
                <c:pt idx="13" formatCode="General">
                  <c:v>3.1618505999999997</c:v>
                </c:pt>
                <c:pt idx="15" formatCode="General">
                  <c:v>3.2616592999999998</c:v>
                </c:pt>
                <c:pt idx="23" formatCode="General">
                  <c:v>3.0508699999999997</c:v>
                </c:pt>
                <c:pt idx="24" formatCode="General">
                  <c:v>3.3064074999999997</c:v>
                </c:pt>
              </c:numCache>
            </c:numRef>
          </c:yVal>
          <c:smooth val="0"/>
          <c:extLst>
            <c:ext xmlns:c16="http://schemas.microsoft.com/office/drawing/2014/chart" uri="{C3380CC4-5D6E-409C-BE32-E72D297353CC}">
              <c16:uniqueId val="{00000005-853F-40AA-8D20-4D629B97FF45}"/>
            </c:ext>
          </c:extLst>
        </c:ser>
        <c:ser>
          <c:idx val="6"/>
          <c:order val="6"/>
          <c:tx>
            <c:strRef>
              <c:f>'Figure 12'!$AG$3</c:f>
              <c:strCache>
                <c:ptCount val="1"/>
                <c:pt idx="0">
                  <c:v>Large 0.1-1%</c:v>
                </c:pt>
              </c:strCache>
            </c:strRef>
          </c:tx>
          <c:spPr>
            <a:ln w="25400" cap="rnd">
              <a:noFill/>
              <a:round/>
            </a:ln>
            <a:effectLst/>
          </c:spPr>
          <c:marker>
            <c:symbol val="triangle"/>
            <c:size val="5"/>
            <c:spPr>
              <a:solidFill>
                <a:schemeClr val="accent1">
                  <a:lumMod val="60000"/>
                  <a:lumOff val="4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12'!$AG$4:$AG$46</c:f>
              <c:numCache>
                <c:formatCode>0.0000</c:formatCode>
                <c:ptCount val="43"/>
                <c:pt idx="14" formatCode="General">
                  <c:v>3.1597838000000005</c:v>
                </c:pt>
                <c:pt idx="16" formatCode="General">
                  <c:v>3.1832939999999996</c:v>
                </c:pt>
                <c:pt idx="18" formatCode="General">
                  <c:v>3.3668562999999998</c:v>
                </c:pt>
                <c:pt idx="20" formatCode="General">
                  <c:v>3.1468167999999999</c:v>
                </c:pt>
              </c:numCache>
            </c:numRef>
          </c:yVal>
          <c:smooth val="0"/>
          <c:extLst>
            <c:ext xmlns:c16="http://schemas.microsoft.com/office/drawing/2014/chart" uri="{C3380CC4-5D6E-409C-BE32-E72D297353CC}">
              <c16:uniqueId val="{00000006-853F-40AA-8D20-4D629B97FF45}"/>
            </c:ext>
          </c:extLst>
        </c:ser>
        <c:ser>
          <c:idx val="9"/>
          <c:order val="7"/>
          <c:tx>
            <c:strRef>
              <c:f>'Figure 12'!$AH$3</c:f>
              <c:strCache>
                <c:ptCount val="1"/>
                <c:pt idx="0">
                  <c:v>Small &gt; 1%</c:v>
                </c:pt>
              </c:strCache>
            </c:strRef>
          </c:tx>
          <c:spPr>
            <a:ln w="25400" cap="rnd">
              <a:noFill/>
              <a:round/>
            </a:ln>
            <a:effectLst/>
          </c:spPr>
          <c:marker>
            <c:symbol val="circle"/>
            <c:size val="5"/>
            <c:spPr>
              <a:solidFill>
                <a:schemeClr val="accent1">
                  <a:lumMod val="20000"/>
                  <a:lumOff val="8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12'!$AH$4:$AH$46</c:f>
              <c:numCache>
                <c:formatCode>General</c:formatCode>
                <c:ptCount val="43"/>
                <c:pt idx="28">
                  <c:v>3.2795959999999997</c:v>
                </c:pt>
                <c:pt idx="29">
                  <c:v>3.1928065999999999</c:v>
                </c:pt>
                <c:pt idx="30">
                  <c:v>3.0677238</c:v>
                </c:pt>
                <c:pt idx="31">
                  <c:v>3.1509734999999996</c:v>
                </c:pt>
              </c:numCache>
            </c:numRef>
          </c:yVal>
          <c:smooth val="0"/>
          <c:extLst xmlns:c15="http://schemas.microsoft.com/office/drawing/2012/chart">
            <c:ext xmlns:c16="http://schemas.microsoft.com/office/drawing/2014/chart" uri="{C3380CC4-5D6E-409C-BE32-E72D297353CC}">
              <c16:uniqueId val="{00000007-853F-40AA-8D20-4D629B97FF45}"/>
            </c:ext>
          </c:extLst>
        </c:ser>
        <c:ser>
          <c:idx val="7"/>
          <c:order val="8"/>
          <c:tx>
            <c:strRef>
              <c:f>'Figure 12'!$AI$3</c:f>
              <c:strCache>
                <c:ptCount val="1"/>
                <c:pt idx="0">
                  <c:v>Middle &gt; 1%</c:v>
                </c:pt>
              </c:strCache>
            </c:strRef>
          </c:tx>
          <c:spPr>
            <a:ln w="25400" cap="rnd">
              <a:noFill/>
              <a:round/>
            </a:ln>
            <a:effectLst/>
          </c:spPr>
          <c:marker>
            <c:symbol val="diamond"/>
            <c:size val="5"/>
            <c:spPr>
              <a:solidFill>
                <a:schemeClr val="accent1">
                  <a:lumMod val="20000"/>
                  <a:lumOff val="8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12'!$AI$4:$AI$46</c:f>
              <c:numCache>
                <c:formatCode>0.0000</c:formatCode>
                <c:ptCount val="43"/>
                <c:pt idx="25" formatCode="General">
                  <c:v>3.1871392999999997</c:v>
                </c:pt>
                <c:pt idx="26" formatCode="General">
                  <c:v>3.1582425999999995</c:v>
                </c:pt>
                <c:pt idx="34" formatCode="General">
                  <c:v>3.2119849999999999</c:v>
                </c:pt>
                <c:pt idx="36" formatCode="General">
                  <c:v>3.3893574000000002</c:v>
                </c:pt>
                <c:pt idx="37" formatCode="General">
                  <c:v>2.9648937000000002</c:v>
                </c:pt>
                <c:pt idx="38" formatCode="General">
                  <c:v>3.1281345000000003</c:v>
                </c:pt>
              </c:numCache>
            </c:numRef>
          </c:yVal>
          <c:smooth val="0"/>
          <c:extLst>
            <c:ext xmlns:c16="http://schemas.microsoft.com/office/drawing/2014/chart" uri="{C3380CC4-5D6E-409C-BE32-E72D297353CC}">
              <c16:uniqueId val="{00000008-853F-40AA-8D20-4D629B97FF45}"/>
            </c:ext>
          </c:extLst>
        </c:ser>
        <c:ser>
          <c:idx val="8"/>
          <c:order val="9"/>
          <c:tx>
            <c:strRef>
              <c:f>'Figure 12'!$AJ$3</c:f>
              <c:strCache>
                <c:ptCount val="1"/>
                <c:pt idx="0">
                  <c:v>Large &gt; 1%</c:v>
                </c:pt>
              </c:strCache>
            </c:strRef>
          </c:tx>
          <c:spPr>
            <a:ln w="25400" cap="rnd">
              <a:noFill/>
              <a:round/>
            </a:ln>
            <a:effectLst/>
          </c:spPr>
          <c:marker>
            <c:symbol val="triangle"/>
            <c:size val="5"/>
            <c:spPr>
              <a:solidFill>
                <a:schemeClr val="accent1">
                  <a:lumMod val="20000"/>
                  <a:lumOff val="80000"/>
                </a:schemeClr>
              </a:solidFill>
              <a:ln w="9525">
                <a:noFill/>
              </a:ln>
              <a:effectLst/>
            </c:spPr>
          </c:marker>
          <c:xVal>
            <c:numRef>
              <c:f>'Figure 12'!$R$4:$R$46</c:f>
              <c:numCache>
                <c:formatCode>General</c:formatCode>
                <c:ptCount val="43"/>
                <c:pt idx="0">
                  <c:v>89.020510000000002</c:v>
                </c:pt>
                <c:pt idx="1">
                  <c:v>89.024709999999999</c:v>
                </c:pt>
                <c:pt idx="2">
                  <c:v>88.983249999999998</c:v>
                </c:pt>
                <c:pt idx="3">
                  <c:v>89.02149</c:v>
                </c:pt>
                <c:pt idx="4">
                  <c:v>89.015280000000004</c:v>
                </c:pt>
                <c:pt idx="5">
                  <c:v>88.951269999999994</c:v>
                </c:pt>
                <c:pt idx="6">
                  <c:v>89.050659999999993</c:v>
                </c:pt>
                <c:pt idx="7">
                  <c:v>88.934089999999998</c:v>
                </c:pt>
                <c:pt idx="8">
                  <c:v>89.145099999999999</c:v>
                </c:pt>
                <c:pt idx="9">
                  <c:v>89.083770000000001</c:v>
                </c:pt>
                <c:pt idx="10">
                  <c:v>88.974779999999996</c:v>
                </c:pt>
                <c:pt idx="11">
                  <c:v>88.976685000000003</c:v>
                </c:pt>
                <c:pt idx="12">
                  <c:v>88.949659999999994</c:v>
                </c:pt>
                <c:pt idx="13">
                  <c:v>88.828925999999996</c:v>
                </c:pt>
                <c:pt idx="14">
                  <c:v>88.773439999999994</c:v>
                </c:pt>
                <c:pt idx="15">
                  <c:v>88.932175000000001</c:v>
                </c:pt>
                <c:pt idx="16">
                  <c:v>88.750725000000003</c:v>
                </c:pt>
                <c:pt idx="17">
                  <c:v>89.070920000000001</c:v>
                </c:pt>
                <c:pt idx="18">
                  <c:v>88.836100000000002</c:v>
                </c:pt>
                <c:pt idx="19">
                  <c:v>88.967200000000005</c:v>
                </c:pt>
                <c:pt idx="20">
                  <c:v>88.384690000000006</c:v>
                </c:pt>
                <c:pt idx="21">
                  <c:v>89.858170000000001</c:v>
                </c:pt>
                <c:pt idx="22">
                  <c:v>88.190703999999997</c:v>
                </c:pt>
                <c:pt idx="23">
                  <c:v>89.118560000000002</c:v>
                </c:pt>
                <c:pt idx="24">
                  <c:v>88.910830000000004</c:v>
                </c:pt>
                <c:pt idx="25">
                  <c:v>90.723249999999993</c:v>
                </c:pt>
                <c:pt idx="26">
                  <c:v>87.3827</c:v>
                </c:pt>
                <c:pt idx="27">
                  <c:v>89.206590000000006</c:v>
                </c:pt>
                <c:pt idx="28">
                  <c:v>91.435100000000006</c:v>
                </c:pt>
                <c:pt idx="29">
                  <c:v>91.394295</c:v>
                </c:pt>
                <c:pt idx="30">
                  <c:v>86.762825000000007</c:v>
                </c:pt>
                <c:pt idx="31">
                  <c:v>86.566604999999996</c:v>
                </c:pt>
                <c:pt idx="32">
                  <c:v>88.788123999999996</c:v>
                </c:pt>
                <c:pt idx="33">
                  <c:v>92.51934</c:v>
                </c:pt>
                <c:pt idx="34">
                  <c:v>93.713356000000005</c:v>
                </c:pt>
                <c:pt idx="35">
                  <c:v>85.829880000000003</c:v>
                </c:pt>
                <c:pt idx="36">
                  <c:v>94.035049999999998</c:v>
                </c:pt>
                <c:pt idx="37">
                  <c:v>84.641945000000007</c:v>
                </c:pt>
                <c:pt idx="38">
                  <c:v>84.036670000000001</c:v>
                </c:pt>
                <c:pt idx="39">
                  <c:v>98.120570000000001</c:v>
                </c:pt>
                <c:pt idx="40">
                  <c:v>99.818306000000007</c:v>
                </c:pt>
                <c:pt idx="41">
                  <c:v>80.824010000000001</c:v>
                </c:pt>
                <c:pt idx="42">
                  <c:v>78.773790000000005</c:v>
                </c:pt>
              </c:numCache>
            </c:numRef>
          </c:xVal>
          <c:yVal>
            <c:numRef>
              <c:f>'Figure 12'!$AJ$4:$AJ$46</c:f>
              <c:numCache>
                <c:formatCode>General</c:formatCode>
                <c:ptCount val="43"/>
                <c:pt idx="27">
                  <c:v>2.9401070000000002</c:v>
                </c:pt>
                <c:pt idx="32">
                  <c:v>3.4538409999999997</c:v>
                </c:pt>
                <c:pt idx="33">
                  <c:v>3.2021902999999998</c:v>
                </c:pt>
                <c:pt idx="35">
                  <c:v>3.1444027999999999</c:v>
                </c:pt>
                <c:pt idx="39">
                  <c:v>3.2468570000000003</c:v>
                </c:pt>
                <c:pt idx="40">
                  <c:v>3.6186970000000001</c:v>
                </c:pt>
                <c:pt idx="41">
                  <c:v>2.7649848000000001</c:v>
                </c:pt>
                <c:pt idx="42">
                  <c:v>3.0785372</c:v>
                </c:pt>
              </c:numCache>
            </c:numRef>
          </c:yVal>
          <c:smooth val="0"/>
          <c:extLst>
            <c:ext xmlns:c16="http://schemas.microsoft.com/office/drawing/2014/chart" uri="{C3380CC4-5D6E-409C-BE32-E72D297353CC}">
              <c16:uniqueId val="{00000009-853F-40AA-8D20-4D629B97FF45}"/>
            </c:ext>
          </c:extLst>
        </c:ser>
        <c:dLbls>
          <c:showLegendKey val="0"/>
          <c:showVal val="0"/>
          <c:showCatName val="0"/>
          <c:showSerName val="0"/>
          <c:showPercent val="0"/>
          <c:showBubbleSize val="0"/>
        </c:dLbls>
        <c:axId val="442318608"/>
        <c:axId val="681063935"/>
        <c:extLst/>
      </c:scatterChart>
      <c:valAx>
        <c:axId val="442318608"/>
        <c:scaling>
          <c:orientation val="minMax"/>
          <c:min val="75"/>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Crystal size D[4,3]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81063935"/>
        <c:crosses val="autoZero"/>
        <c:crossBetween val="midCat"/>
      </c:valAx>
      <c:valAx>
        <c:axId val="681063935"/>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Mass fraction BHET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42318608"/>
        <c:crosses val="autoZero"/>
        <c:crossBetween val="midCat"/>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solidFill>
                  <a:sysClr val="windowText" lastClr="000000"/>
                </a:solidFill>
              </a:rPr>
              <a:t>INJ</a:t>
            </a:r>
          </a:p>
        </c:rich>
      </c:tx>
      <c:layout>
        <c:manualLayout>
          <c:xMode val="edge"/>
          <c:yMode val="edge"/>
          <c:x val="0.86518621160678522"/>
          <c:y val="5.08552935737401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035958350449507"/>
          <c:y val="4.6777932313398246E-2"/>
          <c:w val="0.8621130162324625"/>
          <c:h val="0.80857186541002768"/>
        </c:manualLayout>
      </c:layout>
      <c:scatterChart>
        <c:scatterStyle val="lineMarker"/>
        <c:varyColors val="0"/>
        <c:ser>
          <c:idx val="0"/>
          <c:order val="0"/>
          <c:tx>
            <c:strRef>
              <c:f>'Figure 12'!$AB$173</c:f>
              <c:strCache>
                <c:ptCount val="1"/>
                <c:pt idx="0">
                  <c:v>Initial</c:v>
                </c:pt>
              </c:strCache>
            </c:strRef>
          </c:tx>
          <c:spPr>
            <a:ln w="25400" cap="rnd">
              <a:noFill/>
              <a:round/>
            </a:ln>
            <a:effectLst/>
          </c:spPr>
          <c:marker>
            <c:symbol val="circle"/>
            <c:size val="10"/>
            <c:spPr>
              <a:solidFill>
                <a:srgbClr val="FF0000"/>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12'!$AB$174:$AB$258</c:f>
              <c:numCache>
                <c:formatCode>0.0000</c:formatCode>
                <c:ptCount val="85"/>
                <c:pt idx="0" formatCode="General">
                  <c:v>4.8176820000000005</c:v>
                </c:pt>
              </c:numCache>
            </c:numRef>
          </c:yVal>
          <c:smooth val="0"/>
          <c:extLst>
            <c:ext xmlns:c16="http://schemas.microsoft.com/office/drawing/2014/chart" uri="{C3380CC4-5D6E-409C-BE32-E72D297353CC}">
              <c16:uniqueId val="{00000000-003A-47B9-BF11-A43E0C716077}"/>
            </c:ext>
          </c:extLst>
        </c:ser>
        <c:ser>
          <c:idx val="1"/>
          <c:order val="1"/>
          <c:tx>
            <c:strRef>
              <c:f>'Figure 12'!$AC$173</c:f>
              <c:strCache>
                <c:ptCount val="1"/>
                <c:pt idx="0">
                  <c:v>Small &lt; 1%</c:v>
                </c:pt>
              </c:strCache>
            </c:strRef>
          </c:tx>
          <c:spPr>
            <a:ln w="25400" cap="rnd">
              <a:noFill/>
              <a:round/>
            </a:ln>
            <a:effectLst/>
          </c:spPr>
          <c:marker>
            <c:symbol val="circle"/>
            <c:size val="5"/>
            <c:spPr>
              <a:solidFill>
                <a:schemeClr val="accent1">
                  <a:lumMod val="5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12'!$AC$174:$AC$258</c:f>
              <c:numCache>
                <c:formatCode>0.0000</c:formatCode>
                <c:ptCount val="85"/>
                <c:pt idx="1">
                  <c:v>4.8176820000000005</c:v>
                </c:pt>
                <c:pt idx="2">
                  <c:v>4.8176820000000005</c:v>
                </c:pt>
                <c:pt idx="3">
                  <c:v>4.8176820000000005</c:v>
                </c:pt>
                <c:pt idx="4">
                  <c:v>4.8176825000000001</c:v>
                </c:pt>
                <c:pt idx="5">
                  <c:v>4.8176844000000001</c:v>
                </c:pt>
                <c:pt idx="6">
                  <c:v>4.817685</c:v>
                </c:pt>
                <c:pt idx="7">
                  <c:v>4.8176847</c:v>
                </c:pt>
                <c:pt idx="9">
                  <c:v>4.8176914000000002</c:v>
                </c:pt>
                <c:pt idx="16">
                  <c:v>4.8176920000000001</c:v>
                </c:pt>
                <c:pt idx="21">
                  <c:v>4.8176920000000001</c:v>
                </c:pt>
                <c:pt idx="27">
                  <c:v>4.8176920000000001</c:v>
                </c:pt>
                <c:pt idx="36">
                  <c:v>4.8148133</c:v>
                </c:pt>
                <c:pt idx="37">
                  <c:v>4.8205472999999994</c:v>
                </c:pt>
                <c:pt idx="40">
                  <c:v>4.8046373000000004</c:v>
                </c:pt>
                <c:pt idx="41">
                  <c:v>4.8310857</c:v>
                </c:pt>
                <c:pt idx="42">
                  <c:v>4.8249602000000005</c:v>
                </c:pt>
                <c:pt idx="43">
                  <c:v>4.8104122</c:v>
                </c:pt>
                <c:pt idx="44">
                  <c:v>4.7957600000000005</c:v>
                </c:pt>
                <c:pt idx="45">
                  <c:v>4.829612</c:v>
                </c:pt>
                <c:pt idx="46">
                  <c:v>4.839874</c:v>
                </c:pt>
                <c:pt idx="48">
                  <c:v>4.8053714999999997</c:v>
                </c:pt>
              </c:numCache>
            </c:numRef>
          </c:yVal>
          <c:smooth val="0"/>
          <c:extLst>
            <c:ext xmlns:c16="http://schemas.microsoft.com/office/drawing/2014/chart" uri="{C3380CC4-5D6E-409C-BE32-E72D297353CC}">
              <c16:uniqueId val="{00000009-003A-47B9-BF11-A43E0C716077}"/>
            </c:ext>
          </c:extLst>
        </c:ser>
        <c:ser>
          <c:idx val="2"/>
          <c:order val="2"/>
          <c:tx>
            <c:strRef>
              <c:f>'Figure 12'!$AD$173</c:f>
              <c:strCache>
                <c:ptCount val="1"/>
                <c:pt idx="0">
                  <c:v>Middle &lt; 1%</c:v>
                </c:pt>
              </c:strCache>
            </c:strRef>
          </c:tx>
          <c:spPr>
            <a:ln w="25400" cap="rnd">
              <a:noFill/>
              <a:round/>
            </a:ln>
            <a:effectLst/>
          </c:spPr>
          <c:marker>
            <c:symbol val="diamond"/>
            <c:size val="5"/>
            <c:spPr>
              <a:solidFill>
                <a:schemeClr val="accent1">
                  <a:lumMod val="5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12'!$AD$174:$AD$258</c:f>
              <c:numCache>
                <c:formatCode>0.0000</c:formatCode>
                <c:ptCount val="85"/>
                <c:pt idx="10">
                  <c:v>4.8176914000000002</c:v>
                </c:pt>
                <c:pt idx="12">
                  <c:v>4.8176914000000002</c:v>
                </c:pt>
                <c:pt idx="13">
                  <c:v>4.8176914000000002</c:v>
                </c:pt>
                <c:pt idx="17">
                  <c:v>4.8176920000000001</c:v>
                </c:pt>
                <c:pt idx="18">
                  <c:v>4.8176920000000001</c:v>
                </c:pt>
                <c:pt idx="19">
                  <c:v>4.8176920000000001</c:v>
                </c:pt>
                <c:pt idx="20">
                  <c:v>4.8176920000000001</c:v>
                </c:pt>
                <c:pt idx="22">
                  <c:v>4.8176920000000001</c:v>
                </c:pt>
                <c:pt idx="28">
                  <c:v>4.8176920000000001</c:v>
                </c:pt>
                <c:pt idx="29">
                  <c:v>4.8176920000000001</c:v>
                </c:pt>
                <c:pt idx="30">
                  <c:v>4.8176920000000001</c:v>
                </c:pt>
                <c:pt idx="35">
                  <c:v>4.8176920000000001</c:v>
                </c:pt>
                <c:pt idx="38">
                  <c:v>4.8119407000000001</c:v>
                </c:pt>
                <c:pt idx="39">
                  <c:v>4.8234086000000005</c:v>
                </c:pt>
                <c:pt idx="50">
                  <c:v>4.7919656999999996</c:v>
                </c:pt>
                <c:pt idx="51">
                  <c:v>4.8322544000000001</c:v>
                </c:pt>
                <c:pt idx="52">
                  <c:v>4.8448466000000003</c:v>
                </c:pt>
                <c:pt idx="53">
                  <c:v>4.8031639999999998</c:v>
                </c:pt>
              </c:numCache>
            </c:numRef>
          </c:yVal>
          <c:smooth val="0"/>
          <c:extLst>
            <c:ext xmlns:c16="http://schemas.microsoft.com/office/drawing/2014/chart" uri="{C3380CC4-5D6E-409C-BE32-E72D297353CC}">
              <c16:uniqueId val="{0000000A-003A-47B9-BF11-A43E0C716077}"/>
            </c:ext>
          </c:extLst>
        </c:ser>
        <c:ser>
          <c:idx val="3"/>
          <c:order val="3"/>
          <c:tx>
            <c:strRef>
              <c:f>'Figure 12'!$AE$173</c:f>
              <c:strCache>
                <c:ptCount val="1"/>
                <c:pt idx="0">
                  <c:v>Large &lt; 1%</c:v>
                </c:pt>
              </c:strCache>
            </c:strRef>
          </c:tx>
          <c:spPr>
            <a:ln w="25400" cap="rnd">
              <a:noFill/>
              <a:round/>
            </a:ln>
            <a:effectLst/>
          </c:spPr>
          <c:marker>
            <c:symbol val="triangle"/>
            <c:size val="5"/>
            <c:spPr>
              <a:solidFill>
                <a:schemeClr val="accent1">
                  <a:lumMod val="5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12'!$AE$174:$AE$258</c:f>
              <c:numCache>
                <c:formatCode>0.0000</c:formatCode>
                <c:ptCount val="85"/>
                <c:pt idx="8">
                  <c:v>4.8176914000000002</c:v>
                </c:pt>
                <c:pt idx="11">
                  <c:v>4.8176914000000002</c:v>
                </c:pt>
                <c:pt idx="14">
                  <c:v>4.8176914000000002</c:v>
                </c:pt>
                <c:pt idx="15">
                  <c:v>4.8176914000000002</c:v>
                </c:pt>
                <c:pt idx="23">
                  <c:v>4.8176920000000001</c:v>
                </c:pt>
                <c:pt idx="24">
                  <c:v>4.8176920000000001</c:v>
                </c:pt>
                <c:pt idx="25">
                  <c:v>4.8176920000000001</c:v>
                </c:pt>
                <c:pt idx="26">
                  <c:v>4.8176921999999998</c:v>
                </c:pt>
                <c:pt idx="31">
                  <c:v>4.8176920000000001</c:v>
                </c:pt>
                <c:pt idx="32">
                  <c:v>4.8176920000000001</c:v>
                </c:pt>
                <c:pt idx="33">
                  <c:v>4.8176920000000001</c:v>
                </c:pt>
                <c:pt idx="34">
                  <c:v>4.8176920000000001</c:v>
                </c:pt>
                <c:pt idx="47">
                  <c:v>4.8061545999999993</c:v>
                </c:pt>
                <c:pt idx="49">
                  <c:v>4.829091</c:v>
                </c:pt>
              </c:numCache>
            </c:numRef>
          </c:yVal>
          <c:smooth val="0"/>
          <c:extLst>
            <c:ext xmlns:c16="http://schemas.microsoft.com/office/drawing/2014/chart" uri="{C3380CC4-5D6E-409C-BE32-E72D297353CC}">
              <c16:uniqueId val="{0000000B-003A-47B9-BF11-A43E0C716077}"/>
            </c:ext>
          </c:extLst>
        </c:ser>
        <c:ser>
          <c:idx val="4"/>
          <c:order val="4"/>
          <c:tx>
            <c:strRef>
              <c:f>'Figure 12'!$AF$173</c:f>
              <c:strCache>
                <c:ptCount val="1"/>
                <c:pt idx="0">
                  <c:v>Small 1-2%</c:v>
                </c:pt>
              </c:strCache>
            </c:strRef>
          </c:tx>
          <c:spPr>
            <a:ln w="25400" cap="rnd">
              <a:noFill/>
              <a:round/>
            </a:ln>
            <a:effectLst/>
          </c:spPr>
          <c:marker>
            <c:symbol val="circle"/>
            <c:size val="5"/>
            <c:spPr>
              <a:solidFill>
                <a:schemeClr val="accent1">
                  <a:lumMod val="60000"/>
                  <a:lumOff val="4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12'!$AF$174:$AF$258</c:f>
              <c:numCache>
                <c:formatCode>0.0000</c:formatCode>
                <c:ptCount val="85"/>
                <c:pt idx="66">
                  <c:v>4.8434850000000003</c:v>
                </c:pt>
                <c:pt idx="67">
                  <c:v>4.7935504</c:v>
                </c:pt>
                <c:pt idx="68">
                  <c:v>4.8176844000000001</c:v>
                </c:pt>
                <c:pt idx="69">
                  <c:v>4.8175483999999997</c:v>
                </c:pt>
                <c:pt idx="70">
                  <c:v>4.8178220000000005</c:v>
                </c:pt>
              </c:numCache>
            </c:numRef>
          </c:yVal>
          <c:smooth val="0"/>
          <c:extLst>
            <c:ext xmlns:c16="http://schemas.microsoft.com/office/drawing/2014/chart" uri="{C3380CC4-5D6E-409C-BE32-E72D297353CC}">
              <c16:uniqueId val="{0000000C-003A-47B9-BF11-A43E0C716077}"/>
            </c:ext>
          </c:extLst>
        </c:ser>
        <c:ser>
          <c:idx val="5"/>
          <c:order val="5"/>
          <c:tx>
            <c:strRef>
              <c:f>'Figure 12'!$AG$173</c:f>
              <c:strCache>
                <c:ptCount val="1"/>
                <c:pt idx="0">
                  <c:v>Middle 1-2%</c:v>
                </c:pt>
              </c:strCache>
            </c:strRef>
          </c:tx>
          <c:spPr>
            <a:ln w="25400" cap="rnd">
              <a:noFill/>
              <a:round/>
            </a:ln>
            <a:effectLst/>
          </c:spPr>
          <c:marker>
            <c:symbol val="diamond"/>
            <c:size val="5"/>
            <c:spPr>
              <a:solidFill>
                <a:schemeClr val="accent1">
                  <a:lumMod val="60000"/>
                  <a:lumOff val="4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12'!$AG$174:$AG$258</c:f>
              <c:numCache>
                <c:formatCode>0.0000</c:formatCode>
                <c:ptCount val="85"/>
                <c:pt idx="54">
                  <c:v>4.7742464</c:v>
                </c:pt>
                <c:pt idx="55">
                  <c:v>4.8411551999999993</c:v>
                </c:pt>
                <c:pt idx="56">
                  <c:v>4.8621575999999997</c:v>
                </c:pt>
                <c:pt idx="58">
                  <c:v>4.792719</c:v>
                </c:pt>
                <c:pt idx="71">
                  <c:v>4.8711807</c:v>
                </c:pt>
                <c:pt idx="72">
                  <c:v>4.7709193000000001</c:v>
                </c:pt>
                <c:pt idx="73">
                  <c:v>4.8174320000000002</c:v>
                </c:pt>
                <c:pt idx="74">
                  <c:v>4.8179749999999997</c:v>
                </c:pt>
              </c:numCache>
            </c:numRef>
          </c:yVal>
          <c:smooth val="0"/>
          <c:extLst>
            <c:ext xmlns:c16="http://schemas.microsoft.com/office/drawing/2014/chart" uri="{C3380CC4-5D6E-409C-BE32-E72D297353CC}">
              <c16:uniqueId val="{0000000D-003A-47B9-BF11-A43E0C716077}"/>
            </c:ext>
          </c:extLst>
        </c:ser>
        <c:ser>
          <c:idx val="6"/>
          <c:order val="6"/>
          <c:tx>
            <c:strRef>
              <c:f>'Figure 12'!$AH$173</c:f>
              <c:strCache>
                <c:ptCount val="1"/>
                <c:pt idx="0">
                  <c:v>Large 1-2%</c:v>
                </c:pt>
              </c:strCache>
            </c:strRef>
          </c:tx>
          <c:spPr>
            <a:ln w="25400" cap="rnd">
              <a:noFill/>
              <a:round/>
            </a:ln>
            <a:effectLst/>
          </c:spPr>
          <c:marker>
            <c:symbol val="triangle"/>
            <c:size val="5"/>
            <c:spPr>
              <a:solidFill>
                <a:schemeClr val="accent1">
                  <a:lumMod val="60000"/>
                  <a:lumOff val="4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12'!$AH$174:$AH$258</c:f>
              <c:numCache>
                <c:formatCode>0.0000</c:formatCode>
                <c:ptCount val="85"/>
                <c:pt idx="57">
                  <c:v>4.7676959999999999</c:v>
                </c:pt>
                <c:pt idx="59">
                  <c:v>4.8468403999999996</c:v>
                </c:pt>
                <c:pt idx="60">
                  <c:v>4.7887020000000007</c:v>
                </c:pt>
                <c:pt idx="61">
                  <c:v>4.8732540000000002</c:v>
                </c:pt>
                <c:pt idx="62">
                  <c:v>4.7327306</c:v>
                </c:pt>
                <c:pt idx="63">
                  <c:v>4.8630360000000001</c:v>
                </c:pt>
                <c:pt idx="64">
                  <c:v>4.9059138000000004</c:v>
                </c:pt>
                <c:pt idx="65">
                  <c:v>4.7665044999999999</c:v>
                </c:pt>
              </c:numCache>
            </c:numRef>
          </c:yVal>
          <c:smooth val="0"/>
          <c:extLst>
            <c:ext xmlns:c16="http://schemas.microsoft.com/office/drawing/2014/chart" uri="{C3380CC4-5D6E-409C-BE32-E72D297353CC}">
              <c16:uniqueId val="{0000000E-003A-47B9-BF11-A43E0C716077}"/>
            </c:ext>
          </c:extLst>
        </c:ser>
        <c:ser>
          <c:idx val="7"/>
          <c:order val="7"/>
          <c:tx>
            <c:strRef>
              <c:f>'Figure 12'!$AI$173</c:f>
              <c:strCache>
                <c:ptCount val="1"/>
                <c:pt idx="0">
                  <c:v>Small 2-5%</c:v>
                </c:pt>
              </c:strCache>
            </c:strRef>
          </c:tx>
          <c:spPr>
            <a:ln w="25400" cap="rnd">
              <a:noFill/>
              <a:round/>
            </a:ln>
            <a:effectLst/>
          </c:spPr>
          <c:marker>
            <c:symbol val="circle"/>
            <c:size val="5"/>
            <c:spPr>
              <a:solidFill>
                <a:schemeClr val="accent1">
                  <a:lumMod val="20000"/>
                  <a:lumOff val="80000"/>
                </a:schemeClr>
              </a:solidFill>
              <a:ln w="9525">
                <a:solidFill>
                  <a:schemeClr val="accent1">
                    <a:lumMod val="20000"/>
                    <a:lumOff val="80000"/>
                  </a:schemeClr>
                </a:solid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12'!$AI$174:$AI$258</c:f>
              <c:numCache>
                <c:formatCode>0.0000</c:formatCode>
                <c:ptCount val="85"/>
                <c:pt idx="79">
                  <c:v>4.4573203000000001</c:v>
                </c:pt>
                <c:pt idx="80">
                  <c:v>5.2214007999999996</c:v>
                </c:pt>
              </c:numCache>
            </c:numRef>
          </c:yVal>
          <c:smooth val="0"/>
          <c:extLst>
            <c:ext xmlns:c16="http://schemas.microsoft.com/office/drawing/2014/chart" uri="{C3380CC4-5D6E-409C-BE32-E72D297353CC}">
              <c16:uniqueId val="{0000000F-003A-47B9-BF11-A43E0C716077}"/>
            </c:ext>
          </c:extLst>
        </c:ser>
        <c:ser>
          <c:idx val="8"/>
          <c:order val="8"/>
          <c:tx>
            <c:strRef>
              <c:f>'Figure 12'!$AJ$173</c:f>
              <c:strCache>
                <c:ptCount val="1"/>
                <c:pt idx="0">
                  <c:v>Middle 2-5%</c:v>
                </c:pt>
              </c:strCache>
            </c:strRef>
          </c:tx>
          <c:spPr>
            <a:ln w="25400" cap="rnd">
              <a:noFill/>
              <a:round/>
            </a:ln>
            <a:effectLst/>
          </c:spPr>
          <c:marker>
            <c:symbol val="diamond"/>
            <c:size val="5"/>
            <c:spPr>
              <a:solidFill>
                <a:schemeClr val="accent1">
                  <a:lumMod val="20000"/>
                  <a:lumOff val="8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12'!$AJ$174:$AJ$258</c:f>
              <c:numCache>
                <c:formatCode>0.0000</c:formatCode>
                <c:ptCount val="85"/>
                <c:pt idx="81">
                  <c:v>4.1358470000000001</c:v>
                </c:pt>
                <c:pt idx="82">
                  <c:v>5.6729915999999996</c:v>
                </c:pt>
              </c:numCache>
            </c:numRef>
          </c:yVal>
          <c:smooth val="0"/>
          <c:extLst>
            <c:ext xmlns:c16="http://schemas.microsoft.com/office/drawing/2014/chart" uri="{C3380CC4-5D6E-409C-BE32-E72D297353CC}">
              <c16:uniqueId val="{00000010-003A-47B9-BF11-A43E0C716077}"/>
            </c:ext>
          </c:extLst>
        </c:ser>
        <c:ser>
          <c:idx val="9"/>
          <c:order val="9"/>
          <c:tx>
            <c:strRef>
              <c:f>'Figure 12'!$AK$173</c:f>
              <c:strCache>
                <c:ptCount val="1"/>
                <c:pt idx="0">
                  <c:v>Large 2-5%</c:v>
                </c:pt>
              </c:strCache>
            </c:strRef>
          </c:tx>
          <c:spPr>
            <a:ln w="25400" cap="rnd">
              <a:noFill/>
              <a:round/>
            </a:ln>
            <a:effectLst/>
          </c:spPr>
          <c:marker>
            <c:symbol val="triangle"/>
            <c:size val="5"/>
            <c:spPr>
              <a:solidFill>
                <a:schemeClr val="accent1">
                  <a:lumMod val="20000"/>
                  <a:lumOff val="80000"/>
                </a:schemeClr>
              </a:solidFill>
              <a:ln w="9525">
                <a:noFill/>
              </a:ln>
              <a:effectLst/>
            </c:spPr>
          </c:marker>
          <c:xVal>
            <c:numRef>
              <c:f>'Figure 12'!$R$174:$R$258</c:f>
              <c:numCache>
                <c:formatCode>General</c:formatCode>
                <c:ptCount val="85"/>
                <c:pt idx="0">
                  <c:v>309.71814000000001</c:v>
                </c:pt>
                <c:pt idx="1">
                  <c:v>309.71809999999999</c:v>
                </c:pt>
                <c:pt idx="2">
                  <c:v>309.71807999999999</c:v>
                </c:pt>
                <c:pt idx="3">
                  <c:v>309.71807999999999</c:v>
                </c:pt>
                <c:pt idx="4">
                  <c:v>309.71814000000001</c:v>
                </c:pt>
                <c:pt idx="5">
                  <c:v>309.71802000000002</c:v>
                </c:pt>
                <c:pt idx="6">
                  <c:v>309.71820000000002</c:v>
                </c:pt>
                <c:pt idx="7">
                  <c:v>309.71809999999999</c:v>
                </c:pt>
                <c:pt idx="8">
                  <c:v>309.71820000000002</c:v>
                </c:pt>
                <c:pt idx="9">
                  <c:v>309.71816999999999</c:v>
                </c:pt>
                <c:pt idx="10">
                  <c:v>309.71816999999999</c:v>
                </c:pt>
                <c:pt idx="11">
                  <c:v>309.71816999999999</c:v>
                </c:pt>
                <c:pt idx="12">
                  <c:v>309.71814000000001</c:v>
                </c:pt>
                <c:pt idx="13">
                  <c:v>309.71814000000001</c:v>
                </c:pt>
                <c:pt idx="14">
                  <c:v>309.71814000000001</c:v>
                </c:pt>
                <c:pt idx="15">
                  <c:v>309.71814000000001</c:v>
                </c:pt>
                <c:pt idx="16">
                  <c:v>309.71823000000001</c:v>
                </c:pt>
                <c:pt idx="17">
                  <c:v>309.71823000000001</c:v>
                </c:pt>
                <c:pt idx="18">
                  <c:v>309.71823000000001</c:v>
                </c:pt>
                <c:pt idx="19">
                  <c:v>309.71823000000001</c:v>
                </c:pt>
                <c:pt idx="20">
                  <c:v>309.71823000000001</c:v>
                </c:pt>
                <c:pt idx="21">
                  <c:v>309.71820000000002</c:v>
                </c:pt>
                <c:pt idx="22">
                  <c:v>309.71820000000002</c:v>
                </c:pt>
                <c:pt idx="23">
                  <c:v>309.71820000000002</c:v>
                </c:pt>
                <c:pt idx="24">
                  <c:v>309.71820000000002</c:v>
                </c:pt>
                <c:pt idx="25">
                  <c:v>309.71820000000002</c:v>
                </c:pt>
                <c:pt idx="26">
                  <c:v>309.71825999999999</c:v>
                </c:pt>
                <c:pt idx="27">
                  <c:v>309.71816999999999</c:v>
                </c:pt>
                <c:pt idx="28">
                  <c:v>309.71816999999999</c:v>
                </c:pt>
                <c:pt idx="29">
                  <c:v>309.71816999999999</c:v>
                </c:pt>
                <c:pt idx="30">
                  <c:v>309.71816999999999</c:v>
                </c:pt>
                <c:pt idx="31">
                  <c:v>309.71816999999999</c:v>
                </c:pt>
                <c:pt idx="32">
                  <c:v>309.71816999999999</c:v>
                </c:pt>
                <c:pt idx="33">
                  <c:v>309.71816999999999</c:v>
                </c:pt>
                <c:pt idx="34">
                  <c:v>309.71816999999999</c:v>
                </c:pt>
                <c:pt idx="35">
                  <c:v>309.71814000000001</c:v>
                </c:pt>
                <c:pt idx="36">
                  <c:v>309.73570000000001</c:v>
                </c:pt>
                <c:pt idx="37">
                  <c:v>309.69389999999999</c:v>
                </c:pt>
                <c:pt idx="38">
                  <c:v>309.74698000000001</c:v>
                </c:pt>
                <c:pt idx="39">
                  <c:v>309.66336000000001</c:v>
                </c:pt>
                <c:pt idx="40">
                  <c:v>307.52199999999999</c:v>
                </c:pt>
                <c:pt idx="41">
                  <c:v>311.98232999999999</c:v>
                </c:pt>
                <c:pt idx="42">
                  <c:v>314.4563</c:v>
                </c:pt>
                <c:pt idx="43">
                  <c:v>305.15607</c:v>
                </c:pt>
                <c:pt idx="44">
                  <c:v>306.0487</c:v>
                </c:pt>
                <c:pt idx="45">
                  <c:v>317.58150000000001</c:v>
                </c:pt>
                <c:pt idx="46">
                  <c:v>313.45013</c:v>
                </c:pt>
                <c:pt idx="47">
                  <c:v>309.74990000000003</c:v>
                </c:pt>
                <c:pt idx="48">
                  <c:v>302.08535999999998</c:v>
                </c:pt>
                <c:pt idx="49">
                  <c:v>309.58217999999999</c:v>
                </c:pt>
                <c:pt idx="50">
                  <c:v>305.39557000000002</c:v>
                </c:pt>
                <c:pt idx="51">
                  <c:v>319.38529999999997</c:v>
                </c:pt>
                <c:pt idx="52">
                  <c:v>314.31168000000002</c:v>
                </c:pt>
                <c:pt idx="53">
                  <c:v>300.75731999999999</c:v>
                </c:pt>
                <c:pt idx="54">
                  <c:v>302.46838000000002</c:v>
                </c:pt>
                <c:pt idx="55">
                  <c:v>325.68682999999999</c:v>
                </c:pt>
                <c:pt idx="56">
                  <c:v>317.20807000000002</c:v>
                </c:pt>
                <c:pt idx="57">
                  <c:v>301.35109999999997</c:v>
                </c:pt>
                <c:pt idx="58">
                  <c:v>294.6739</c:v>
                </c:pt>
                <c:pt idx="59">
                  <c:v>329.88580000000002</c:v>
                </c:pt>
                <c:pt idx="60">
                  <c:v>292.40543000000002</c:v>
                </c:pt>
                <c:pt idx="61">
                  <c:v>319.14127000000002</c:v>
                </c:pt>
                <c:pt idx="62">
                  <c:v>295.63947000000002</c:v>
                </c:pt>
                <c:pt idx="63">
                  <c:v>342.67102</c:v>
                </c:pt>
                <c:pt idx="64">
                  <c:v>324.58643000000001</c:v>
                </c:pt>
                <c:pt idx="65">
                  <c:v>280.48570000000001</c:v>
                </c:pt>
                <c:pt idx="66">
                  <c:v>309.05212</c:v>
                </c:pt>
                <c:pt idx="67">
                  <c:v>310.35271999999998</c:v>
                </c:pt>
                <c:pt idx="68">
                  <c:v>337.49612000000002</c:v>
                </c:pt>
                <c:pt idx="69">
                  <c:v>307.73039999999997</c:v>
                </c:pt>
                <c:pt idx="70">
                  <c:v>311.61356000000001</c:v>
                </c:pt>
                <c:pt idx="71">
                  <c:v>308.35180000000003</c:v>
                </c:pt>
                <c:pt idx="72">
                  <c:v>310.95855999999998</c:v>
                </c:pt>
                <c:pt idx="73">
                  <c:v>305.64096000000001</c:v>
                </c:pt>
                <c:pt idx="74">
                  <c:v>313.42489999999998</c:v>
                </c:pt>
                <c:pt idx="75">
                  <c:v>306.83398</c:v>
                </c:pt>
                <c:pt idx="76">
                  <c:v>312.09302000000002</c:v>
                </c:pt>
                <c:pt idx="77">
                  <c:v>301.11020000000002</c:v>
                </c:pt>
                <c:pt idx="78">
                  <c:v>316.82306</c:v>
                </c:pt>
                <c:pt idx="79">
                  <c:v>304.06673999999998</c:v>
                </c:pt>
                <c:pt idx="80">
                  <c:v>315.20544000000001</c:v>
                </c:pt>
                <c:pt idx="81">
                  <c:v>298.35196000000002</c:v>
                </c:pt>
                <c:pt idx="82">
                  <c:v>320.40338000000003</c:v>
                </c:pt>
                <c:pt idx="83">
                  <c:v>287.01395000000002</c:v>
                </c:pt>
                <c:pt idx="84">
                  <c:v>329.33922999999999</c:v>
                </c:pt>
              </c:numCache>
            </c:numRef>
          </c:xVal>
          <c:yVal>
            <c:numRef>
              <c:f>'Figure 12'!$AK$174:$AK$258</c:f>
              <c:numCache>
                <c:formatCode>0.0000</c:formatCode>
                <c:ptCount val="85"/>
                <c:pt idx="75">
                  <c:v>4.9332669999999998</c:v>
                </c:pt>
                <c:pt idx="76">
                  <c:v>4.7295204999999996</c:v>
                </c:pt>
                <c:pt idx="77">
                  <c:v>4.8172154000000003</c:v>
                </c:pt>
                <c:pt idx="78">
                  <c:v>4.8182695999999998</c:v>
                </c:pt>
                <c:pt idx="83">
                  <c:v>3.5925616000000002</c:v>
                </c:pt>
                <c:pt idx="84">
                  <c:v>6.7383050000000004</c:v>
                </c:pt>
              </c:numCache>
            </c:numRef>
          </c:yVal>
          <c:smooth val="0"/>
          <c:extLst>
            <c:ext xmlns:c16="http://schemas.microsoft.com/office/drawing/2014/chart" uri="{C3380CC4-5D6E-409C-BE32-E72D297353CC}">
              <c16:uniqueId val="{00000011-003A-47B9-BF11-A43E0C716077}"/>
            </c:ext>
          </c:extLst>
        </c:ser>
        <c:dLbls>
          <c:showLegendKey val="0"/>
          <c:showVal val="0"/>
          <c:showCatName val="0"/>
          <c:showSerName val="0"/>
          <c:showPercent val="0"/>
          <c:showBubbleSize val="0"/>
        </c:dLbls>
        <c:axId val="442318608"/>
        <c:axId val="681063935"/>
      </c:scatterChart>
      <c:valAx>
        <c:axId val="442318608"/>
        <c:scaling>
          <c:orientation val="minMax"/>
          <c:min val="27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Crystal size D[4,3]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1063935"/>
        <c:crosses val="autoZero"/>
        <c:crossBetween val="midCat"/>
        <c:majorUnit val="20"/>
      </c:valAx>
      <c:valAx>
        <c:axId val="681063935"/>
        <c:scaling>
          <c:orientation val="minMax"/>
          <c:min val="3"/>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Mass fraction BHET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42318608"/>
        <c:crosses val="autoZero"/>
        <c:crossBetween val="midCat"/>
        <c:majorUnit val="1"/>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Unseeded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213948571095591E-2"/>
          <c:y val="3.2293981481481479E-2"/>
          <c:w val="0.85292676361961373"/>
          <c:h val="0.75487361111111095"/>
        </c:manualLayout>
      </c:layout>
      <c:scatterChart>
        <c:scatterStyle val="smoothMarker"/>
        <c:varyColors val="0"/>
        <c:ser>
          <c:idx val="0"/>
          <c:order val="0"/>
          <c:tx>
            <c:v>fast</c:v>
          </c:tx>
          <c:spPr>
            <a:ln w="19050" cap="rnd">
              <a:solidFill>
                <a:schemeClr val="accent1"/>
              </a:solidFill>
              <a:round/>
            </a:ln>
            <a:effectLst/>
          </c:spPr>
          <c:marker>
            <c:symbol val="none"/>
          </c:marker>
          <c:xVal>
            <c:numRef>
              <c:f>'Figure 5'!$B$6:$B$27</c:f>
              <c:numCache>
                <c:formatCode>0.00</c:formatCode>
                <c:ptCount val="22"/>
                <c:pt idx="0">
                  <c:v>40.1</c:v>
                </c:pt>
                <c:pt idx="1">
                  <c:v>38.57</c:v>
                </c:pt>
                <c:pt idx="2">
                  <c:v>36.630000000000003</c:v>
                </c:pt>
                <c:pt idx="3">
                  <c:v>35.24</c:v>
                </c:pt>
                <c:pt idx="4">
                  <c:v>33.549999999999997</c:v>
                </c:pt>
                <c:pt idx="5">
                  <c:v>31.76</c:v>
                </c:pt>
                <c:pt idx="6">
                  <c:v>29.9</c:v>
                </c:pt>
                <c:pt idx="7">
                  <c:v>28.24</c:v>
                </c:pt>
                <c:pt idx="8">
                  <c:v>27.08</c:v>
                </c:pt>
                <c:pt idx="9">
                  <c:v>24.71</c:v>
                </c:pt>
                <c:pt idx="10">
                  <c:v>23.02</c:v>
                </c:pt>
                <c:pt idx="11">
                  <c:v>21.35</c:v>
                </c:pt>
                <c:pt idx="12">
                  <c:v>20.25</c:v>
                </c:pt>
                <c:pt idx="13">
                  <c:v>19.850000000000001</c:v>
                </c:pt>
                <c:pt idx="14">
                  <c:v>18.18</c:v>
                </c:pt>
                <c:pt idx="15">
                  <c:v>16.63</c:v>
                </c:pt>
                <c:pt idx="16">
                  <c:v>14.92</c:v>
                </c:pt>
                <c:pt idx="17">
                  <c:v>13.32</c:v>
                </c:pt>
                <c:pt idx="18">
                  <c:v>12.13</c:v>
                </c:pt>
                <c:pt idx="19">
                  <c:v>10</c:v>
                </c:pt>
                <c:pt idx="20">
                  <c:v>8.3000000000000007</c:v>
                </c:pt>
                <c:pt idx="21">
                  <c:v>6.8</c:v>
                </c:pt>
              </c:numCache>
            </c:numRef>
          </c:xVal>
          <c:yVal>
            <c:numRef>
              <c:f>'Figure 5'!$C$6:$C$27</c:f>
              <c:numCache>
                <c:formatCode>0.00</c:formatCode>
                <c:ptCount val="22"/>
                <c:pt idx="0">
                  <c:v>57.996134164173782</c:v>
                </c:pt>
                <c:pt idx="1">
                  <c:v>65.870771235935536</c:v>
                </c:pt>
                <c:pt idx="2">
                  <c:v>64.053034817588923</c:v>
                </c:pt>
                <c:pt idx="3">
                  <c:v>62.877344698186789</c:v>
                </c:pt>
                <c:pt idx="4">
                  <c:v>62.726635142178566</c:v>
                </c:pt>
                <c:pt idx="5">
                  <c:v>61.341849941574765</c:v>
                </c:pt>
                <c:pt idx="6">
                  <c:v>61.645903838236336</c:v>
                </c:pt>
                <c:pt idx="7">
                  <c:v>61.581784525778858</c:v>
                </c:pt>
                <c:pt idx="8">
                  <c:v>63.906277438558391</c:v>
                </c:pt>
                <c:pt idx="9">
                  <c:v>62.73829719490459</c:v>
                </c:pt>
                <c:pt idx="10">
                  <c:v>63.533029138336133</c:v>
                </c:pt>
                <c:pt idx="11">
                  <c:v>63.440046411362346</c:v>
                </c:pt>
                <c:pt idx="12">
                  <c:v>60.265070814604769</c:v>
                </c:pt>
                <c:pt idx="13">
                  <c:v>41.147145744627778</c:v>
                </c:pt>
                <c:pt idx="14">
                  <c:v>29.708865024387705</c:v>
                </c:pt>
                <c:pt idx="15">
                  <c:v>25.23503577441079</c:v>
                </c:pt>
                <c:pt idx="16">
                  <c:v>22.190274891054287</c:v>
                </c:pt>
                <c:pt idx="17">
                  <c:v>20.408453066815127</c:v>
                </c:pt>
                <c:pt idx="18">
                  <c:v>19.810031237730072</c:v>
                </c:pt>
                <c:pt idx="19">
                  <c:v>18.389331443020637</c:v>
                </c:pt>
                <c:pt idx="20">
                  <c:v>16.318875473622029</c:v>
                </c:pt>
                <c:pt idx="21">
                  <c:v>13.880246295104371</c:v>
                </c:pt>
              </c:numCache>
            </c:numRef>
          </c:yVal>
          <c:smooth val="1"/>
          <c:extLst>
            <c:ext xmlns:c16="http://schemas.microsoft.com/office/drawing/2014/chart" uri="{C3380CC4-5D6E-409C-BE32-E72D297353CC}">
              <c16:uniqueId val="{00000000-D354-436F-A167-ADFE275E3817}"/>
            </c:ext>
          </c:extLst>
        </c:ser>
        <c:ser>
          <c:idx val="2"/>
          <c:order val="1"/>
          <c:tx>
            <c:v>medium</c:v>
          </c:tx>
          <c:spPr>
            <a:ln w="19050" cap="rnd">
              <a:solidFill>
                <a:schemeClr val="accent3"/>
              </a:solidFill>
              <a:round/>
            </a:ln>
            <a:effectLst/>
          </c:spPr>
          <c:marker>
            <c:symbol val="none"/>
          </c:marker>
          <c:xVal>
            <c:numRef>
              <c:f>'Figure 5'!$D$6:$D$40</c:f>
              <c:numCache>
                <c:formatCode>0.00</c:formatCode>
                <c:ptCount val="35"/>
                <c:pt idx="0">
                  <c:v>40</c:v>
                </c:pt>
                <c:pt idx="1">
                  <c:v>39.200000000000003</c:v>
                </c:pt>
                <c:pt idx="2">
                  <c:v>38.24</c:v>
                </c:pt>
                <c:pt idx="3">
                  <c:v>37.619999999999997</c:v>
                </c:pt>
                <c:pt idx="4">
                  <c:v>36.6</c:v>
                </c:pt>
                <c:pt idx="5">
                  <c:v>35.72</c:v>
                </c:pt>
                <c:pt idx="6">
                  <c:v>34.49</c:v>
                </c:pt>
                <c:pt idx="7">
                  <c:v>33.549999999999997</c:v>
                </c:pt>
                <c:pt idx="8">
                  <c:v>32.71</c:v>
                </c:pt>
                <c:pt idx="9">
                  <c:v>31.8</c:v>
                </c:pt>
                <c:pt idx="10">
                  <c:v>30.81</c:v>
                </c:pt>
                <c:pt idx="11">
                  <c:v>29.81</c:v>
                </c:pt>
                <c:pt idx="12">
                  <c:v>28.86</c:v>
                </c:pt>
                <c:pt idx="13">
                  <c:v>27.99</c:v>
                </c:pt>
                <c:pt idx="14">
                  <c:v>27.05</c:v>
                </c:pt>
                <c:pt idx="15">
                  <c:v>26.01</c:v>
                </c:pt>
                <c:pt idx="16">
                  <c:v>25.15</c:v>
                </c:pt>
                <c:pt idx="17">
                  <c:v>24.67</c:v>
                </c:pt>
                <c:pt idx="18">
                  <c:v>24.96</c:v>
                </c:pt>
                <c:pt idx="19">
                  <c:v>24.18</c:v>
                </c:pt>
                <c:pt idx="20">
                  <c:v>23.39</c:v>
                </c:pt>
                <c:pt idx="21">
                  <c:v>22.42</c:v>
                </c:pt>
                <c:pt idx="22">
                  <c:v>21.27</c:v>
                </c:pt>
                <c:pt idx="23">
                  <c:v>20.23</c:v>
                </c:pt>
                <c:pt idx="24">
                  <c:v>19.37</c:v>
                </c:pt>
                <c:pt idx="25">
                  <c:v>18.399999999999999</c:v>
                </c:pt>
                <c:pt idx="26">
                  <c:v>16.77</c:v>
                </c:pt>
                <c:pt idx="27">
                  <c:v>15.82</c:v>
                </c:pt>
                <c:pt idx="28">
                  <c:v>14.91</c:v>
                </c:pt>
                <c:pt idx="29">
                  <c:v>13.8</c:v>
                </c:pt>
                <c:pt idx="30">
                  <c:v>12.67</c:v>
                </c:pt>
                <c:pt idx="31">
                  <c:v>11.83</c:v>
                </c:pt>
                <c:pt idx="32">
                  <c:v>11.1</c:v>
                </c:pt>
                <c:pt idx="33">
                  <c:v>10.36</c:v>
                </c:pt>
                <c:pt idx="34">
                  <c:v>9.2899999999999991</c:v>
                </c:pt>
              </c:numCache>
            </c:numRef>
          </c:xVal>
          <c:yVal>
            <c:numRef>
              <c:f>'Figure 5'!$E$6:$E$40</c:f>
              <c:numCache>
                <c:formatCode>0.00</c:formatCode>
                <c:ptCount val="35"/>
                <c:pt idx="0">
                  <c:v>67.161915013401085</c:v>
                </c:pt>
                <c:pt idx="1">
                  <c:v>67.689166350442974</c:v>
                </c:pt>
                <c:pt idx="2">
                  <c:v>67.754603055223924</c:v>
                </c:pt>
                <c:pt idx="3">
                  <c:v>67.855954354110509</c:v>
                </c:pt>
                <c:pt idx="4">
                  <c:v>65.85732757291953</c:v>
                </c:pt>
                <c:pt idx="5">
                  <c:v>65.208230094391183</c:v>
                </c:pt>
                <c:pt idx="6">
                  <c:v>64.494354607242713</c:v>
                </c:pt>
                <c:pt idx="7">
                  <c:v>63.672076641616513</c:v>
                </c:pt>
                <c:pt idx="8">
                  <c:v>64.083874320591349</c:v>
                </c:pt>
                <c:pt idx="9">
                  <c:v>64.293628097955661</c:v>
                </c:pt>
                <c:pt idx="10">
                  <c:v>64.272474559191323</c:v>
                </c:pt>
                <c:pt idx="11">
                  <c:v>64.222457605908858</c:v>
                </c:pt>
                <c:pt idx="12">
                  <c:v>65.262199224645883</c:v>
                </c:pt>
                <c:pt idx="13">
                  <c:v>64.641965160633845</c:v>
                </c:pt>
                <c:pt idx="14">
                  <c:v>63.819687195009465</c:v>
                </c:pt>
                <c:pt idx="15">
                  <c:v>63.654216583663583</c:v>
                </c:pt>
                <c:pt idx="16">
                  <c:v>64.00828743360762</c:v>
                </c:pt>
                <c:pt idx="17">
                  <c:v>59.786519038521874</c:v>
                </c:pt>
                <c:pt idx="18">
                  <c:v>52.114584564536926</c:v>
                </c:pt>
                <c:pt idx="19">
                  <c:v>44.190589235657171</c:v>
                </c:pt>
                <c:pt idx="20">
                  <c:v>38.128613491138822</c:v>
                </c:pt>
                <c:pt idx="21">
                  <c:v>35.328862283087801</c:v>
                </c:pt>
                <c:pt idx="22">
                  <c:v>32.0095696137505</c:v>
                </c:pt>
                <c:pt idx="23">
                  <c:v>30.89865750296849</c:v>
                </c:pt>
                <c:pt idx="24">
                  <c:v>29.361845354034813</c:v>
                </c:pt>
                <c:pt idx="25">
                  <c:v>28.452977144861507</c:v>
                </c:pt>
                <c:pt idx="26">
                  <c:v>24.693682078195707</c:v>
                </c:pt>
                <c:pt idx="27">
                  <c:v>22.89709919861707</c:v>
                </c:pt>
                <c:pt idx="28">
                  <c:v>22.161411476537978</c:v>
                </c:pt>
                <c:pt idx="29">
                  <c:v>20.848455464143626</c:v>
                </c:pt>
                <c:pt idx="30">
                  <c:v>20.423214122154604</c:v>
                </c:pt>
                <c:pt idx="31">
                  <c:v>17.998687302811959</c:v>
                </c:pt>
                <c:pt idx="32">
                  <c:v>18.727982541462552</c:v>
                </c:pt>
                <c:pt idx="33">
                  <c:v>17.537531366719122</c:v>
                </c:pt>
                <c:pt idx="34">
                  <c:v>16.340029012384548</c:v>
                </c:pt>
              </c:numCache>
            </c:numRef>
          </c:yVal>
          <c:smooth val="1"/>
          <c:extLst>
            <c:ext xmlns:c16="http://schemas.microsoft.com/office/drawing/2014/chart" uri="{C3380CC4-5D6E-409C-BE32-E72D297353CC}">
              <c16:uniqueId val="{00000001-D354-436F-A167-ADFE275E3817}"/>
            </c:ext>
          </c:extLst>
        </c:ser>
        <c:ser>
          <c:idx val="1"/>
          <c:order val="2"/>
          <c:tx>
            <c:v>slow</c:v>
          </c:tx>
          <c:spPr>
            <a:ln w="19050" cap="rnd">
              <a:solidFill>
                <a:schemeClr val="accent2"/>
              </a:solidFill>
              <a:round/>
            </a:ln>
            <a:effectLst/>
          </c:spPr>
          <c:marker>
            <c:symbol val="none"/>
          </c:marker>
          <c:xVal>
            <c:numRef>
              <c:f>'Figure 5'!$F$6:$F$76</c:f>
              <c:numCache>
                <c:formatCode>0.00</c:formatCode>
                <c:ptCount val="71"/>
                <c:pt idx="0">
                  <c:v>39.96</c:v>
                </c:pt>
                <c:pt idx="1">
                  <c:v>39.85</c:v>
                </c:pt>
                <c:pt idx="2">
                  <c:v>39.61</c:v>
                </c:pt>
                <c:pt idx="3">
                  <c:v>39.29</c:v>
                </c:pt>
                <c:pt idx="4">
                  <c:v>38.909999999999997</c:v>
                </c:pt>
                <c:pt idx="5">
                  <c:v>38.49</c:v>
                </c:pt>
                <c:pt idx="6">
                  <c:v>38.06</c:v>
                </c:pt>
                <c:pt idx="7">
                  <c:v>37.57</c:v>
                </c:pt>
                <c:pt idx="8">
                  <c:v>37.14</c:v>
                </c:pt>
                <c:pt idx="9">
                  <c:v>36.69</c:v>
                </c:pt>
                <c:pt idx="10">
                  <c:v>36.24</c:v>
                </c:pt>
                <c:pt idx="11">
                  <c:v>35.76</c:v>
                </c:pt>
                <c:pt idx="12">
                  <c:v>35.29</c:v>
                </c:pt>
                <c:pt idx="13">
                  <c:v>34.799999999999997</c:v>
                </c:pt>
                <c:pt idx="14">
                  <c:v>34.299999999999997</c:v>
                </c:pt>
                <c:pt idx="15">
                  <c:v>33.81</c:v>
                </c:pt>
                <c:pt idx="16">
                  <c:v>33.33</c:v>
                </c:pt>
                <c:pt idx="17">
                  <c:v>32.89</c:v>
                </c:pt>
                <c:pt idx="18">
                  <c:v>32.409999999999997</c:v>
                </c:pt>
                <c:pt idx="19">
                  <c:v>31.95</c:v>
                </c:pt>
                <c:pt idx="20">
                  <c:v>31.51</c:v>
                </c:pt>
                <c:pt idx="21">
                  <c:v>31.04</c:v>
                </c:pt>
                <c:pt idx="22">
                  <c:v>30.56</c:v>
                </c:pt>
                <c:pt idx="23">
                  <c:v>29.94</c:v>
                </c:pt>
                <c:pt idx="24">
                  <c:v>29.59</c:v>
                </c:pt>
                <c:pt idx="25">
                  <c:v>29.1</c:v>
                </c:pt>
                <c:pt idx="26">
                  <c:v>28.66</c:v>
                </c:pt>
                <c:pt idx="27">
                  <c:v>28.18</c:v>
                </c:pt>
                <c:pt idx="28">
                  <c:v>27.68</c:v>
                </c:pt>
                <c:pt idx="29">
                  <c:v>27.22</c:v>
                </c:pt>
                <c:pt idx="30">
                  <c:v>26.89</c:v>
                </c:pt>
                <c:pt idx="31">
                  <c:v>26.76</c:v>
                </c:pt>
                <c:pt idx="32">
                  <c:v>26.49</c:v>
                </c:pt>
                <c:pt idx="33">
                  <c:v>26.07</c:v>
                </c:pt>
                <c:pt idx="34">
                  <c:v>25.56</c:v>
                </c:pt>
                <c:pt idx="35">
                  <c:v>25.1</c:v>
                </c:pt>
                <c:pt idx="36">
                  <c:v>24.6</c:v>
                </c:pt>
                <c:pt idx="37">
                  <c:v>24.1</c:v>
                </c:pt>
                <c:pt idx="38">
                  <c:v>23.6</c:v>
                </c:pt>
                <c:pt idx="39">
                  <c:v>23.1</c:v>
                </c:pt>
                <c:pt idx="40">
                  <c:v>22.58</c:v>
                </c:pt>
                <c:pt idx="41">
                  <c:v>22.06</c:v>
                </c:pt>
                <c:pt idx="42">
                  <c:v>21.55</c:v>
                </c:pt>
                <c:pt idx="43">
                  <c:v>21.03</c:v>
                </c:pt>
                <c:pt idx="44">
                  <c:v>20.53</c:v>
                </c:pt>
                <c:pt idx="45">
                  <c:v>20.02</c:v>
                </c:pt>
                <c:pt idx="46">
                  <c:v>19.53</c:v>
                </c:pt>
                <c:pt idx="47">
                  <c:v>19.07</c:v>
                </c:pt>
                <c:pt idx="48">
                  <c:v>18.59</c:v>
                </c:pt>
                <c:pt idx="49">
                  <c:v>18.11</c:v>
                </c:pt>
                <c:pt idx="50">
                  <c:v>17.62</c:v>
                </c:pt>
                <c:pt idx="51">
                  <c:v>17.13</c:v>
                </c:pt>
                <c:pt idx="52">
                  <c:v>16.62</c:v>
                </c:pt>
                <c:pt idx="53">
                  <c:v>16.14</c:v>
                </c:pt>
                <c:pt idx="54">
                  <c:v>15.64</c:v>
                </c:pt>
                <c:pt idx="55">
                  <c:v>15.13</c:v>
                </c:pt>
                <c:pt idx="56">
                  <c:v>14.64</c:v>
                </c:pt>
                <c:pt idx="57">
                  <c:v>14.15</c:v>
                </c:pt>
                <c:pt idx="58">
                  <c:v>13.63</c:v>
                </c:pt>
                <c:pt idx="59">
                  <c:v>13.15</c:v>
                </c:pt>
                <c:pt idx="60">
                  <c:v>12.69</c:v>
                </c:pt>
                <c:pt idx="61">
                  <c:v>12.22</c:v>
                </c:pt>
                <c:pt idx="62">
                  <c:v>11.75</c:v>
                </c:pt>
                <c:pt idx="63">
                  <c:v>11.27</c:v>
                </c:pt>
                <c:pt idx="64">
                  <c:v>10.79</c:v>
                </c:pt>
                <c:pt idx="65">
                  <c:v>10.33</c:v>
                </c:pt>
                <c:pt idx="66">
                  <c:v>9.93</c:v>
                </c:pt>
                <c:pt idx="67">
                  <c:v>9.94</c:v>
                </c:pt>
                <c:pt idx="68">
                  <c:v>10.01</c:v>
                </c:pt>
                <c:pt idx="69">
                  <c:v>10.050000000000001</c:v>
                </c:pt>
                <c:pt idx="70">
                  <c:v>10.09</c:v>
                </c:pt>
              </c:numCache>
            </c:numRef>
          </c:xVal>
          <c:yVal>
            <c:numRef>
              <c:f>'Figure 5'!$G$6:$G$76</c:f>
              <c:numCache>
                <c:formatCode>0.00</c:formatCode>
                <c:ptCount val="71"/>
                <c:pt idx="0">
                  <c:v>68.937344354217203</c:v>
                </c:pt>
                <c:pt idx="1">
                  <c:v>68.619846794541445</c:v>
                </c:pt>
                <c:pt idx="2">
                  <c:v>67.927124846157312</c:v>
                </c:pt>
                <c:pt idx="3">
                  <c:v>68.894378580524062</c:v>
                </c:pt>
                <c:pt idx="4">
                  <c:v>68.743010328355012</c:v>
                </c:pt>
                <c:pt idx="5">
                  <c:v>68.476188418124366</c:v>
                </c:pt>
                <c:pt idx="6">
                  <c:v>68.180503093373773</c:v>
                </c:pt>
                <c:pt idx="7">
                  <c:v>67.711637281530784</c:v>
                </c:pt>
                <c:pt idx="8">
                  <c:v>66.470510457344062</c:v>
                </c:pt>
                <c:pt idx="9">
                  <c:v>66.11709830356267</c:v>
                </c:pt>
                <c:pt idx="10">
                  <c:v>65.763686149783098</c:v>
                </c:pt>
                <c:pt idx="11">
                  <c:v>66.269125251894366</c:v>
                </c:pt>
                <c:pt idx="12">
                  <c:v>65.857986269082176</c:v>
                </c:pt>
                <c:pt idx="13">
                  <c:v>64.44367895779942</c:v>
                </c:pt>
                <c:pt idx="14">
                  <c:v>64.891391230878071</c:v>
                </c:pt>
                <c:pt idx="15">
                  <c:v>64.422525419033263</c:v>
                </c:pt>
                <c:pt idx="16">
                  <c:v>63.982523021704765</c:v>
                </c:pt>
                <c:pt idx="17">
                  <c:v>63.657974282439682</c:v>
                </c:pt>
                <c:pt idx="18">
                  <c:v>63.217971885113002</c:v>
                </c:pt>
                <c:pt idx="19">
                  <c:v>64.726579315694835</c:v>
                </c:pt>
                <c:pt idx="20">
                  <c:v>65.347472075869518</c:v>
                </c:pt>
                <c:pt idx="21">
                  <c:v>65.881774592497095</c:v>
                </c:pt>
                <c:pt idx="22">
                  <c:v>65.441772195168596</c:v>
                </c:pt>
                <c:pt idx="23">
                  <c:v>65.54312349405518</c:v>
                </c:pt>
                <c:pt idx="24">
                  <c:v>65.478345485435057</c:v>
                </c:pt>
                <c:pt idx="25">
                  <c:v>65.954921173030016</c:v>
                </c:pt>
                <c:pt idx="26">
                  <c:v>65.630372433764933</c:v>
                </c:pt>
                <c:pt idx="27">
                  <c:v>66.135811535876201</c:v>
                </c:pt>
                <c:pt idx="28">
                  <c:v>65.638082309516903</c:v>
                </c:pt>
                <c:pt idx="29">
                  <c:v>64.310365241781255</c:v>
                </c:pt>
                <c:pt idx="30">
                  <c:v>63.357872562753982</c:v>
                </c:pt>
                <c:pt idx="31">
                  <c:v>58.255440676850412</c:v>
                </c:pt>
                <c:pt idx="32">
                  <c:v>51.803479488287849</c:v>
                </c:pt>
                <c:pt idx="33">
                  <c:v>45.864008581420421</c:v>
                </c:pt>
                <c:pt idx="34">
                  <c:v>42.501091442227334</c:v>
                </c:pt>
                <c:pt idx="35">
                  <c:v>40.227932875055558</c:v>
                </c:pt>
                <c:pt idx="36">
                  <c:v>36.89387915037878</c:v>
                </c:pt>
                <c:pt idx="37">
                  <c:v>35.450708424579716</c:v>
                </c:pt>
                <c:pt idx="38">
                  <c:v>34.007537698780652</c:v>
                </c:pt>
                <c:pt idx="39">
                  <c:v>32.564366972981588</c:v>
                </c:pt>
                <c:pt idx="40">
                  <c:v>32.008910917587855</c:v>
                </c:pt>
                <c:pt idx="41">
                  <c:v>30.508013362757993</c:v>
                </c:pt>
                <c:pt idx="42">
                  <c:v>29.981420721882387</c:v>
                </c:pt>
                <c:pt idx="43">
                  <c:v>28.480523167050706</c:v>
                </c:pt>
                <c:pt idx="44">
                  <c:v>27.982793940689589</c:v>
                </c:pt>
                <c:pt idx="45">
                  <c:v>26.510759800376036</c:v>
                </c:pt>
                <c:pt idx="46">
                  <c:v>26.041893988533047</c:v>
                </c:pt>
                <c:pt idx="47">
                  <c:v>24.714176920797399</c:v>
                </c:pt>
                <c:pt idx="48">
                  <c:v>24.274174523468901</c:v>
                </c:pt>
                <c:pt idx="49">
                  <c:v>23.834172126142221</c:v>
                </c:pt>
                <c:pt idx="50">
                  <c:v>23.365306314297413</c:v>
                </c:pt>
                <c:pt idx="51">
                  <c:v>22.896440502454425</c:v>
                </c:pt>
                <c:pt idx="52">
                  <c:v>22.369847861577</c:v>
                </c:pt>
                <c:pt idx="53">
                  <c:v>21.92984546425032</c:v>
                </c:pt>
                <c:pt idx="54">
                  <c:v>22.377557737328971</c:v>
                </c:pt>
                <c:pt idx="55">
                  <c:v>20.905523597013598</c:v>
                </c:pt>
                <c:pt idx="56">
                  <c:v>21.382099284606738</c:v>
                </c:pt>
                <c:pt idx="57">
                  <c:v>19.967791973323983</c:v>
                </c:pt>
                <c:pt idx="58">
                  <c:v>19.412335917933888</c:v>
                </c:pt>
                <c:pt idx="59">
                  <c:v>19.917775020043337</c:v>
                </c:pt>
                <c:pt idx="60">
                  <c:v>18.590057952309508</c:v>
                </c:pt>
                <c:pt idx="61">
                  <c:v>18.178918969495498</c:v>
                </c:pt>
                <c:pt idx="62">
                  <c:v>18.713221486123075</c:v>
                </c:pt>
                <c:pt idx="63">
                  <c:v>17.327777589356629</c:v>
                </c:pt>
                <c:pt idx="64">
                  <c:v>16.88777519202813</c:v>
                </c:pt>
                <c:pt idx="65">
                  <c:v>16.505499623732248</c:v>
                </c:pt>
                <c:pt idx="66">
                  <c:v>17.241846041970348</c:v>
                </c:pt>
                <c:pt idx="67">
                  <c:v>17.270709456486657</c:v>
                </c:pt>
                <c:pt idx="68">
                  <c:v>16.527311858659232</c:v>
                </c:pt>
                <c:pt idx="69">
                  <c:v>17.588207016162414</c:v>
                </c:pt>
                <c:pt idx="70">
                  <c:v>17.70366067422583</c:v>
                </c:pt>
              </c:numCache>
            </c:numRef>
          </c:yVal>
          <c:smooth val="1"/>
          <c:extLst>
            <c:ext xmlns:c16="http://schemas.microsoft.com/office/drawing/2014/chart" uri="{C3380CC4-5D6E-409C-BE32-E72D297353CC}">
              <c16:uniqueId val="{00000002-D354-436F-A167-ADFE275E3817}"/>
            </c:ext>
          </c:extLst>
        </c:ser>
        <c:dLbls>
          <c:showLegendKey val="0"/>
          <c:showVal val="0"/>
          <c:showCatName val="0"/>
          <c:showSerName val="0"/>
          <c:showPercent val="0"/>
          <c:showBubbleSize val="0"/>
        </c:dLbls>
        <c:axId val="1808629792"/>
        <c:axId val="1808626464"/>
      </c:scatterChart>
      <c:valAx>
        <c:axId val="1808629792"/>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Temperature/°C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ax val="8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ysClr val="windowText" lastClr="000000">
                        <a:lumMod val="65000"/>
                        <a:lumOff val="35000"/>
                      </a:sysClr>
                    </a:solidFill>
                  </a:rPr>
                  <a:t>Concentration [g kg</a:t>
                </a:r>
                <a:r>
                  <a:rPr lang="en-GB" sz="1000" b="0" i="0" u="none" strike="noStrike" kern="1200" baseline="30000">
                    <a:solidFill>
                      <a:sysClr val="windowText" lastClr="000000">
                        <a:lumMod val="65000"/>
                        <a:lumOff val="35000"/>
                      </a:sysClr>
                    </a:solidFill>
                  </a:rPr>
                  <a:t>-1</a:t>
                </a:r>
                <a:r>
                  <a:rPr lang="en-GB" sz="1000" b="0" i="0" u="none" strike="noStrike" kern="1200" baseline="0">
                    <a:solidFill>
                      <a:sysClr val="windowText" lastClr="000000">
                        <a:lumMod val="65000"/>
                        <a:lumOff val="35000"/>
                      </a:sysClr>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spPr>
        <a:noFill/>
        <a:ln>
          <a:noFill/>
        </a:ln>
        <a:effectLst/>
      </c:spPr>
    </c:plotArea>
    <c:legend>
      <c:legendPos val="r"/>
      <c:layout>
        <c:manualLayout>
          <c:xMode val="edge"/>
          <c:yMode val="edge"/>
          <c:x val="7.9638451443569611E-2"/>
          <c:y val="0.49413094196558766"/>
          <c:w val="0.26207680205116257"/>
          <c:h val="0.23437664041994752"/>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GB"/>
              <a:t>66</a:t>
            </a:r>
          </a:p>
        </c:rich>
      </c:tx>
      <c:layout>
        <c:manualLayout>
          <c:xMode val="edge"/>
          <c:yMode val="edge"/>
          <c:x val="0.86518621160678522"/>
          <c:y val="5.08552935737401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71087962962963"/>
          <c:y val="2.5835185185185187E-2"/>
          <c:w val="0.85054189814814818"/>
          <c:h val="0.82738666666666671"/>
        </c:manualLayout>
      </c:layout>
      <c:scatterChart>
        <c:scatterStyle val="lineMarker"/>
        <c:varyColors val="0"/>
        <c:ser>
          <c:idx val="0"/>
          <c:order val="0"/>
          <c:tx>
            <c:strRef>
              <c:f>'Figure 12'!$AA$49</c:f>
              <c:strCache>
                <c:ptCount val="1"/>
                <c:pt idx="0">
                  <c:v>Intial</c:v>
                </c:pt>
              </c:strCache>
            </c:strRef>
          </c:tx>
          <c:spPr>
            <a:ln w="25400" cap="rnd">
              <a:noFill/>
              <a:round/>
            </a:ln>
            <a:effectLst/>
          </c:spPr>
          <c:marker>
            <c:symbol val="circle"/>
            <c:size val="10"/>
            <c:spPr>
              <a:solidFill>
                <a:srgbClr val="FF0000"/>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12'!$AA$50:$AA$170</c:f>
              <c:numCache>
                <c:formatCode>General</c:formatCode>
                <c:ptCount val="121"/>
                <c:pt idx="0">
                  <c:v>2.3689763999999998</c:v>
                </c:pt>
              </c:numCache>
            </c:numRef>
          </c:yVal>
          <c:smooth val="0"/>
          <c:extLst>
            <c:ext xmlns:c16="http://schemas.microsoft.com/office/drawing/2014/chart" uri="{C3380CC4-5D6E-409C-BE32-E72D297353CC}">
              <c16:uniqueId val="{00000000-2C68-485A-85C3-4A2879B7F5F3}"/>
            </c:ext>
          </c:extLst>
        </c:ser>
        <c:ser>
          <c:idx val="1"/>
          <c:order val="1"/>
          <c:tx>
            <c:strRef>
              <c:f>'Figure 12'!$AB$49</c:f>
              <c:strCache>
                <c:ptCount val="1"/>
                <c:pt idx="0">
                  <c:v>Small &lt; 0.1%</c:v>
                </c:pt>
              </c:strCache>
            </c:strRef>
          </c:tx>
          <c:spPr>
            <a:ln w="25400" cap="rnd">
              <a:noFill/>
              <a:round/>
            </a:ln>
            <a:effectLst/>
          </c:spPr>
          <c:marker>
            <c:symbol val="circle"/>
            <c:size val="5"/>
            <c:spPr>
              <a:solidFill>
                <a:schemeClr val="accent1">
                  <a:lumMod val="5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12'!$AB$50:$AB$170</c:f>
              <c:numCache>
                <c:formatCode>General</c:formatCode>
                <c:ptCount val="121"/>
                <c:pt idx="1">
                  <c:v>2.3689587000000003</c:v>
                </c:pt>
                <c:pt idx="2">
                  <c:v>2.3689507000000001</c:v>
                </c:pt>
                <c:pt idx="7">
                  <c:v>2.3659205000000001</c:v>
                </c:pt>
                <c:pt idx="9">
                  <c:v>2.3529782999999997</c:v>
                </c:pt>
                <c:pt idx="12">
                  <c:v>2.3043776</c:v>
                </c:pt>
                <c:pt idx="14">
                  <c:v>2.3462853999999997</c:v>
                </c:pt>
                <c:pt idx="16">
                  <c:v>2.3746438000000003</c:v>
                </c:pt>
                <c:pt idx="17">
                  <c:v>2.3632520000000001</c:v>
                </c:pt>
                <c:pt idx="18">
                  <c:v>2.3291426</c:v>
                </c:pt>
                <c:pt idx="19">
                  <c:v>2.3704521000000001</c:v>
                </c:pt>
                <c:pt idx="20">
                  <c:v>2.3491654999999998</c:v>
                </c:pt>
                <c:pt idx="23">
                  <c:v>2.3928668000000002</c:v>
                </c:pt>
                <c:pt idx="26">
                  <c:v>2.3721923999999999</c:v>
                </c:pt>
                <c:pt idx="27">
                  <c:v>2.3657942000000003</c:v>
                </c:pt>
                <c:pt idx="31">
                  <c:v>2.3550482000000001</c:v>
                </c:pt>
                <c:pt idx="33">
                  <c:v>2.3315804</c:v>
                </c:pt>
                <c:pt idx="34">
                  <c:v>2.3831543000000002</c:v>
                </c:pt>
                <c:pt idx="35">
                  <c:v>2.3763587999999998</c:v>
                </c:pt>
                <c:pt idx="37">
                  <c:v>2.37609</c:v>
                </c:pt>
                <c:pt idx="39">
                  <c:v>2.3630483</c:v>
                </c:pt>
                <c:pt idx="41">
                  <c:v>2.3849618000000001</c:v>
                </c:pt>
                <c:pt idx="42">
                  <c:v>2.3534003999999999</c:v>
                </c:pt>
              </c:numCache>
            </c:numRef>
          </c:yVal>
          <c:smooth val="0"/>
          <c:extLst>
            <c:ext xmlns:c16="http://schemas.microsoft.com/office/drawing/2014/chart" uri="{C3380CC4-5D6E-409C-BE32-E72D297353CC}">
              <c16:uniqueId val="{00000014-2C68-485A-85C3-4A2879B7F5F3}"/>
            </c:ext>
          </c:extLst>
        </c:ser>
        <c:ser>
          <c:idx val="2"/>
          <c:order val="2"/>
          <c:tx>
            <c:strRef>
              <c:f>'Figure 12'!$AC$49</c:f>
              <c:strCache>
                <c:ptCount val="1"/>
                <c:pt idx="0">
                  <c:v>Middle &lt; 0.1%</c:v>
                </c:pt>
              </c:strCache>
            </c:strRef>
          </c:tx>
          <c:spPr>
            <a:ln w="25400" cap="rnd">
              <a:noFill/>
              <a:round/>
            </a:ln>
            <a:effectLst/>
          </c:spPr>
          <c:marker>
            <c:symbol val="diamond"/>
            <c:size val="5"/>
            <c:spPr>
              <a:solidFill>
                <a:schemeClr val="accent1">
                  <a:lumMod val="5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12'!$AC$50:$AC$170</c:f>
              <c:numCache>
                <c:formatCode>General</c:formatCode>
                <c:ptCount val="121"/>
                <c:pt idx="3">
                  <c:v>2.369014</c:v>
                </c:pt>
                <c:pt idx="4">
                  <c:v>2.3689502999999998</c:v>
                </c:pt>
                <c:pt idx="8">
                  <c:v>2.3454716000000002</c:v>
                </c:pt>
                <c:pt idx="15">
                  <c:v>2.2893562999999997</c:v>
                </c:pt>
                <c:pt idx="21">
                  <c:v>2.3263769999999999</c:v>
                </c:pt>
                <c:pt idx="22">
                  <c:v>2.3635883</c:v>
                </c:pt>
                <c:pt idx="24">
                  <c:v>2.3206660000000001</c:v>
                </c:pt>
                <c:pt idx="25">
                  <c:v>2.3480343000000001</c:v>
                </c:pt>
                <c:pt idx="28">
                  <c:v>2.3802357000000001</c:v>
                </c:pt>
                <c:pt idx="29">
                  <c:v>2.3574698999999999</c:v>
                </c:pt>
                <c:pt idx="30">
                  <c:v>2.3364851</c:v>
                </c:pt>
                <c:pt idx="38">
                  <c:v>2.3062306000000001</c:v>
                </c:pt>
                <c:pt idx="40">
                  <c:v>2.3672038999999998</c:v>
                </c:pt>
                <c:pt idx="43">
                  <c:v>2.3735404</c:v>
                </c:pt>
                <c:pt idx="44">
                  <c:v>2.415692</c:v>
                </c:pt>
              </c:numCache>
            </c:numRef>
          </c:yVal>
          <c:smooth val="0"/>
          <c:extLst>
            <c:ext xmlns:c16="http://schemas.microsoft.com/office/drawing/2014/chart" uri="{C3380CC4-5D6E-409C-BE32-E72D297353CC}">
              <c16:uniqueId val="{00000015-2C68-485A-85C3-4A2879B7F5F3}"/>
            </c:ext>
          </c:extLst>
        </c:ser>
        <c:ser>
          <c:idx val="3"/>
          <c:order val="3"/>
          <c:tx>
            <c:strRef>
              <c:f>'Figure 12'!$AD$49</c:f>
              <c:strCache>
                <c:ptCount val="1"/>
                <c:pt idx="0">
                  <c:v>Large &lt; 0.1%</c:v>
                </c:pt>
              </c:strCache>
            </c:strRef>
          </c:tx>
          <c:spPr>
            <a:ln w="25400" cap="rnd">
              <a:noFill/>
              <a:round/>
            </a:ln>
            <a:effectLst/>
          </c:spPr>
          <c:marker>
            <c:symbol val="triangle"/>
            <c:size val="5"/>
            <c:spPr>
              <a:solidFill>
                <a:schemeClr val="accent1">
                  <a:lumMod val="5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12'!$AD$50:$AD$170</c:f>
              <c:numCache>
                <c:formatCode>General</c:formatCode>
                <c:ptCount val="121"/>
                <c:pt idx="5">
                  <c:v>2.3689537999999999</c:v>
                </c:pt>
                <c:pt idx="6">
                  <c:v>2.3689822999999999</c:v>
                </c:pt>
                <c:pt idx="10">
                  <c:v>2.2293210000000001</c:v>
                </c:pt>
                <c:pt idx="11">
                  <c:v>2.3482552000000001</c:v>
                </c:pt>
                <c:pt idx="13">
                  <c:v>2.374234</c:v>
                </c:pt>
                <c:pt idx="32">
                  <c:v>2.2922331000000002</c:v>
                </c:pt>
                <c:pt idx="36">
                  <c:v>2.3062310999999998</c:v>
                </c:pt>
              </c:numCache>
            </c:numRef>
          </c:yVal>
          <c:smooth val="0"/>
          <c:extLst>
            <c:ext xmlns:c16="http://schemas.microsoft.com/office/drawing/2014/chart" uri="{C3380CC4-5D6E-409C-BE32-E72D297353CC}">
              <c16:uniqueId val="{00000016-2C68-485A-85C3-4A2879B7F5F3}"/>
            </c:ext>
          </c:extLst>
        </c:ser>
        <c:ser>
          <c:idx val="4"/>
          <c:order val="4"/>
          <c:tx>
            <c:strRef>
              <c:f>'Figure 12'!$AE$49</c:f>
              <c:strCache>
                <c:ptCount val="1"/>
                <c:pt idx="0">
                  <c:v>Small 0.1-1%</c:v>
                </c:pt>
              </c:strCache>
            </c:strRef>
          </c:tx>
          <c:spPr>
            <a:ln w="25400" cap="rnd">
              <a:noFill/>
              <a:round/>
            </a:ln>
            <a:effectLst/>
          </c:spPr>
          <c:marker>
            <c:symbol val="circle"/>
            <c:size val="5"/>
            <c:spPr>
              <a:solidFill>
                <a:schemeClr val="accent1">
                  <a:lumMod val="60000"/>
                  <a:lumOff val="4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12'!$AE$50:$AE$170</c:f>
              <c:numCache>
                <c:formatCode>General</c:formatCode>
                <c:ptCount val="121"/>
                <c:pt idx="50">
                  <c:v>2.3610367000000001</c:v>
                </c:pt>
                <c:pt idx="51">
                  <c:v>2.3718189999999999</c:v>
                </c:pt>
                <c:pt idx="52">
                  <c:v>2.3661840000000001</c:v>
                </c:pt>
                <c:pt idx="54">
                  <c:v>2.3427175</c:v>
                </c:pt>
                <c:pt idx="56">
                  <c:v>2.3310673999999998</c:v>
                </c:pt>
                <c:pt idx="59">
                  <c:v>2.3062282999999999</c:v>
                </c:pt>
                <c:pt idx="60">
                  <c:v>2.368989</c:v>
                </c:pt>
                <c:pt idx="67">
                  <c:v>2.3004804000000001</c:v>
                </c:pt>
                <c:pt idx="68">
                  <c:v>2.331636</c:v>
                </c:pt>
                <c:pt idx="70">
                  <c:v>2.422129</c:v>
                </c:pt>
                <c:pt idx="71">
                  <c:v>2.3141377000000003</c:v>
                </c:pt>
                <c:pt idx="76">
                  <c:v>2.3417223000000003</c:v>
                </c:pt>
                <c:pt idx="87">
                  <c:v>2.3075935999999997</c:v>
                </c:pt>
                <c:pt idx="91">
                  <c:v>2.3689934999999998</c:v>
                </c:pt>
                <c:pt idx="92">
                  <c:v>2.3689743000000001</c:v>
                </c:pt>
                <c:pt idx="97">
                  <c:v>2.3084756</c:v>
                </c:pt>
                <c:pt idx="103">
                  <c:v>2.3769258</c:v>
                </c:pt>
                <c:pt idx="104">
                  <c:v>2.3610055000000001</c:v>
                </c:pt>
              </c:numCache>
            </c:numRef>
          </c:yVal>
          <c:smooth val="0"/>
          <c:extLst>
            <c:ext xmlns:c16="http://schemas.microsoft.com/office/drawing/2014/chart" uri="{C3380CC4-5D6E-409C-BE32-E72D297353CC}">
              <c16:uniqueId val="{00000017-2C68-485A-85C3-4A2879B7F5F3}"/>
            </c:ext>
          </c:extLst>
        </c:ser>
        <c:ser>
          <c:idx val="5"/>
          <c:order val="5"/>
          <c:tx>
            <c:strRef>
              <c:f>'Figure 12'!$AF$49</c:f>
              <c:strCache>
                <c:ptCount val="1"/>
                <c:pt idx="0">
                  <c:v>Middle 0.1-1%</c:v>
                </c:pt>
              </c:strCache>
            </c:strRef>
          </c:tx>
          <c:spPr>
            <a:ln w="25400" cap="rnd">
              <a:noFill/>
              <a:round/>
            </a:ln>
            <a:effectLst/>
          </c:spPr>
          <c:marker>
            <c:symbol val="diamond"/>
            <c:size val="5"/>
            <c:spPr>
              <a:solidFill>
                <a:schemeClr val="accent1">
                  <a:lumMod val="60000"/>
                  <a:lumOff val="4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12'!$AF$50:$AF$170</c:f>
              <c:numCache>
                <c:formatCode>General</c:formatCode>
                <c:ptCount val="121"/>
                <c:pt idx="46">
                  <c:v>2.3754407</c:v>
                </c:pt>
                <c:pt idx="47">
                  <c:v>2.3626382000000001</c:v>
                </c:pt>
                <c:pt idx="53">
                  <c:v>2.3413662</c:v>
                </c:pt>
                <c:pt idx="55">
                  <c:v>2.3975857999999999</c:v>
                </c:pt>
                <c:pt idx="58">
                  <c:v>2.3750156000000002</c:v>
                </c:pt>
                <c:pt idx="61">
                  <c:v>2.3564693000000001</c:v>
                </c:pt>
                <c:pt idx="62">
                  <c:v>2.3382215</c:v>
                </c:pt>
                <c:pt idx="69">
                  <c:v>2.3651987000000001</c:v>
                </c:pt>
                <c:pt idx="72">
                  <c:v>2.3747139000000002</c:v>
                </c:pt>
                <c:pt idx="73">
                  <c:v>2.3634181999999999</c:v>
                </c:pt>
                <c:pt idx="75">
                  <c:v>2.3074730000000003</c:v>
                </c:pt>
                <c:pt idx="81">
                  <c:v>2.3759902999999998</c:v>
                </c:pt>
                <c:pt idx="84">
                  <c:v>2.3471705999999997</c:v>
                </c:pt>
                <c:pt idx="86">
                  <c:v>2.3185655000000001</c:v>
                </c:pt>
                <c:pt idx="88">
                  <c:v>2.3591157000000003</c:v>
                </c:pt>
                <c:pt idx="89">
                  <c:v>2.3236270999999999</c:v>
                </c:pt>
                <c:pt idx="90">
                  <c:v>2.4738745999999998</c:v>
                </c:pt>
                <c:pt idx="93">
                  <c:v>2.2570051000000002</c:v>
                </c:pt>
                <c:pt idx="100">
                  <c:v>2.2918021</c:v>
                </c:pt>
                <c:pt idx="101">
                  <c:v>2.3518126000000001</c:v>
                </c:pt>
                <c:pt idx="102">
                  <c:v>2.2945582999999998</c:v>
                </c:pt>
                <c:pt idx="108">
                  <c:v>2.3689542000000001</c:v>
                </c:pt>
                <c:pt idx="109">
                  <c:v>2.3689779</c:v>
                </c:pt>
              </c:numCache>
            </c:numRef>
          </c:yVal>
          <c:smooth val="0"/>
          <c:extLst>
            <c:ext xmlns:c16="http://schemas.microsoft.com/office/drawing/2014/chart" uri="{C3380CC4-5D6E-409C-BE32-E72D297353CC}">
              <c16:uniqueId val="{00000018-2C68-485A-85C3-4A2879B7F5F3}"/>
            </c:ext>
          </c:extLst>
        </c:ser>
        <c:ser>
          <c:idx val="6"/>
          <c:order val="6"/>
          <c:tx>
            <c:strRef>
              <c:f>'Figure 12'!$AG$49</c:f>
              <c:strCache>
                <c:ptCount val="1"/>
                <c:pt idx="0">
                  <c:v>Large 0.1-1%</c:v>
                </c:pt>
              </c:strCache>
            </c:strRef>
          </c:tx>
          <c:spPr>
            <a:ln w="25400" cap="rnd">
              <a:noFill/>
              <a:round/>
            </a:ln>
            <a:effectLst/>
          </c:spPr>
          <c:marker>
            <c:symbol val="triangle"/>
            <c:size val="5"/>
            <c:spPr>
              <a:solidFill>
                <a:schemeClr val="accent1">
                  <a:lumMod val="60000"/>
                  <a:lumOff val="4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12'!$AG$50:$AG$170</c:f>
              <c:numCache>
                <c:formatCode>General</c:formatCode>
                <c:ptCount val="121"/>
                <c:pt idx="45">
                  <c:v>2.3912106</c:v>
                </c:pt>
                <c:pt idx="48">
                  <c:v>2.345809</c:v>
                </c:pt>
                <c:pt idx="49">
                  <c:v>2.4083052</c:v>
                </c:pt>
                <c:pt idx="57">
                  <c:v>2.3747674999999999</c:v>
                </c:pt>
                <c:pt idx="63">
                  <c:v>2.3165016</c:v>
                </c:pt>
                <c:pt idx="64">
                  <c:v>2.4199028</c:v>
                </c:pt>
                <c:pt idx="65">
                  <c:v>2.3820269999999999</c:v>
                </c:pt>
                <c:pt idx="66">
                  <c:v>2.3564306999999998</c:v>
                </c:pt>
                <c:pt idx="74">
                  <c:v>2.3147063000000001</c:v>
                </c:pt>
                <c:pt idx="77">
                  <c:v>2.4271948000000001</c:v>
                </c:pt>
                <c:pt idx="78">
                  <c:v>2.3387748999999998</c:v>
                </c:pt>
                <c:pt idx="79">
                  <c:v>2.3571371999999999</c:v>
                </c:pt>
                <c:pt idx="80">
                  <c:v>2.3330905999999998</c:v>
                </c:pt>
                <c:pt idx="82">
                  <c:v>2.3561426000000001</c:v>
                </c:pt>
                <c:pt idx="83">
                  <c:v>2.4355282999999996</c:v>
                </c:pt>
                <c:pt idx="85">
                  <c:v>2.3089917</c:v>
                </c:pt>
                <c:pt idx="94">
                  <c:v>2.3096216999999997</c:v>
                </c:pt>
                <c:pt idx="95">
                  <c:v>2.3806427000000001</c:v>
                </c:pt>
                <c:pt idx="96">
                  <c:v>2.3580318</c:v>
                </c:pt>
                <c:pt idx="98">
                  <c:v>2.3291197000000001</c:v>
                </c:pt>
                <c:pt idx="99">
                  <c:v>2.3725620999999997</c:v>
                </c:pt>
                <c:pt idx="105">
                  <c:v>2.3485944000000001</c:v>
                </c:pt>
                <c:pt idx="106">
                  <c:v>2.5728652000000003</c:v>
                </c:pt>
                <c:pt idx="107">
                  <c:v>2.3458919000000003</c:v>
                </c:pt>
              </c:numCache>
            </c:numRef>
          </c:yVal>
          <c:smooth val="0"/>
          <c:extLst>
            <c:ext xmlns:c16="http://schemas.microsoft.com/office/drawing/2014/chart" uri="{C3380CC4-5D6E-409C-BE32-E72D297353CC}">
              <c16:uniqueId val="{00000019-2C68-485A-85C3-4A2879B7F5F3}"/>
            </c:ext>
          </c:extLst>
        </c:ser>
        <c:ser>
          <c:idx val="7"/>
          <c:order val="7"/>
          <c:tx>
            <c:strRef>
              <c:f>'Figure 12'!$AH$49</c:f>
              <c:strCache>
                <c:ptCount val="1"/>
                <c:pt idx="0">
                  <c:v>Small &gt; 1%</c:v>
                </c:pt>
              </c:strCache>
            </c:strRef>
          </c:tx>
          <c:spPr>
            <a:ln w="25400" cap="rnd">
              <a:noFill/>
              <a:round/>
            </a:ln>
            <a:effectLst/>
          </c:spPr>
          <c:marker>
            <c:symbol val="circle"/>
            <c:size val="5"/>
            <c:spPr>
              <a:solidFill>
                <a:schemeClr val="accent1">
                  <a:lumMod val="20000"/>
                  <a:lumOff val="8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12'!$AH$50:$AH$170</c:f>
              <c:numCache>
                <c:formatCode>General</c:formatCode>
                <c:ptCount val="121"/>
              </c:numCache>
            </c:numRef>
          </c:yVal>
          <c:smooth val="0"/>
          <c:extLst>
            <c:ext xmlns:c16="http://schemas.microsoft.com/office/drawing/2014/chart" uri="{C3380CC4-5D6E-409C-BE32-E72D297353CC}">
              <c16:uniqueId val="{0000001A-2C68-485A-85C3-4A2879B7F5F3}"/>
            </c:ext>
          </c:extLst>
        </c:ser>
        <c:ser>
          <c:idx val="8"/>
          <c:order val="8"/>
          <c:tx>
            <c:strRef>
              <c:f>'Figure 12'!$AI$49</c:f>
              <c:strCache>
                <c:ptCount val="1"/>
                <c:pt idx="0">
                  <c:v>Middle &gt; 1%</c:v>
                </c:pt>
              </c:strCache>
            </c:strRef>
          </c:tx>
          <c:spPr>
            <a:ln w="25400" cap="rnd">
              <a:noFill/>
              <a:round/>
            </a:ln>
            <a:effectLst/>
          </c:spPr>
          <c:marker>
            <c:symbol val="diamond"/>
            <c:size val="5"/>
            <c:spPr>
              <a:solidFill>
                <a:schemeClr val="accent1">
                  <a:lumMod val="20000"/>
                  <a:lumOff val="8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12'!$AI$50:$AI$170</c:f>
              <c:numCache>
                <c:formatCode>General</c:formatCode>
                <c:ptCount val="121"/>
                <c:pt idx="113">
                  <c:v>2.3847770000000001</c:v>
                </c:pt>
                <c:pt idx="114">
                  <c:v>2.3531266</c:v>
                </c:pt>
              </c:numCache>
            </c:numRef>
          </c:yVal>
          <c:smooth val="0"/>
          <c:extLst>
            <c:ext xmlns:c16="http://schemas.microsoft.com/office/drawing/2014/chart" uri="{C3380CC4-5D6E-409C-BE32-E72D297353CC}">
              <c16:uniqueId val="{0000001B-2C68-485A-85C3-4A2879B7F5F3}"/>
            </c:ext>
          </c:extLst>
        </c:ser>
        <c:ser>
          <c:idx val="9"/>
          <c:order val="9"/>
          <c:tx>
            <c:strRef>
              <c:f>'Figure 12'!$AJ$49</c:f>
              <c:strCache>
                <c:ptCount val="1"/>
                <c:pt idx="0">
                  <c:v>Large &gt; 1%</c:v>
                </c:pt>
              </c:strCache>
            </c:strRef>
          </c:tx>
          <c:spPr>
            <a:ln w="25400" cap="rnd">
              <a:noFill/>
              <a:round/>
            </a:ln>
            <a:effectLst/>
          </c:spPr>
          <c:marker>
            <c:symbol val="triangle"/>
            <c:size val="5"/>
            <c:spPr>
              <a:solidFill>
                <a:schemeClr val="accent1">
                  <a:lumMod val="20000"/>
                  <a:lumOff val="80000"/>
                </a:schemeClr>
              </a:solidFill>
              <a:ln w="9525">
                <a:noFill/>
              </a:ln>
              <a:effectLst/>
            </c:spPr>
          </c:marker>
          <c:xVal>
            <c:numRef>
              <c:f>'Figure 12'!$R$50:$R$170</c:f>
              <c:numCache>
                <c:formatCode>General</c:formatCode>
                <c:ptCount val="121"/>
                <c:pt idx="0">
                  <c:v>186.74239</c:v>
                </c:pt>
                <c:pt idx="1">
                  <c:v>186.74875</c:v>
                </c:pt>
                <c:pt idx="2">
                  <c:v>186.73215999999999</c:v>
                </c:pt>
                <c:pt idx="3">
                  <c:v>186.76098999999999</c:v>
                </c:pt>
                <c:pt idx="4">
                  <c:v>186.72436999999999</c:v>
                </c:pt>
                <c:pt idx="5">
                  <c:v>186.70988</c:v>
                </c:pt>
                <c:pt idx="6">
                  <c:v>186.77435</c:v>
                </c:pt>
                <c:pt idx="7">
                  <c:v>186.65538000000001</c:v>
                </c:pt>
                <c:pt idx="8">
                  <c:v>185.43547000000001</c:v>
                </c:pt>
                <c:pt idx="9">
                  <c:v>186.06017</c:v>
                </c:pt>
                <c:pt idx="10">
                  <c:v>179.9573</c:v>
                </c:pt>
                <c:pt idx="11">
                  <c:v>185.82182</c:v>
                </c:pt>
                <c:pt idx="12">
                  <c:v>183.26364000000001</c:v>
                </c:pt>
                <c:pt idx="13">
                  <c:v>186.75014999999999</c:v>
                </c:pt>
                <c:pt idx="14">
                  <c:v>185.82919999999999</c:v>
                </c:pt>
                <c:pt idx="15">
                  <c:v>182.95294000000001</c:v>
                </c:pt>
                <c:pt idx="16">
                  <c:v>186.73462000000001</c:v>
                </c:pt>
                <c:pt idx="17">
                  <c:v>186.75013999999999</c:v>
                </c:pt>
                <c:pt idx="18">
                  <c:v>185.00154000000001</c:v>
                </c:pt>
                <c:pt idx="19">
                  <c:v>186.47875999999999</c:v>
                </c:pt>
                <c:pt idx="20">
                  <c:v>185.34415000000001</c:v>
                </c:pt>
                <c:pt idx="21">
                  <c:v>184.97274999999999</c:v>
                </c:pt>
                <c:pt idx="22">
                  <c:v>186.96629999999999</c:v>
                </c:pt>
                <c:pt idx="23">
                  <c:v>187.4854</c:v>
                </c:pt>
                <c:pt idx="24">
                  <c:v>182.88646</c:v>
                </c:pt>
                <c:pt idx="25">
                  <c:v>185.06854000000001</c:v>
                </c:pt>
                <c:pt idx="26">
                  <c:v>186.73815999999999</c:v>
                </c:pt>
                <c:pt idx="27">
                  <c:v>186.74656999999999</c:v>
                </c:pt>
                <c:pt idx="28">
                  <c:v>186.72684000000001</c:v>
                </c:pt>
                <c:pt idx="29">
                  <c:v>186.75783999999999</c:v>
                </c:pt>
                <c:pt idx="30">
                  <c:v>184.43531999999999</c:v>
                </c:pt>
                <c:pt idx="31">
                  <c:v>186.7604</c:v>
                </c:pt>
                <c:pt idx="32">
                  <c:v>183.54118</c:v>
                </c:pt>
                <c:pt idx="33">
                  <c:v>184.0703</c:v>
                </c:pt>
                <c:pt idx="34">
                  <c:v>186.72364999999999</c:v>
                </c:pt>
                <c:pt idx="35">
                  <c:v>186.31880000000001</c:v>
                </c:pt>
                <c:pt idx="36">
                  <c:v>181.06468000000001</c:v>
                </c:pt>
                <c:pt idx="37">
                  <c:v>187.10597000000001</c:v>
                </c:pt>
                <c:pt idx="38">
                  <c:v>181.06528</c:v>
                </c:pt>
                <c:pt idx="39">
                  <c:v>186.33477999999999</c:v>
                </c:pt>
                <c:pt idx="40">
                  <c:v>185.70876999999999</c:v>
                </c:pt>
                <c:pt idx="41">
                  <c:v>186.71959000000001</c:v>
                </c:pt>
                <c:pt idx="42">
                  <c:v>186.76437000000001</c:v>
                </c:pt>
                <c:pt idx="43">
                  <c:v>185.87798000000001</c:v>
                </c:pt>
                <c:pt idx="44">
                  <c:v>188.11208999999999</c:v>
                </c:pt>
                <c:pt idx="45">
                  <c:v>186.71115</c:v>
                </c:pt>
                <c:pt idx="46">
                  <c:v>186.73385999999999</c:v>
                </c:pt>
                <c:pt idx="47">
                  <c:v>186.75073</c:v>
                </c:pt>
                <c:pt idx="48">
                  <c:v>186.773</c:v>
                </c:pt>
                <c:pt idx="49">
                  <c:v>187.45955000000001</c:v>
                </c:pt>
                <c:pt idx="50">
                  <c:v>190.17599999999999</c:v>
                </c:pt>
                <c:pt idx="51">
                  <c:v>186.73795999999999</c:v>
                </c:pt>
                <c:pt idx="52">
                  <c:v>186.74672000000001</c:v>
                </c:pt>
                <c:pt idx="53">
                  <c:v>186.77768</c:v>
                </c:pt>
                <c:pt idx="54">
                  <c:v>184.80847</c:v>
                </c:pt>
                <c:pt idx="55">
                  <c:v>186.70419999999999</c:v>
                </c:pt>
                <c:pt idx="56">
                  <c:v>184.16153</c:v>
                </c:pt>
                <c:pt idx="57">
                  <c:v>185.36723000000001</c:v>
                </c:pt>
                <c:pt idx="58">
                  <c:v>187.05725000000001</c:v>
                </c:pt>
                <c:pt idx="59">
                  <c:v>181.06566000000001</c:v>
                </c:pt>
                <c:pt idx="60">
                  <c:v>182.64972</c:v>
                </c:pt>
                <c:pt idx="61">
                  <c:v>186.16659999999999</c:v>
                </c:pt>
                <c:pt idx="62">
                  <c:v>186.78555</c:v>
                </c:pt>
                <c:pt idx="63">
                  <c:v>181.83353</c:v>
                </c:pt>
                <c:pt idx="64">
                  <c:v>187.08183</c:v>
                </c:pt>
                <c:pt idx="65">
                  <c:v>186.72513000000001</c:v>
                </c:pt>
                <c:pt idx="66">
                  <c:v>186.75887</c:v>
                </c:pt>
                <c:pt idx="67">
                  <c:v>185.59119999999999</c:v>
                </c:pt>
                <c:pt idx="68">
                  <c:v>184.41265999999999</c:v>
                </c:pt>
                <c:pt idx="69">
                  <c:v>194.16607999999999</c:v>
                </c:pt>
                <c:pt idx="70">
                  <c:v>186.87886</c:v>
                </c:pt>
                <c:pt idx="71">
                  <c:v>186.59200999999999</c:v>
                </c:pt>
                <c:pt idx="72">
                  <c:v>186.73346000000001</c:v>
                </c:pt>
                <c:pt idx="73">
                  <c:v>186.751</c:v>
                </c:pt>
                <c:pt idx="74">
                  <c:v>186.8098</c:v>
                </c:pt>
                <c:pt idx="75">
                  <c:v>186.43073000000001</c:v>
                </c:pt>
                <c:pt idx="76">
                  <c:v>188.27562</c:v>
                </c:pt>
                <c:pt idx="77">
                  <c:v>186.66315</c:v>
                </c:pt>
                <c:pt idx="78">
                  <c:v>199.17789999999999</c:v>
                </c:pt>
                <c:pt idx="79">
                  <c:v>185.74082999999999</c:v>
                </c:pt>
                <c:pt idx="80">
                  <c:v>181.44978</c:v>
                </c:pt>
                <c:pt idx="81">
                  <c:v>186.57364999999999</c:v>
                </c:pt>
                <c:pt idx="82">
                  <c:v>186.28801000000001</c:v>
                </c:pt>
                <c:pt idx="83">
                  <c:v>186.64578</c:v>
                </c:pt>
                <c:pt idx="84">
                  <c:v>189.69954000000001</c:v>
                </c:pt>
                <c:pt idx="85">
                  <c:v>186.82570999999999</c:v>
                </c:pt>
                <c:pt idx="86">
                  <c:v>183.34091000000001</c:v>
                </c:pt>
                <c:pt idx="87">
                  <c:v>178.90690000000001</c:v>
                </c:pt>
                <c:pt idx="88">
                  <c:v>181.27203</c:v>
                </c:pt>
                <c:pt idx="89">
                  <c:v>175.50712999999999</c:v>
                </c:pt>
                <c:pt idx="90">
                  <c:v>187.00339</c:v>
                </c:pt>
                <c:pt idx="91">
                  <c:v>186.73412999999999</c:v>
                </c:pt>
                <c:pt idx="92">
                  <c:v>186.75031999999999</c:v>
                </c:pt>
                <c:pt idx="93">
                  <c:v>186.41806</c:v>
                </c:pt>
                <c:pt idx="94">
                  <c:v>181.61021</c:v>
                </c:pt>
                <c:pt idx="95">
                  <c:v>186.72417999999999</c:v>
                </c:pt>
                <c:pt idx="96">
                  <c:v>186.75934000000001</c:v>
                </c:pt>
                <c:pt idx="97">
                  <c:v>178.04160999999999</c:v>
                </c:pt>
                <c:pt idx="98">
                  <c:v>182.91112000000001</c:v>
                </c:pt>
                <c:pt idx="99">
                  <c:v>188.11671000000001</c:v>
                </c:pt>
                <c:pt idx="100">
                  <c:v>190.22423000000001</c:v>
                </c:pt>
                <c:pt idx="101">
                  <c:v>178.88892000000001</c:v>
                </c:pt>
                <c:pt idx="102">
                  <c:v>186.83887999999999</c:v>
                </c:pt>
                <c:pt idx="103">
                  <c:v>186.5292</c:v>
                </c:pt>
                <c:pt idx="104">
                  <c:v>186.93672000000001</c:v>
                </c:pt>
                <c:pt idx="105">
                  <c:v>196.48701</c:v>
                </c:pt>
                <c:pt idx="106">
                  <c:v>187.20093</c:v>
                </c:pt>
                <c:pt idx="107">
                  <c:v>175.97298000000001</c:v>
                </c:pt>
                <c:pt idx="108">
                  <c:v>186.72064</c:v>
                </c:pt>
                <c:pt idx="109">
                  <c:v>186.75837999999999</c:v>
                </c:pt>
                <c:pt idx="110">
                  <c:v>167.46295000000001</c:v>
                </c:pt>
                <c:pt idx="111">
                  <c:v>185.96367000000001</c:v>
                </c:pt>
                <c:pt idx="112">
                  <c:v>172.37090000000001</c:v>
                </c:pt>
                <c:pt idx="113">
                  <c:v>186.29017999999999</c:v>
                </c:pt>
                <c:pt idx="114">
                  <c:v>187.11867000000001</c:v>
                </c:pt>
                <c:pt idx="115">
                  <c:v>201.92859999999999</c:v>
                </c:pt>
                <c:pt idx="116">
                  <c:v>186.70015000000001</c:v>
                </c:pt>
                <c:pt idx="117">
                  <c:v>186.76979</c:v>
                </c:pt>
                <c:pt idx="118">
                  <c:v>185.7304</c:v>
                </c:pt>
                <c:pt idx="119">
                  <c:v>187.43414000000001</c:v>
                </c:pt>
              </c:numCache>
            </c:numRef>
          </c:xVal>
          <c:yVal>
            <c:numRef>
              <c:f>'Figure 12'!$AJ$50:$AJ$170</c:f>
              <c:numCache>
                <c:formatCode>General</c:formatCode>
                <c:ptCount val="121"/>
                <c:pt idx="110">
                  <c:v>2.3326059999999997</c:v>
                </c:pt>
                <c:pt idx="111">
                  <c:v>2.1306384</c:v>
                </c:pt>
                <c:pt idx="112">
                  <c:v>2.3380714</c:v>
                </c:pt>
                <c:pt idx="115">
                  <c:v>2.2751950000000001</c:v>
                </c:pt>
                <c:pt idx="116">
                  <c:v>2.3689917999999999</c:v>
                </c:pt>
                <c:pt idx="117">
                  <c:v>2.3689475</c:v>
                </c:pt>
                <c:pt idx="118">
                  <c:v>2.3998357000000001</c:v>
                </c:pt>
                <c:pt idx="119">
                  <c:v>2.3374649999999999</c:v>
                </c:pt>
              </c:numCache>
            </c:numRef>
          </c:yVal>
          <c:smooth val="0"/>
          <c:extLst>
            <c:ext xmlns:c16="http://schemas.microsoft.com/office/drawing/2014/chart" uri="{C3380CC4-5D6E-409C-BE32-E72D297353CC}">
              <c16:uniqueId val="{0000001C-2C68-485A-85C3-4A2879B7F5F3}"/>
            </c:ext>
          </c:extLst>
        </c:ser>
        <c:dLbls>
          <c:showLegendKey val="0"/>
          <c:showVal val="0"/>
          <c:showCatName val="0"/>
          <c:showSerName val="0"/>
          <c:showPercent val="0"/>
          <c:showBubbleSize val="0"/>
        </c:dLbls>
        <c:axId val="442318608"/>
        <c:axId val="681063935"/>
        <c:extLst/>
      </c:scatterChart>
      <c:valAx>
        <c:axId val="442318608"/>
        <c:scaling>
          <c:orientation val="minMax"/>
          <c:min val="165"/>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Crystal size D[4,3] [</a:t>
                </a:r>
                <a:r>
                  <a:rPr lang="el-GR"/>
                  <a:t>μ</a:t>
                </a:r>
                <a:r>
                  <a:rPr lang="de-DE"/>
                  <a:t>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81063935"/>
        <c:crosses val="autoZero"/>
        <c:crossBetween val="midCat"/>
        <c:majorUnit val="10"/>
      </c:valAx>
      <c:valAx>
        <c:axId val="681063935"/>
        <c:scaling>
          <c:orientation val="minMax"/>
          <c:min val="2.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Mass fraction BHET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42318608"/>
        <c:crosses val="autoZero"/>
        <c:crossBetween val="midCat"/>
        <c:majorUnit val="0.1"/>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Seeded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213948571095591E-2"/>
          <c:y val="3.2293981481481479E-2"/>
          <c:w val="0.85997485993989708"/>
          <c:h val="0.78543287037037035"/>
        </c:manualLayout>
      </c:layout>
      <c:scatterChart>
        <c:scatterStyle val="smoothMarker"/>
        <c:varyColors val="0"/>
        <c:ser>
          <c:idx val="0"/>
          <c:order val="0"/>
          <c:tx>
            <c:v>fast</c:v>
          </c:tx>
          <c:spPr>
            <a:ln w="19050" cap="rnd">
              <a:solidFill>
                <a:schemeClr val="accent1"/>
              </a:solidFill>
              <a:round/>
            </a:ln>
            <a:effectLst/>
          </c:spPr>
          <c:marker>
            <c:symbol val="none"/>
          </c:marker>
          <c:xVal>
            <c:numRef>
              <c:f>'Figure 5'!$J$6:$J$39</c:f>
              <c:numCache>
                <c:formatCode>0.00</c:formatCode>
                <c:ptCount val="34"/>
                <c:pt idx="0">
                  <c:v>39.85</c:v>
                </c:pt>
                <c:pt idx="1">
                  <c:v>37.549999999999997</c:v>
                </c:pt>
                <c:pt idx="2">
                  <c:v>36.700000000000003</c:v>
                </c:pt>
                <c:pt idx="3">
                  <c:v>35.89</c:v>
                </c:pt>
                <c:pt idx="4">
                  <c:v>35.24</c:v>
                </c:pt>
                <c:pt idx="5">
                  <c:v>33.92</c:v>
                </c:pt>
                <c:pt idx="6">
                  <c:v>32.93</c:v>
                </c:pt>
                <c:pt idx="7">
                  <c:v>32</c:v>
                </c:pt>
                <c:pt idx="8">
                  <c:v>31</c:v>
                </c:pt>
                <c:pt idx="9">
                  <c:v>30.02</c:v>
                </c:pt>
                <c:pt idx="10">
                  <c:v>29.08</c:v>
                </c:pt>
                <c:pt idx="11">
                  <c:v>28.19</c:v>
                </c:pt>
                <c:pt idx="12">
                  <c:v>27.21</c:v>
                </c:pt>
                <c:pt idx="13">
                  <c:v>26.3</c:v>
                </c:pt>
                <c:pt idx="14">
                  <c:v>25.32</c:v>
                </c:pt>
                <c:pt idx="15">
                  <c:v>24.42</c:v>
                </c:pt>
                <c:pt idx="16">
                  <c:v>23.6</c:v>
                </c:pt>
                <c:pt idx="17">
                  <c:v>22.94</c:v>
                </c:pt>
                <c:pt idx="18">
                  <c:v>22.47</c:v>
                </c:pt>
                <c:pt idx="19">
                  <c:v>21.96</c:v>
                </c:pt>
                <c:pt idx="20">
                  <c:v>21.26</c:v>
                </c:pt>
                <c:pt idx="21">
                  <c:v>20.399999999999999</c:v>
                </c:pt>
                <c:pt idx="22">
                  <c:v>19.45</c:v>
                </c:pt>
                <c:pt idx="23">
                  <c:v>18.53</c:v>
                </c:pt>
                <c:pt idx="24">
                  <c:v>17.62</c:v>
                </c:pt>
                <c:pt idx="25">
                  <c:v>16.71</c:v>
                </c:pt>
                <c:pt idx="26">
                  <c:v>15.77</c:v>
                </c:pt>
                <c:pt idx="27">
                  <c:v>14.82</c:v>
                </c:pt>
                <c:pt idx="28">
                  <c:v>13.86</c:v>
                </c:pt>
                <c:pt idx="29">
                  <c:v>12.93</c:v>
                </c:pt>
                <c:pt idx="30">
                  <c:v>11.98</c:v>
                </c:pt>
                <c:pt idx="31">
                  <c:v>11.04</c:v>
                </c:pt>
                <c:pt idx="32">
                  <c:v>10.1</c:v>
                </c:pt>
                <c:pt idx="33">
                  <c:v>9.14</c:v>
                </c:pt>
              </c:numCache>
            </c:numRef>
          </c:xVal>
          <c:yVal>
            <c:numRef>
              <c:f>'Figure 5'!$K$6:$K$39</c:f>
              <c:numCache>
                <c:formatCode>0.00</c:formatCode>
                <c:ptCount val="34"/>
                <c:pt idx="0">
                  <c:v>64.5446855191488</c:v>
                </c:pt>
                <c:pt idx="1">
                  <c:v>63.684288253191049</c:v>
                </c:pt>
                <c:pt idx="2">
                  <c:v>64.025382774475716</c:v>
                </c:pt>
                <c:pt idx="3">
                  <c:v>61.942891257959992</c:v>
                </c:pt>
                <c:pt idx="4">
                  <c:v>65.324606340462708</c:v>
                </c:pt>
                <c:pt idx="5">
                  <c:v>65.299483295079284</c:v>
                </c:pt>
                <c:pt idx="6">
                  <c:v>65.280641011039279</c:v>
                </c:pt>
                <c:pt idx="7">
                  <c:v>65.4160573578541</c:v>
                </c:pt>
                <c:pt idx="8">
                  <c:v>65.371505302009837</c:v>
                </c:pt>
                <c:pt idx="9">
                  <c:v>65.378372789778979</c:v>
                </c:pt>
                <c:pt idx="10">
                  <c:v>64.645937656441191</c:v>
                </c:pt>
                <c:pt idx="11">
                  <c:v>64.884193090494165</c:v>
                </c:pt>
                <c:pt idx="12">
                  <c:v>64.048918869916591</c:v>
                </c:pt>
                <c:pt idx="13">
                  <c:v>64.235754760351298</c:v>
                </c:pt>
                <c:pt idx="14">
                  <c:v>64.242622248122075</c:v>
                </c:pt>
                <c:pt idx="15">
                  <c:v>64.455167910364281</c:v>
                </c:pt>
                <c:pt idx="16">
                  <c:v>63.189108330384549</c:v>
                </c:pt>
                <c:pt idx="17">
                  <c:v>61.492263391001011</c:v>
                </c:pt>
                <c:pt idx="18">
                  <c:v>56.91533728260093</c:v>
                </c:pt>
                <c:pt idx="19">
                  <c:v>53.07771379531426</c:v>
                </c:pt>
                <c:pt idx="20">
                  <c:v>46.225179518618702</c:v>
                </c:pt>
                <c:pt idx="21">
                  <c:v>42.3298557263671</c:v>
                </c:pt>
                <c:pt idx="22">
                  <c:v>39.045285696181622</c:v>
                </c:pt>
                <c:pt idx="23">
                  <c:v>34.153561564728484</c:v>
                </c:pt>
                <c:pt idx="24">
                  <c:v>31.813972330123029</c:v>
                </c:pt>
                <c:pt idx="25">
                  <c:v>29.474383095519194</c:v>
                </c:pt>
                <c:pt idx="26">
                  <c:v>27.057664545487953</c:v>
                </c:pt>
                <c:pt idx="27">
                  <c:v>24.615236223647571</c:v>
                </c:pt>
                <c:pt idx="28">
                  <c:v>22.147098129999677</c:v>
                </c:pt>
                <c:pt idx="29">
                  <c:v>20.598231060122671</c:v>
                </c:pt>
                <c:pt idx="30">
                  <c:v>19.84008615497736</c:v>
                </c:pt>
                <c:pt idx="31">
                  <c:v>19.107651021637945</c:v>
                </c:pt>
                <c:pt idx="32">
                  <c:v>17.533074179951804</c:v>
                </c:pt>
                <c:pt idx="33">
                  <c:v>15.907077794649013</c:v>
                </c:pt>
              </c:numCache>
            </c:numRef>
          </c:yVal>
          <c:smooth val="1"/>
          <c:extLst>
            <c:ext xmlns:c16="http://schemas.microsoft.com/office/drawing/2014/chart" uri="{C3380CC4-5D6E-409C-BE32-E72D297353CC}">
              <c16:uniqueId val="{00000000-960A-4C77-8694-7D9EB53B72C2}"/>
            </c:ext>
          </c:extLst>
        </c:ser>
        <c:ser>
          <c:idx val="2"/>
          <c:order val="1"/>
          <c:tx>
            <c:v>medium</c:v>
          </c:tx>
          <c:spPr>
            <a:ln w="19050" cap="rnd">
              <a:solidFill>
                <a:schemeClr val="accent3"/>
              </a:solidFill>
              <a:round/>
            </a:ln>
            <a:effectLst/>
          </c:spPr>
          <c:marker>
            <c:symbol val="none"/>
          </c:marker>
          <c:xVal>
            <c:numRef>
              <c:f>'Figure 5'!$N$6:$N$41</c:f>
              <c:numCache>
                <c:formatCode>0.00</c:formatCode>
                <c:ptCount val="36"/>
                <c:pt idx="0">
                  <c:v>39.76</c:v>
                </c:pt>
                <c:pt idx="1">
                  <c:v>38.26</c:v>
                </c:pt>
                <c:pt idx="2">
                  <c:v>37.47</c:v>
                </c:pt>
                <c:pt idx="3">
                  <c:v>36.729999999999997</c:v>
                </c:pt>
                <c:pt idx="4">
                  <c:v>35.78</c:v>
                </c:pt>
                <c:pt idx="5">
                  <c:v>35.04</c:v>
                </c:pt>
                <c:pt idx="6">
                  <c:v>34.11</c:v>
                </c:pt>
                <c:pt idx="7">
                  <c:v>33.15</c:v>
                </c:pt>
                <c:pt idx="8">
                  <c:v>32.26</c:v>
                </c:pt>
                <c:pt idx="9">
                  <c:v>31.29</c:v>
                </c:pt>
                <c:pt idx="10">
                  <c:v>30.34</c:v>
                </c:pt>
                <c:pt idx="11">
                  <c:v>29.35</c:v>
                </c:pt>
                <c:pt idx="12">
                  <c:v>28.53</c:v>
                </c:pt>
                <c:pt idx="13">
                  <c:v>27.88</c:v>
                </c:pt>
                <c:pt idx="14">
                  <c:v>27.56</c:v>
                </c:pt>
                <c:pt idx="15">
                  <c:v>27.12</c:v>
                </c:pt>
                <c:pt idx="16">
                  <c:v>26.38</c:v>
                </c:pt>
                <c:pt idx="17">
                  <c:v>25.55</c:v>
                </c:pt>
                <c:pt idx="18">
                  <c:v>24.76</c:v>
                </c:pt>
                <c:pt idx="19">
                  <c:v>23.98</c:v>
                </c:pt>
                <c:pt idx="20">
                  <c:v>23.16</c:v>
                </c:pt>
                <c:pt idx="21">
                  <c:v>22.31</c:v>
                </c:pt>
                <c:pt idx="22">
                  <c:v>21.48</c:v>
                </c:pt>
                <c:pt idx="23">
                  <c:v>20.62</c:v>
                </c:pt>
                <c:pt idx="24">
                  <c:v>19.72</c:v>
                </c:pt>
                <c:pt idx="25">
                  <c:v>18.87</c:v>
                </c:pt>
                <c:pt idx="26">
                  <c:v>18.02</c:v>
                </c:pt>
                <c:pt idx="27">
                  <c:v>17.079999999999998</c:v>
                </c:pt>
                <c:pt idx="28">
                  <c:v>16.32</c:v>
                </c:pt>
                <c:pt idx="29">
                  <c:v>15.29</c:v>
                </c:pt>
                <c:pt idx="30">
                  <c:v>14.43</c:v>
                </c:pt>
                <c:pt idx="31">
                  <c:v>13.48</c:v>
                </c:pt>
                <c:pt idx="32">
                  <c:v>12.57</c:v>
                </c:pt>
                <c:pt idx="33">
                  <c:v>11.65</c:v>
                </c:pt>
                <c:pt idx="34">
                  <c:v>10.74</c:v>
                </c:pt>
                <c:pt idx="35">
                  <c:v>9.8800000000000008</c:v>
                </c:pt>
              </c:numCache>
            </c:numRef>
          </c:xVal>
          <c:yVal>
            <c:numRef>
              <c:f>'Figure 5'!$O$6:$O$41</c:f>
              <c:numCache>
                <c:formatCode>0.00</c:formatCode>
                <c:ptCount val="36"/>
                <c:pt idx="0">
                  <c:v>65.470050754533275</c:v>
                </c:pt>
                <c:pt idx="1">
                  <c:v>67.627181741624582</c:v>
                </c:pt>
                <c:pt idx="2">
                  <c:v>66.369077562539843</c:v>
                </c:pt>
                <c:pt idx="3">
                  <c:v>65.247001426143399</c:v>
                </c:pt>
                <c:pt idx="4">
                  <c:v>65.335885301240282</c:v>
                </c:pt>
                <c:pt idx="5">
                  <c:v>65.104948060233468</c:v>
                </c:pt>
                <c:pt idx="6">
                  <c:v>64.357104257013276</c:v>
                </c:pt>
                <c:pt idx="7">
                  <c:v>64.418782523575601</c:v>
                </c:pt>
                <c:pt idx="8">
                  <c:v>63.779761154505678</c:v>
                </c:pt>
                <c:pt idx="9">
                  <c:v>66.487650498700631</c:v>
                </c:pt>
                <c:pt idx="10">
                  <c:v>64.794256583013095</c:v>
                </c:pt>
                <c:pt idx="11">
                  <c:v>64.774318023957989</c:v>
                </c:pt>
                <c:pt idx="12">
                  <c:v>65.216874810045411</c:v>
                </c:pt>
                <c:pt idx="13">
                  <c:v>63.448510255096153</c:v>
                </c:pt>
                <c:pt idx="14">
                  <c:v>59.904514095713033</c:v>
                </c:pt>
                <c:pt idx="15">
                  <c:v>53.360633947703306</c:v>
                </c:pt>
                <c:pt idx="16">
                  <c:v>47.782863334344938</c:v>
                </c:pt>
                <c:pt idx="17">
                  <c:v>43.742520034932447</c:v>
                </c:pt>
                <c:pt idx="18">
                  <c:v>40.70213806506159</c:v>
                </c:pt>
                <c:pt idx="19">
                  <c:v>38.580100599121785</c:v>
                </c:pt>
                <c:pt idx="20">
                  <c:v>36.349240699031711</c:v>
                </c:pt>
                <c:pt idx="21">
                  <c:v>32.254486182543232</c:v>
                </c:pt>
                <c:pt idx="22">
                  <c:v>31.778698464699584</c:v>
                </c:pt>
                <c:pt idx="23">
                  <c:v>29.439016130459237</c:v>
                </c:pt>
                <c:pt idx="24">
                  <c:v>26.990511362066904</c:v>
                </c:pt>
                <c:pt idx="25">
                  <c:v>25.56917353175934</c:v>
                </c:pt>
                <c:pt idx="26">
                  <c:v>25.038974596839697</c:v>
                </c:pt>
                <c:pt idx="27">
                  <c:v>23.372786289688442</c:v>
                </c:pt>
                <c:pt idx="28">
                  <c:v>22.196298936217708</c:v>
                </c:pt>
                <c:pt idx="29">
                  <c:v>21.176399047620976</c:v>
                </c:pt>
                <c:pt idx="30">
                  <c:v>19.72785560877027</c:v>
                </c:pt>
                <c:pt idx="31">
                  <c:v>19.816739483865437</c:v>
                </c:pt>
                <c:pt idx="32">
                  <c:v>19.123306897721243</c:v>
                </c:pt>
                <c:pt idx="33">
                  <c:v>17.511529807647694</c:v>
                </c:pt>
                <c:pt idx="34">
                  <c:v>17.709236116893141</c:v>
                </c:pt>
                <c:pt idx="35">
                  <c:v>18.042970468828571</c:v>
                </c:pt>
              </c:numCache>
            </c:numRef>
          </c:yVal>
          <c:smooth val="1"/>
          <c:extLst>
            <c:ext xmlns:c16="http://schemas.microsoft.com/office/drawing/2014/chart" uri="{C3380CC4-5D6E-409C-BE32-E72D297353CC}">
              <c16:uniqueId val="{00000001-960A-4C77-8694-7D9EB53B72C2}"/>
            </c:ext>
          </c:extLst>
        </c:ser>
        <c:ser>
          <c:idx val="1"/>
          <c:order val="2"/>
          <c:tx>
            <c:v>slow</c:v>
          </c:tx>
          <c:spPr>
            <a:ln w="19050" cap="rnd">
              <a:solidFill>
                <a:schemeClr val="accent2"/>
              </a:solidFill>
              <a:round/>
            </a:ln>
            <a:effectLst/>
          </c:spPr>
          <c:marker>
            <c:symbol val="none"/>
          </c:marker>
          <c:xVal>
            <c:numRef>
              <c:f>'Figure 5'!$P$6:$P$70</c:f>
              <c:numCache>
                <c:formatCode>0.00</c:formatCode>
                <c:ptCount val="65"/>
                <c:pt idx="0">
                  <c:v>39.83</c:v>
                </c:pt>
                <c:pt idx="1">
                  <c:v>38.659999999999997</c:v>
                </c:pt>
                <c:pt idx="2">
                  <c:v>38.26</c:v>
                </c:pt>
                <c:pt idx="3">
                  <c:v>37.92</c:v>
                </c:pt>
                <c:pt idx="4">
                  <c:v>37.56</c:v>
                </c:pt>
                <c:pt idx="5">
                  <c:v>37.200000000000003</c:v>
                </c:pt>
                <c:pt idx="6">
                  <c:v>36.799999999999997</c:v>
                </c:pt>
                <c:pt idx="7">
                  <c:v>36.29</c:v>
                </c:pt>
                <c:pt idx="8">
                  <c:v>35.880000000000003</c:v>
                </c:pt>
                <c:pt idx="9">
                  <c:v>35.43</c:v>
                </c:pt>
                <c:pt idx="10">
                  <c:v>34.86</c:v>
                </c:pt>
                <c:pt idx="11">
                  <c:v>34.44</c:v>
                </c:pt>
                <c:pt idx="12">
                  <c:v>33.96</c:v>
                </c:pt>
                <c:pt idx="13">
                  <c:v>33.51</c:v>
                </c:pt>
                <c:pt idx="14">
                  <c:v>33.01</c:v>
                </c:pt>
                <c:pt idx="15">
                  <c:v>32.6</c:v>
                </c:pt>
                <c:pt idx="16">
                  <c:v>32.159999999999997</c:v>
                </c:pt>
                <c:pt idx="17">
                  <c:v>31.83</c:v>
                </c:pt>
                <c:pt idx="18">
                  <c:v>31.42</c:v>
                </c:pt>
                <c:pt idx="19">
                  <c:v>30.98</c:v>
                </c:pt>
                <c:pt idx="20">
                  <c:v>30.52</c:v>
                </c:pt>
                <c:pt idx="21">
                  <c:v>30.04</c:v>
                </c:pt>
                <c:pt idx="22">
                  <c:v>29.56</c:v>
                </c:pt>
                <c:pt idx="23">
                  <c:v>29.13</c:v>
                </c:pt>
                <c:pt idx="24">
                  <c:v>28.75</c:v>
                </c:pt>
                <c:pt idx="25">
                  <c:v>28.45</c:v>
                </c:pt>
                <c:pt idx="26">
                  <c:v>28.19</c:v>
                </c:pt>
                <c:pt idx="27">
                  <c:v>27.91</c:v>
                </c:pt>
                <c:pt idx="28">
                  <c:v>27.52</c:v>
                </c:pt>
                <c:pt idx="29">
                  <c:v>27.05</c:v>
                </c:pt>
                <c:pt idx="30">
                  <c:v>26.58</c:v>
                </c:pt>
                <c:pt idx="31">
                  <c:v>26.07</c:v>
                </c:pt>
                <c:pt idx="32">
                  <c:v>25.56</c:v>
                </c:pt>
                <c:pt idx="33">
                  <c:v>25.09</c:v>
                </c:pt>
                <c:pt idx="34">
                  <c:v>24.59</c:v>
                </c:pt>
                <c:pt idx="35">
                  <c:v>24.11</c:v>
                </c:pt>
                <c:pt idx="36">
                  <c:v>23.66</c:v>
                </c:pt>
                <c:pt idx="37">
                  <c:v>23.2</c:v>
                </c:pt>
                <c:pt idx="38">
                  <c:v>22.74</c:v>
                </c:pt>
                <c:pt idx="39">
                  <c:v>22.29</c:v>
                </c:pt>
                <c:pt idx="40">
                  <c:v>21.83</c:v>
                </c:pt>
                <c:pt idx="41">
                  <c:v>21.34</c:v>
                </c:pt>
                <c:pt idx="42">
                  <c:v>20.83</c:v>
                </c:pt>
                <c:pt idx="43">
                  <c:v>20.34</c:v>
                </c:pt>
                <c:pt idx="44">
                  <c:v>19.82</c:v>
                </c:pt>
                <c:pt idx="45">
                  <c:v>19.34</c:v>
                </c:pt>
                <c:pt idx="46">
                  <c:v>18.86</c:v>
                </c:pt>
                <c:pt idx="47">
                  <c:v>18.38</c:v>
                </c:pt>
                <c:pt idx="48">
                  <c:v>17.899999999999999</c:v>
                </c:pt>
                <c:pt idx="49">
                  <c:v>17.41</c:v>
                </c:pt>
                <c:pt idx="50">
                  <c:v>16.89</c:v>
                </c:pt>
                <c:pt idx="51">
                  <c:v>16.39</c:v>
                </c:pt>
                <c:pt idx="52">
                  <c:v>15.9</c:v>
                </c:pt>
                <c:pt idx="53">
                  <c:v>15.41</c:v>
                </c:pt>
                <c:pt idx="54">
                  <c:v>14.91</c:v>
                </c:pt>
                <c:pt idx="55">
                  <c:v>14.41</c:v>
                </c:pt>
                <c:pt idx="56">
                  <c:v>13.87</c:v>
                </c:pt>
                <c:pt idx="57">
                  <c:v>13.38</c:v>
                </c:pt>
                <c:pt idx="58">
                  <c:v>12.9</c:v>
                </c:pt>
                <c:pt idx="59">
                  <c:v>12.41</c:v>
                </c:pt>
                <c:pt idx="60">
                  <c:v>11.92</c:v>
                </c:pt>
                <c:pt idx="61">
                  <c:v>11.44</c:v>
                </c:pt>
                <c:pt idx="62">
                  <c:v>10.95</c:v>
                </c:pt>
                <c:pt idx="63">
                  <c:v>10.46</c:v>
                </c:pt>
                <c:pt idx="64">
                  <c:v>9.9700000000000006</c:v>
                </c:pt>
              </c:numCache>
            </c:numRef>
          </c:xVal>
          <c:yVal>
            <c:numRef>
              <c:f>'Figure 5'!$Q$6:$Q$70</c:f>
              <c:numCache>
                <c:formatCode>0.00</c:formatCode>
                <c:ptCount val="65"/>
                <c:pt idx="0">
                  <c:v>61.576552064198054</c:v>
                </c:pt>
                <c:pt idx="1">
                  <c:v>60.322346025746889</c:v>
                </c:pt>
                <c:pt idx="2">
                  <c:v>64.135349660664303</c:v>
                </c:pt>
                <c:pt idx="3">
                  <c:v>63.307146639733666</c:v>
                </c:pt>
                <c:pt idx="4">
                  <c:v>63.228119149062771</c:v>
                </c:pt>
                <c:pt idx="5">
                  <c:v>63.946985013417375</c:v>
                </c:pt>
                <c:pt idx="6">
                  <c:v>62.972628518204779</c:v>
                </c:pt>
                <c:pt idx="7">
                  <c:v>64.921897406897045</c:v>
                </c:pt>
                <c:pt idx="8">
                  <c:v>64.721075354324768</c:v>
                </c:pt>
                <c:pt idx="9">
                  <c:v>63.624924297210782</c:v>
                </c:pt>
                <c:pt idx="10">
                  <c:v>64.63014635659863</c:v>
                </c:pt>
                <c:pt idx="11">
                  <c:v>62.809178681603981</c:v>
                </c:pt>
                <c:pt idx="12">
                  <c:v>63.235737597393125</c:v>
                </c:pt>
                <c:pt idx="13">
                  <c:v>63.735373250322475</c:v>
                </c:pt>
                <c:pt idx="14">
                  <c:v>62.517427631307115</c:v>
                </c:pt>
                <c:pt idx="15">
                  <c:v>63.912392288778172</c:v>
                </c:pt>
                <c:pt idx="16">
                  <c:v>63.638493499067216</c:v>
                </c:pt>
                <c:pt idx="17">
                  <c:v>64.430436100560499</c:v>
                </c:pt>
                <c:pt idx="18">
                  <c:v>63.431720692968852</c:v>
                </c:pt>
                <c:pt idx="19">
                  <c:v>63.955715258278794</c:v>
                </c:pt>
                <c:pt idx="20">
                  <c:v>63.633098643806669</c:v>
                </c:pt>
                <c:pt idx="21">
                  <c:v>62.463870849552478</c:v>
                </c:pt>
                <c:pt idx="22">
                  <c:v>63.688323120364046</c:v>
                </c:pt>
                <c:pt idx="23">
                  <c:v>62.64088988800971</c:v>
                </c:pt>
                <c:pt idx="24">
                  <c:v>61.715251217558283</c:v>
                </c:pt>
                <c:pt idx="25">
                  <c:v>58.590803781084219</c:v>
                </c:pt>
                <c:pt idx="26">
                  <c:v>55.563791994130952</c:v>
                </c:pt>
                <c:pt idx="27">
                  <c:v>52.48806238241653</c:v>
                </c:pt>
                <c:pt idx="28">
                  <c:v>48.346491379499383</c:v>
                </c:pt>
                <c:pt idx="29">
                  <c:v>45.605835787580908</c:v>
                </c:pt>
                <c:pt idx="30">
                  <c:v>42.067286840641529</c:v>
                </c:pt>
                <c:pt idx="31">
                  <c:v>40.824982309245584</c:v>
                </c:pt>
                <c:pt idx="32">
                  <c:v>37.986891067807846</c:v>
                </c:pt>
                <c:pt idx="33">
                  <c:v>35.246235475890906</c:v>
                </c:pt>
                <c:pt idx="34">
                  <c:v>34.028289856875546</c:v>
                </c:pt>
                <c:pt idx="35">
                  <c:v>32.061168707598917</c:v>
                </c:pt>
                <c:pt idx="36">
                  <c:v>30.167124295462507</c:v>
                </c:pt>
                <c:pt idx="37">
                  <c:v>28.248720970945513</c:v>
                </c:pt>
                <c:pt idx="38">
                  <c:v>27.926104356473388</c:v>
                </c:pt>
                <c:pt idx="39">
                  <c:v>26.829953299360945</c:v>
                </c:pt>
                <c:pt idx="40">
                  <c:v>24.91154997484395</c:v>
                </c:pt>
                <c:pt idx="41">
                  <c:v>24.515856623231606</c:v>
                </c:pt>
                <c:pt idx="42">
                  <c:v>22.47565873681323</c:v>
                </c:pt>
                <c:pt idx="43">
                  <c:v>22.079965385200889</c:v>
                </c:pt>
                <c:pt idx="44">
                  <c:v>21.611195296446795</c:v>
                </c:pt>
                <c:pt idx="45">
                  <c:v>21.239860857215039</c:v>
                </c:pt>
                <c:pt idx="46">
                  <c:v>20.070633062960844</c:v>
                </c:pt>
                <c:pt idx="47">
                  <c:v>19.69929862372755</c:v>
                </c:pt>
                <c:pt idx="48">
                  <c:v>19.32796418449426</c:v>
                </c:pt>
                <c:pt idx="49">
                  <c:v>18.932270832880381</c:v>
                </c:pt>
                <c:pt idx="50">
                  <c:v>18.463500744126289</c:v>
                </c:pt>
                <c:pt idx="51">
                  <c:v>18.043448480133364</c:v>
                </c:pt>
                <c:pt idx="52">
                  <c:v>17.647755128519485</c:v>
                </c:pt>
                <c:pt idx="53">
                  <c:v>17.252061776905609</c:v>
                </c:pt>
                <c:pt idx="54">
                  <c:v>16.832009512911149</c:v>
                </c:pt>
                <c:pt idx="55">
                  <c:v>15.614063893897324</c:v>
                </c:pt>
                <c:pt idx="56">
                  <c:v>15.894469335402965</c:v>
                </c:pt>
                <c:pt idx="57">
                  <c:v>14.700882628768188</c:v>
                </c:pt>
                <c:pt idx="58">
                  <c:v>14.32954818953643</c:v>
                </c:pt>
                <c:pt idx="59">
                  <c:v>14.731748192943451</c:v>
                </c:pt>
                <c:pt idx="60">
                  <c:v>14.33605484133111</c:v>
                </c:pt>
                <c:pt idx="61">
                  <c:v>13.166827047075381</c:v>
                </c:pt>
                <c:pt idx="62">
                  <c:v>14.366920405504839</c:v>
                </c:pt>
                <c:pt idx="63">
                  <c:v>13.173333698870062</c:v>
                </c:pt>
                <c:pt idx="64">
                  <c:v>13.575533702280154</c:v>
                </c:pt>
              </c:numCache>
            </c:numRef>
          </c:yVal>
          <c:smooth val="1"/>
          <c:extLst>
            <c:ext xmlns:c16="http://schemas.microsoft.com/office/drawing/2014/chart" uri="{C3380CC4-5D6E-409C-BE32-E72D297353CC}">
              <c16:uniqueId val="{00000002-960A-4C77-8694-7D9EB53B72C2}"/>
            </c:ext>
          </c:extLst>
        </c:ser>
        <c:dLbls>
          <c:showLegendKey val="0"/>
          <c:showVal val="0"/>
          <c:showCatName val="0"/>
          <c:showSerName val="0"/>
          <c:showPercent val="0"/>
          <c:showBubbleSize val="0"/>
        </c:dLbls>
        <c:axId val="1808629792"/>
        <c:axId val="1808626464"/>
      </c:scatterChart>
      <c:valAx>
        <c:axId val="1808629792"/>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ysClr val="windowText" lastClr="000000">
                        <a:lumMod val="65000"/>
                        <a:lumOff val="35000"/>
                      </a:sysClr>
                    </a:solidFill>
                  </a:rPr>
                  <a:t>Temperature/°C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ysClr val="windowText" lastClr="000000">
                        <a:lumMod val="65000"/>
                        <a:lumOff val="35000"/>
                      </a:sysClr>
                    </a:solidFill>
                  </a:rPr>
                  <a:t>Concentration [g kg</a:t>
                </a:r>
                <a:r>
                  <a:rPr lang="en-GB" sz="1000" b="0" i="0" u="none" strike="noStrike" kern="1200" baseline="30000">
                    <a:solidFill>
                      <a:sysClr val="windowText" lastClr="000000">
                        <a:lumMod val="65000"/>
                        <a:lumOff val="35000"/>
                      </a:sysClr>
                    </a:solidFill>
                  </a:rPr>
                  <a:t>-1</a:t>
                </a:r>
                <a:r>
                  <a:rPr lang="en-GB" sz="1000" b="0" i="0" u="none" strike="noStrike" kern="1200" baseline="0">
                    <a:solidFill>
                      <a:sysClr val="windowText" lastClr="000000">
                        <a:lumMod val="65000"/>
                        <a:lumOff val="35000"/>
                      </a:sysClr>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spPr>
        <a:noFill/>
        <a:ln w="25400">
          <a:noFill/>
        </a:ln>
        <a:effectLst/>
      </c:spPr>
    </c:plotArea>
    <c:legend>
      <c:legendPos val="r"/>
      <c:layout>
        <c:manualLayout>
          <c:xMode val="edge"/>
          <c:yMode val="edge"/>
          <c:x val="8.7971784776902956E-2"/>
          <c:y val="0.45543712299120503"/>
          <c:w val="0.33259217328327528"/>
          <c:h val="0.27715901705872498"/>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Seeding</a:t>
            </a:r>
            <a:r>
              <a:rPr lang="en-GB" baseline="0"/>
              <a:t> state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213948571095591E-2"/>
          <c:y val="3.2293981481481479E-2"/>
          <c:w val="0.85645081177975535"/>
          <c:h val="0.80307175925925933"/>
        </c:manualLayout>
      </c:layout>
      <c:scatterChart>
        <c:scatterStyle val="smoothMarker"/>
        <c:varyColors val="0"/>
        <c:ser>
          <c:idx val="1"/>
          <c:order val="0"/>
          <c:tx>
            <c:v>unseeded</c:v>
          </c:tx>
          <c:spPr>
            <a:ln w="19050" cap="rnd">
              <a:solidFill>
                <a:schemeClr val="accent2"/>
              </a:solidFill>
              <a:round/>
            </a:ln>
            <a:effectLst/>
          </c:spPr>
          <c:marker>
            <c:symbol val="none"/>
          </c:marker>
          <c:xVal>
            <c:numRef>
              <c:f>'Figure 5'!$T$6:$T$40</c:f>
              <c:numCache>
                <c:formatCode>0.00</c:formatCode>
                <c:ptCount val="35"/>
                <c:pt idx="0">
                  <c:v>40</c:v>
                </c:pt>
                <c:pt idx="1">
                  <c:v>39.200000000000003</c:v>
                </c:pt>
                <c:pt idx="2">
                  <c:v>38.24</c:v>
                </c:pt>
                <c:pt idx="3">
                  <c:v>37.619999999999997</c:v>
                </c:pt>
                <c:pt idx="4">
                  <c:v>36.6</c:v>
                </c:pt>
                <c:pt idx="5">
                  <c:v>35.72</c:v>
                </c:pt>
                <c:pt idx="6">
                  <c:v>34.49</c:v>
                </c:pt>
                <c:pt idx="7">
                  <c:v>33.549999999999997</c:v>
                </c:pt>
                <c:pt idx="8">
                  <c:v>32.71</c:v>
                </c:pt>
                <c:pt idx="9">
                  <c:v>31.8</c:v>
                </c:pt>
                <c:pt idx="10">
                  <c:v>30.81</c:v>
                </c:pt>
                <c:pt idx="11">
                  <c:v>29.81</c:v>
                </c:pt>
                <c:pt idx="12">
                  <c:v>28.86</c:v>
                </c:pt>
                <c:pt idx="13">
                  <c:v>27.99</c:v>
                </c:pt>
                <c:pt idx="14">
                  <c:v>27.05</c:v>
                </c:pt>
                <c:pt idx="15">
                  <c:v>26.01</c:v>
                </c:pt>
                <c:pt idx="16">
                  <c:v>25.15</c:v>
                </c:pt>
                <c:pt idx="17">
                  <c:v>24.67</c:v>
                </c:pt>
                <c:pt idx="18">
                  <c:v>24.96</c:v>
                </c:pt>
                <c:pt idx="19">
                  <c:v>24.18</c:v>
                </c:pt>
                <c:pt idx="20">
                  <c:v>23.39</c:v>
                </c:pt>
                <c:pt idx="21">
                  <c:v>22.42</c:v>
                </c:pt>
                <c:pt idx="22">
                  <c:v>21.27</c:v>
                </c:pt>
                <c:pt idx="23">
                  <c:v>20.23</c:v>
                </c:pt>
                <c:pt idx="24">
                  <c:v>19.37</c:v>
                </c:pt>
                <c:pt idx="25">
                  <c:v>18.399999999999999</c:v>
                </c:pt>
                <c:pt idx="26">
                  <c:v>16.77</c:v>
                </c:pt>
                <c:pt idx="27">
                  <c:v>15.82</c:v>
                </c:pt>
                <c:pt idx="28">
                  <c:v>14.91</c:v>
                </c:pt>
                <c:pt idx="29">
                  <c:v>13.8</c:v>
                </c:pt>
                <c:pt idx="30">
                  <c:v>12.67</c:v>
                </c:pt>
                <c:pt idx="31">
                  <c:v>11.83</c:v>
                </c:pt>
                <c:pt idx="32">
                  <c:v>11.1</c:v>
                </c:pt>
                <c:pt idx="33">
                  <c:v>10.36</c:v>
                </c:pt>
                <c:pt idx="34">
                  <c:v>9.2899999999999991</c:v>
                </c:pt>
              </c:numCache>
            </c:numRef>
          </c:xVal>
          <c:yVal>
            <c:numRef>
              <c:f>'Figure 5'!$U$6:$U$40</c:f>
              <c:numCache>
                <c:formatCode>0.00</c:formatCode>
                <c:ptCount val="35"/>
                <c:pt idx="0">
                  <c:v>67.161915013401085</c:v>
                </c:pt>
                <c:pt idx="1">
                  <c:v>67.689166350442974</c:v>
                </c:pt>
                <c:pt idx="2">
                  <c:v>67.754603055223924</c:v>
                </c:pt>
                <c:pt idx="3">
                  <c:v>67.855954354110509</c:v>
                </c:pt>
                <c:pt idx="4">
                  <c:v>65.85732757291953</c:v>
                </c:pt>
                <c:pt idx="5">
                  <c:v>65.208230094391183</c:v>
                </c:pt>
                <c:pt idx="6">
                  <c:v>64.494354607242713</c:v>
                </c:pt>
                <c:pt idx="7">
                  <c:v>63.672076641616513</c:v>
                </c:pt>
                <c:pt idx="8">
                  <c:v>64.083874320591349</c:v>
                </c:pt>
                <c:pt idx="9">
                  <c:v>64.293628097955661</c:v>
                </c:pt>
                <c:pt idx="10">
                  <c:v>64.272474559191323</c:v>
                </c:pt>
                <c:pt idx="11">
                  <c:v>64.222457605908858</c:v>
                </c:pt>
                <c:pt idx="12">
                  <c:v>65.262199224645883</c:v>
                </c:pt>
                <c:pt idx="13">
                  <c:v>64.641965160633845</c:v>
                </c:pt>
                <c:pt idx="14">
                  <c:v>63.819687195009465</c:v>
                </c:pt>
                <c:pt idx="15">
                  <c:v>63.654216583663583</c:v>
                </c:pt>
                <c:pt idx="16">
                  <c:v>64.00828743360762</c:v>
                </c:pt>
                <c:pt idx="17">
                  <c:v>59.786519038521874</c:v>
                </c:pt>
                <c:pt idx="18">
                  <c:v>52.114584564536926</c:v>
                </c:pt>
                <c:pt idx="19">
                  <c:v>44.190589235657171</c:v>
                </c:pt>
                <c:pt idx="20">
                  <c:v>38.128613491138822</c:v>
                </c:pt>
                <c:pt idx="21">
                  <c:v>35.328862283087801</c:v>
                </c:pt>
                <c:pt idx="22">
                  <c:v>32.0095696137505</c:v>
                </c:pt>
                <c:pt idx="23">
                  <c:v>30.89865750296849</c:v>
                </c:pt>
                <c:pt idx="24">
                  <c:v>29.361845354034813</c:v>
                </c:pt>
                <c:pt idx="25">
                  <c:v>28.452977144861507</c:v>
                </c:pt>
                <c:pt idx="26">
                  <c:v>24.693682078195707</c:v>
                </c:pt>
                <c:pt idx="27">
                  <c:v>22.89709919861707</c:v>
                </c:pt>
                <c:pt idx="28">
                  <c:v>22.161411476537978</c:v>
                </c:pt>
                <c:pt idx="29">
                  <c:v>20.848455464143626</c:v>
                </c:pt>
                <c:pt idx="30">
                  <c:v>20.423214122154604</c:v>
                </c:pt>
                <c:pt idx="31">
                  <c:v>17.998687302811959</c:v>
                </c:pt>
                <c:pt idx="32">
                  <c:v>18.727982541462552</c:v>
                </c:pt>
                <c:pt idx="33">
                  <c:v>17.537531366719122</c:v>
                </c:pt>
                <c:pt idx="34">
                  <c:v>16.340029012384548</c:v>
                </c:pt>
              </c:numCache>
            </c:numRef>
          </c:yVal>
          <c:smooth val="1"/>
          <c:extLst>
            <c:ext xmlns:c16="http://schemas.microsoft.com/office/drawing/2014/chart" uri="{C3380CC4-5D6E-409C-BE32-E72D297353CC}">
              <c16:uniqueId val="{00000000-6177-4D0C-AAE4-A78B2F0CCB70}"/>
            </c:ext>
          </c:extLst>
        </c:ser>
        <c:ser>
          <c:idx val="0"/>
          <c:order val="1"/>
          <c:tx>
            <c:v>4 g seeds</c:v>
          </c:tx>
          <c:spPr>
            <a:ln w="19050" cap="rnd">
              <a:solidFill>
                <a:schemeClr val="accent1"/>
              </a:solidFill>
              <a:round/>
            </a:ln>
            <a:effectLst/>
          </c:spPr>
          <c:marker>
            <c:symbol val="none"/>
          </c:marker>
          <c:xVal>
            <c:numRef>
              <c:f>'Figure 5'!$V$6:$V$39</c:f>
              <c:numCache>
                <c:formatCode>0.00</c:formatCode>
                <c:ptCount val="34"/>
                <c:pt idx="0">
                  <c:v>39.729999999999997</c:v>
                </c:pt>
                <c:pt idx="1">
                  <c:v>38.44</c:v>
                </c:pt>
                <c:pt idx="2">
                  <c:v>37.53</c:v>
                </c:pt>
                <c:pt idx="3">
                  <c:v>36.630000000000003</c:v>
                </c:pt>
                <c:pt idx="4">
                  <c:v>35.85</c:v>
                </c:pt>
                <c:pt idx="5">
                  <c:v>34.96</c:v>
                </c:pt>
                <c:pt idx="6">
                  <c:v>34.01</c:v>
                </c:pt>
                <c:pt idx="7">
                  <c:v>33.06</c:v>
                </c:pt>
                <c:pt idx="8">
                  <c:v>32.119999999999997</c:v>
                </c:pt>
                <c:pt idx="9">
                  <c:v>31.18</c:v>
                </c:pt>
                <c:pt idx="10">
                  <c:v>30.2</c:v>
                </c:pt>
                <c:pt idx="11">
                  <c:v>29.14</c:v>
                </c:pt>
                <c:pt idx="12">
                  <c:v>28.3</c:v>
                </c:pt>
                <c:pt idx="13">
                  <c:v>27.34</c:v>
                </c:pt>
                <c:pt idx="14">
                  <c:v>26.47</c:v>
                </c:pt>
                <c:pt idx="15">
                  <c:v>25.55</c:v>
                </c:pt>
                <c:pt idx="16">
                  <c:v>25.35</c:v>
                </c:pt>
                <c:pt idx="17">
                  <c:v>24.76</c:v>
                </c:pt>
                <c:pt idx="18">
                  <c:v>23.85</c:v>
                </c:pt>
                <c:pt idx="19">
                  <c:v>22.93</c:v>
                </c:pt>
                <c:pt idx="20">
                  <c:v>21.95</c:v>
                </c:pt>
                <c:pt idx="21">
                  <c:v>21.01</c:v>
                </c:pt>
                <c:pt idx="22">
                  <c:v>19.989999999999998</c:v>
                </c:pt>
                <c:pt idx="23">
                  <c:v>19.100000000000001</c:v>
                </c:pt>
                <c:pt idx="24">
                  <c:v>18.16</c:v>
                </c:pt>
                <c:pt idx="25">
                  <c:v>17.27</c:v>
                </c:pt>
                <c:pt idx="26">
                  <c:v>16.34</c:v>
                </c:pt>
                <c:pt idx="27">
                  <c:v>15.37</c:v>
                </c:pt>
                <c:pt idx="28">
                  <c:v>14.42</c:v>
                </c:pt>
                <c:pt idx="29">
                  <c:v>13.44</c:v>
                </c:pt>
                <c:pt idx="30">
                  <c:v>12.52</c:v>
                </c:pt>
                <c:pt idx="31">
                  <c:v>11.61</c:v>
                </c:pt>
                <c:pt idx="32">
                  <c:v>10.69</c:v>
                </c:pt>
                <c:pt idx="33">
                  <c:v>9.77</c:v>
                </c:pt>
              </c:numCache>
            </c:numRef>
          </c:xVal>
          <c:yVal>
            <c:numRef>
              <c:f>'Figure 5'!$W$6:$W$39</c:f>
              <c:numCache>
                <c:formatCode>0.00</c:formatCode>
                <c:ptCount val="34"/>
                <c:pt idx="0">
                  <c:v>67.627743753337882</c:v>
                </c:pt>
                <c:pt idx="1">
                  <c:v>66.782837378176239</c:v>
                </c:pt>
                <c:pt idx="2">
                  <c:v>65.181589161637845</c:v>
                </c:pt>
                <c:pt idx="3">
                  <c:v>64.508350515016815</c:v>
                </c:pt>
                <c:pt idx="4">
                  <c:v>65.06553269539117</c:v>
                </c:pt>
                <c:pt idx="5">
                  <c:v>64.419785981231939</c:v>
                </c:pt>
                <c:pt idx="6">
                  <c:v>64.509605309762691</c:v>
                </c:pt>
                <c:pt idx="7">
                  <c:v>66.400459913202809</c:v>
                </c:pt>
                <c:pt idx="8">
                  <c:v>65.617253536736342</c:v>
                </c:pt>
                <c:pt idx="9">
                  <c:v>65.734564797725412</c:v>
                </c:pt>
                <c:pt idx="10">
                  <c:v>64.841390691413494</c:v>
                </c:pt>
                <c:pt idx="11">
                  <c:v>64.628798762864477</c:v>
                </c:pt>
                <c:pt idx="12">
                  <c:v>65.021029348471515</c:v>
                </c:pt>
                <c:pt idx="13">
                  <c:v>65.083356744538747</c:v>
                </c:pt>
                <c:pt idx="14">
                  <c:v>64.492593895303088</c:v>
                </c:pt>
                <c:pt idx="15">
                  <c:v>62.863853746301189</c:v>
                </c:pt>
                <c:pt idx="16">
                  <c:v>56.910909272333662</c:v>
                </c:pt>
                <c:pt idx="17">
                  <c:v>48.985261794910954</c:v>
                </c:pt>
                <c:pt idx="18">
                  <c:v>41.080390116178471</c:v>
                </c:pt>
                <c:pt idx="19">
                  <c:v>37.650614692265442</c:v>
                </c:pt>
                <c:pt idx="20">
                  <c:v>34.055887673585111</c:v>
                </c:pt>
                <c:pt idx="21">
                  <c:v>30.571128384748498</c:v>
                </c:pt>
                <c:pt idx="22">
                  <c:v>30.468504186046676</c:v>
                </c:pt>
                <c:pt idx="23">
                  <c:v>27.121204559517302</c:v>
                </c:pt>
                <c:pt idx="24">
                  <c:v>24.53696290813798</c:v>
                </c:pt>
                <c:pt idx="25">
                  <c:v>23.891216193980476</c:v>
                </c:pt>
                <c:pt idx="26">
                  <c:v>24.036019387433086</c:v>
                </c:pt>
                <c:pt idx="27">
                  <c:v>21.369301938668372</c:v>
                </c:pt>
                <c:pt idx="28">
                  <c:v>20.558603629738364</c:v>
                </c:pt>
                <c:pt idx="29">
                  <c:v>19.66542952342644</c:v>
                </c:pt>
                <c:pt idx="30">
                  <c:v>18.937207011883551</c:v>
                </c:pt>
                <c:pt idx="31">
                  <c:v>17.335958795345171</c:v>
                </c:pt>
                <c:pt idx="32">
                  <c:v>17.50825392125784</c:v>
                </c:pt>
                <c:pt idx="33">
                  <c:v>16.780031409716685</c:v>
                </c:pt>
              </c:numCache>
            </c:numRef>
          </c:yVal>
          <c:smooth val="1"/>
          <c:extLst>
            <c:ext xmlns:c16="http://schemas.microsoft.com/office/drawing/2014/chart" uri="{C3380CC4-5D6E-409C-BE32-E72D297353CC}">
              <c16:uniqueId val="{00000001-6177-4D0C-AAE4-A78B2F0CCB70}"/>
            </c:ext>
          </c:extLst>
        </c:ser>
        <c:ser>
          <c:idx val="2"/>
          <c:order val="2"/>
          <c:tx>
            <c:v>8 g seeds</c:v>
          </c:tx>
          <c:spPr>
            <a:ln w="19050" cap="rnd">
              <a:solidFill>
                <a:schemeClr val="accent3"/>
              </a:solidFill>
              <a:round/>
            </a:ln>
            <a:effectLst/>
          </c:spPr>
          <c:marker>
            <c:symbol val="none"/>
          </c:marker>
          <c:xVal>
            <c:numRef>
              <c:f>'Figure 5'!$X$6:$X$41</c:f>
              <c:numCache>
                <c:formatCode>0.00</c:formatCode>
                <c:ptCount val="36"/>
                <c:pt idx="0">
                  <c:v>39.85</c:v>
                </c:pt>
                <c:pt idx="1">
                  <c:v>37.549999999999997</c:v>
                </c:pt>
                <c:pt idx="2">
                  <c:v>36.700000000000003</c:v>
                </c:pt>
                <c:pt idx="3">
                  <c:v>35.89</c:v>
                </c:pt>
                <c:pt idx="4">
                  <c:v>35.24</c:v>
                </c:pt>
                <c:pt idx="5">
                  <c:v>33.92</c:v>
                </c:pt>
                <c:pt idx="6">
                  <c:v>32.93</c:v>
                </c:pt>
                <c:pt idx="7">
                  <c:v>32</c:v>
                </c:pt>
                <c:pt idx="8">
                  <c:v>31</c:v>
                </c:pt>
                <c:pt idx="9">
                  <c:v>30.02</c:v>
                </c:pt>
                <c:pt idx="10">
                  <c:v>29.08</c:v>
                </c:pt>
                <c:pt idx="11">
                  <c:v>28.19</c:v>
                </c:pt>
                <c:pt idx="12">
                  <c:v>27.21</c:v>
                </c:pt>
                <c:pt idx="13">
                  <c:v>26.3</c:v>
                </c:pt>
                <c:pt idx="14">
                  <c:v>25.32</c:v>
                </c:pt>
                <c:pt idx="15">
                  <c:v>24.42</c:v>
                </c:pt>
                <c:pt idx="16">
                  <c:v>23.6</c:v>
                </c:pt>
                <c:pt idx="17">
                  <c:v>22.94</c:v>
                </c:pt>
                <c:pt idx="18">
                  <c:v>22.47</c:v>
                </c:pt>
                <c:pt idx="19">
                  <c:v>21.96</c:v>
                </c:pt>
                <c:pt idx="20">
                  <c:v>21.26</c:v>
                </c:pt>
                <c:pt idx="21">
                  <c:v>20.399999999999999</c:v>
                </c:pt>
                <c:pt idx="22">
                  <c:v>19.45</c:v>
                </c:pt>
                <c:pt idx="23">
                  <c:v>18.53</c:v>
                </c:pt>
                <c:pt idx="24">
                  <c:v>17.62</c:v>
                </c:pt>
                <c:pt idx="25">
                  <c:v>16.71</c:v>
                </c:pt>
                <c:pt idx="26">
                  <c:v>15.77</c:v>
                </c:pt>
                <c:pt idx="27">
                  <c:v>14.82</c:v>
                </c:pt>
                <c:pt idx="28">
                  <c:v>13.86</c:v>
                </c:pt>
                <c:pt idx="29">
                  <c:v>12.93</c:v>
                </c:pt>
                <c:pt idx="30">
                  <c:v>11.98</c:v>
                </c:pt>
                <c:pt idx="31">
                  <c:v>11.04</c:v>
                </c:pt>
                <c:pt idx="32">
                  <c:v>10.1</c:v>
                </c:pt>
                <c:pt idx="33">
                  <c:v>9.14</c:v>
                </c:pt>
                <c:pt idx="34">
                  <c:v>10.74</c:v>
                </c:pt>
                <c:pt idx="35">
                  <c:v>9.8800000000000008</c:v>
                </c:pt>
              </c:numCache>
            </c:numRef>
          </c:xVal>
          <c:yVal>
            <c:numRef>
              <c:f>'Figure 5'!$Y$6:$Y$41</c:f>
              <c:numCache>
                <c:formatCode>0.00</c:formatCode>
                <c:ptCount val="36"/>
                <c:pt idx="0">
                  <c:v>64.5446855191488</c:v>
                </c:pt>
                <c:pt idx="1">
                  <c:v>63.684288253191049</c:v>
                </c:pt>
                <c:pt idx="2">
                  <c:v>64.025382774475716</c:v>
                </c:pt>
                <c:pt idx="3">
                  <c:v>61.942891257959992</c:v>
                </c:pt>
                <c:pt idx="4">
                  <c:v>65.324606340462708</c:v>
                </c:pt>
                <c:pt idx="5">
                  <c:v>65.299483295079284</c:v>
                </c:pt>
                <c:pt idx="6">
                  <c:v>65.280641011039279</c:v>
                </c:pt>
                <c:pt idx="7">
                  <c:v>65.4160573578541</c:v>
                </c:pt>
                <c:pt idx="8">
                  <c:v>65.371505302009837</c:v>
                </c:pt>
                <c:pt idx="9">
                  <c:v>65.378372789778979</c:v>
                </c:pt>
                <c:pt idx="10">
                  <c:v>64.645937656441191</c:v>
                </c:pt>
                <c:pt idx="11">
                  <c:v>64.884193090494165</c:v>
                </c:pt>
                <c:pt idx="12">
                  <c:v>64.048918869916591</c:v>
                </c:pt>
                <c:pt idx="13">
                  <c:v>64.235754760351298</c:v>
                </c:pt>
                <c:pt idx="14">
                  <c:v>64.242622248122075</c:v>
                </c:pt>
                <c:pt idx="15">
                  <c:v>64.455167910364281</c:v>
                </c:pt>
                <c:pt idx="16">
                  <c:v>63.189108330384549</c:v>
                </c:pt>
                <c:pt idx="17">
                  <c:v>61.492263391001011</c:v>
                </c:pt>
                <c:pt idx="18">
                  <c:v>56.91533728260093</c:v>
                </c:pt>
                <c:pt idx="19">
                  <c:v>53.07771379531426</c:v>
                </c:pt>
                <c:pt idx="20">
                  <c:v>46.225179518618702</c:v>
                </c:pt>
                <c:pt idx="21">
                  <c:v>42.3298557263671</c:v>
                </c:pt>
                <c:pt idx="22">
                  <c:v>39.045285696181622</c:v>
                </c:pt>
                <c:pt idx="23">
                  <c:v>34.153561564728484</c:v>
                </c:pt>
                <c:pt idx="24">
                  <c:v>31.813972330123029</c:v>
                </c:pt>
                <c:pt idx="25">
                  <c:v>29.474383095519194</c:v>
                </c:pt>
                <c:pt idx="26">
                  <c:v>27.057664545487953</c:v>
                </c:pt>
                <c:pt idx="27">
                  <c:v>24.615236223647571</c:v>
                </c:pt>
                <c:pt idx="28">
                  <c:v>22.147098129999677</c:v>
                </c:pt>
                <c:pt idx="29">
                  <c:v>20.598231060122671</c:v>
                </c:pt>
                <c:pt idx="30">
                  <c:v>19.84008615497736</c:v>
                </c:pt>
                <c:pt idx="31">
                  <c:v>19.107651021637945</c:v>
                </c:pt>
                <c:pt idx="32">
                  <c:v>17.533074179951804</c:v>
                </c:pt>
                <c:pt idx="33">
                  <c:v>15.907077794649013</c:v>
                </c:pt>
                <c:pt idx="34">
                  <c:v>17.688899618886353</c:v>
                </c:pt>
                <c:pt idx="35">
                  <c:v>18.042970468828571</c:v>
                </c:pt>
              </c:numCache>
            </c:numRef>
          </c:yVal>
          <c:smooth val="1"/>
          <c:extLst>
            <c:ext xmlns:c16="http://schemas.microsoft.com/office/drawing/2014/chart" uri="{C3380CC4-5D6E-409C-BE32-E72D297353CC}">
              <c16:uniqueId val="{00000002-6177-4D0C-AAE4-A78B2F0CCB70}"/>
            </c:ext>
          </c:extLst>
        </c:ser>
        <c:dLbls>
          <c:showLegendKey val="0"/>
          <c:showVal val="0"/>
          <c:showCatName val="0"/>
          <c:showSerName val="0"/>
          <c:showPercent val="0"/>
          <c:showBubbleSize val="0"/>
        </c:dLbls>
        <c:axId val="1808629792"/>
        <c:axId val="1808626464"/>
      </c:scatterChart>
      <c:valAx>
        <c:axId val="1808629792"/>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Temperature [°C]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Concentration [g kg</a:t>
                </a:r>
                <a:r>
                  <a:rPr lang="en-GB" baseline="30000"/>
                  <a:t>-1</a:t>
                </a:r>
                <a:r>
                  <a:rPr lang="en-GB"/>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spPr>
        <a:noFill/>
        <a:ln>
          <a:noFill/>
        </a:ln>
        <a:effectLst/>
      </c:spPr>
    </c:plotArea>
    <c:legend>
      <c:legendPos val="r"/>
      <c:layout>
        <c:manualLayout>
          <c:xMode val="edge"/>
          <c:yMode val="edge"/>
          <c:x val="7.4082895888013978E-2"/>
          <c:y val="0.49413094196558766"/>
          <c:w val="0.30530724297894934"/>
          <c:h val="0.26995070536451637"/>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BHET concentration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213948571095591E-2"/>
          <c:y val="3.2293981481481479E-2"/>
          <c:w val="0.85645081177975535"/>
          <c:h val="0.80307175925925933"/>
        </c:manualLayout>
      </c:layout>
      <c:scatterChart>
        <c:scatterStyle val="smoothMarker"/>
        <c:varyColors val="0"/>
        <c:ser>
          <c:idx val="0"/>
          <c:order val="0"/>
          <c:tx>
            <c:v>low</c:v>
          </c:tx>
          <c:spPr>
            <a:ln w="19050" cap="rnd">
              <a:solidFill>
                <a:schemeClr val="accent1"/>
              </a:solidFill>
              <a:round/>
            </a:ln>
            <a:effectLst/>
          </c:spPr>
          <c:marker>
            <c:symbol val="none"/>
          </c:marker>
          <c:xVal>
            <c:numRef>
              <c:f>'Figure 5'!$AB$6:$AB$39</c:f>
              <c:numCache>
                <c:formatCode>0.00</c:formatCode>
                <c:ptCount val="34"/>
                <c:pt idx="0">
                  <c:v>40</c:v>
                </c:pt>
                <c:pt idx="1">
                  <c:v>39.159999999999997</c:v>
                </c:pt>
                <c:pt idx="2">
                  <c:v>38.299999999999997</c:v>
                </c:pt>
                <c:pt idx="3">
                  <c:v>37.1</c:v>
                </c:pt>
                <c:pt idx="4">
                  <c:v>36.299999999999997</c:v>
                </c:pt>
                <c:pt idx="5">
                  <c:v>35.409999999999997</c:v>
                </c:pt>
                <c:pt idx="6">
                  <c:v>34.229999999999997</c:v>
                </c:pt>
                <c:pt idx="7">
                  <c:v>33.44</c:v>
                </c:pt>
                <c:pt idx="8">
                  <c:v>32.49</c:v>
                </c:pt>
                <c:pt idx="9">
                  <c:v>31.48</c:v>
                </c:pt>
                <c:pt idx="10">
                  <c:v>30.56</c:v>
                </c:pt>
                <c:pt idx="11">
                  <c:v>29.73</c:v>
                </c:pt>
                <c:pt idx="12">
                  <c:v>28.84</c:v>
                </c:pt>
                <c:pt idx="13">
                  <c:v>27.67</c:v>
                </c:pt>
                <c:pt idx="14">
                  <c:v>26.83</c:v>
                </c:pt>
                <c:pt idx="15">
                  <c:v>25.62</c:v>
                </c:pt>
                <c:pt idx="16">
                  <c:v>24.82</c:v>
                </c:pt>
                <c:pt idx="17">
                  <c:v>23.43</c:v>
                </c:pt>
                <c:pt idx="18">
                  <c:v>22.8</c:v>
                </c:pt>
                <c:pt idx="19">
                  <c:v>21.92</c:v>
                </c:pt>
                <c:pt idx="20">
                  <c:v>21.08</c:v>
                </c:pt>
                <c:pt idx="21">
                  <c:v>20.239999999999998</c:v>
                </c:pt>
                <c:pt idx="22">
                  <c:v>19.54</c:v>
                </c:pt>
                <c:pt idx="23">
                  <c:v>18.3</c:v>
                </c:pt>
                <c:pt idx="24">
                  <c:v>17.7</c:v>
                </c:pt>
                <c:pt idx="25">
                  <c:v>17.05</c:v>
                </c:pt>
                <c:pt idx="26">
                  <c:v>16.149999999999999</c:v>
                </c:pt>
                <c:pt idx="27">
                  <c:v>14.91</c:v>
                </c:pt>
                <c:pt idx="28">
                  <c:v>13.85</c:v>
                </c:pt>
                <c:pt idx="29">
                  <c:v>12.81</c:v>
                </c:pt>
                <c:pt idx="30">
                  <c:v>11.87</c:v>
                </c:pt>
                <c:pt idx="31">
                  <c:v>11.08</c:v>
                </c:pt>
                <c:pt idx="32">
                  <c:v>10.09</c:v>
                </c:pt>
                <c:pt idx="33">
                  <c:v>9.1</c:v>
                </c:pt>
              </c:numCache>
            </c:numRef>
          </c:xVal>
          <c:yVal>
            <c:numRef>
              <c:f>'Figure 5'!$AC$6:$AC$39</c:f>
              <c:numCache>
                <c:formatCode>0.00</c:formatCode>
                <c:ptCount val="34"/>
                <c:pt idx="0">
                  <c:v>55.38912251059628</c:v>
                </c:pt>
                <c:pt idx="1">
                  <c:v>56.746361689009063</c:v>
                </c:pt>
                <c:pt idx="2">
                  <c:v>56.154991039513334</c:v>
                </c:pt>
                <c:pt idx="3">
                  <c:v>52.691381297596308</c:v>
                </c:pt>
                <c:pt idx="4">
                  <c:v>50.382308136317079</c:v>
                </c:pt>
                <c:pt idx="5">
                  <c:v>50.649788742714009</c:v>
                </c:pt>
                <c:pt idx="6">
                  <c:v>49.134788828703677</c:v>
                </c:pt>
                <c:pt idx="7">
                  <c:v>49.690903580258237</c:v>
                </c:pt>
                <c:pt idx="8">
                  <c:v>49.785203699557314</c:v>
                </c:pt>
                <c:pt idx="9">
                  <c:v>50.651764831200126</c:v>
                </c:pt>
                <c:pt idx="10">
                  <c:v>50.832655194044492</c:v>
                </c:pt>
                <c:pt idx="11">
                  <c:v>52.218757786975402</c:v>
                </c:pt>
                <c:pt idx="12">
                  <c:v>52.486238393370513</c:v>
                </c:pt>
                <c:pt idx="13">
                  <c:v>51.945543393316257</c:v>
                </c:pt>
                <c:pt idx="14">
                  <c:v>52.357341072291092</c:v>
                </c:pt>
                <c:pt idx="15">
                  <c:v>51.701192414175239</c:v>
                </c:pt>
                <c:pt idx="16">
                  <c:v>52.22844375121349</c:v>
                </c:pt>
                <c:pt idx="17">
                  <c:v>51.052753631809537</c:v>
                </c:pt>
                <c:pt idx="18">
                  <c:v>53.016124515055708</c:v>
                </c:pt>
                <c:pt idx="19">
                  <c:v>53.312468535967128</c:v>
                </c:pt>
                <c:pt idx="20">
                  <c:v>53.724266214941963</c:v>
                </c:pt>
                <c:pt idx="21">
                  <c:v>54.136063893918617</c:v>
                </c:pt>
                <c:pt idx="22">
                  <c:v>51.17018337835907</c:v>
                </c:pt>
                <c:pt idx="23">
                  <c:v>44.754795480061148</c:v>
                </c:pt>
                <c:pt idx="24">
                  <c:v>38.29578311190744</c:v>
                </c:pt>
                <c:pt idx="25">
                  <c:v>32.637895170615593</c:v>
                </c:pt>
                <c:pt idx="26">
                  <c:v>28.1493048652992</c:v>
                </c:pt>
                <c:pt idx="27">
                  <c:v>26.461124464194654</c:v>
                </c:pt>
                <c:pt idx="28">
                  <c:v>23.401602525502312</c:v>
                </c:pt>
                <c:pt idx="29">
                  <c:v>21.345248915278717</c:v>
                </c:pt>
                <c:pt idx="30">
                  <c:v>18.632087950776622</c:v>
                </c:pt>
                <c:pt idx="31">
                  <c:v>19.188202702329363</c:v>
                </c:pt>
                <c:pt idx="32">
                  <c:v>16.330724665247544</c:v>
                </c:pt>
                <c:pt idx="33">
                  <c:v>16.309571126483206</c:v>
                </c:pt>
              </c:numCache>
            </c:numRef>
          </c:yVal>
          <c:smooth val="1"/>
          <c:extLst>
            <c:ext xmlns:c16="http://schemas.microsoft.com/office/drawing/2014/chart" uri="{C3380CC4-5D6E-409C-BE32-E72D297353CC}">
              <c16:uniqueId val="{00000000-B0AA-4D2F-ACF4-81AE8CA77A4F}"/>
            </c:ext>
          </c:extLst>
        </c:ser>
        <c:ser>
          <c:idx val="1"/>
          <c:order val="1"/>
          <c:tx>
            <c:v>medium</c:v>
          </c:tx>
          <c:spPr>
            <a:ln w="19050" cap="rnd">
              <a:solidFill>
                <a:schemeClr val="accent2"/>
              </a:solidFill>
              <a:round/>
            </a:ln>
            <a:effectLst/>
          </c:spPr>
          <c:marker>
            <c:symbol val="none"/>
          </c:marker>
          <c:xVal>
            <c:numRef>
              <c:f>'Figure 5'!$AD$6:$AD$40</c:f>
              <c:numCache>
                <c:formatCode>0.00</c:formatCode>
                <c:ptCount val="35"/>
                <c:pt idx="0">
                  <c:v>40</c:v>
                </c:pt>
                <c:pt idx="1">
                  <c:v>39.200000000000003</c:v>
                </c:pt>
                <c:pt idx="2">
                  <c:v>38.24</c:v>
                </c:pt>
                <c:pt idx="3">
                  <c:v>37.619999999999997</c:v>
                </c:pt>
                <c:pt idx="4">
                  <c:v>36.6</c:v>
                </c:pt>
                <c:pt idx="5">
                  <c:v>35.72</c:v>
                </c:pt>
                <c:pt idx="6">
                  <c:v>34.49</c:v>
                </c:pt>
                <c:pt idx="7">
                  <c:v>33.549999999999997</c:v>
                </c:pt>
                <c:pt idx="8">
                  <c:v>32.71</c:v>
                </c:pt>
                <c:pt idx="9">
                  <c:v>31.8</c:v>
                </c:pt>
                <c:pt idx="10">
                  <c:v>30.81</c:v>
                </c:pt>
                <c:pt idx="11">
                  <c:v>29.81</c:v>
                </c:pt>
                <c:pt idx="12">
                  <c:v>28.86</c:v>
                </c:pt>
                <c:pt idx="13">
                  <c:v>27.99</c:v>
                </c:pt>
                <c:pt idx="14">
                  <c:v>27.05</c:v>
                </c:pt>
                <c:pt idx="15">
                  <c:v>26.01</c:v>
                </c:pt>
                <c:pt idx="16">
                  <c:v>25.15</c:v>
                </c:pt>
                <c:pt idx="17">
                  <c:v>24.67</c:v>
                </c:pt>
                <c:pt idx="18">
                  <c:v>24.96</c:v>
                </c:pt>
                <c:pt idx="19">
                  <c:v>24.18</c:v>
                </c:pt>
                <c:pt idx="20">
                  <c:v>23.39</c:v>
                </c:pt>
                <c:pt idx="21">
                  <c:v>22.42</c:v>
                </c:pt>
                <c:pt idx="22">
                  <c:v>21.27</c:v>
                </c:pt>
                <c:pt idx="23">
                  <c:v>20.23</c:v>
                </c:pt>
                <c:pt idx="24">
                  <c:v>19.37</c:v>
                </c:pt>
                <c:pt idx="25">
                  <c:v>18.399999999999999</c:v>
                </c:pt>
                <c:pt idx="26">
                  <c:v>16.77</c:v>
                </c:pt>
                <c:pt idx="27">
                  <c:v>15.82</c:v>
                </c:pt>
                <c:pt idx="28">
                  <c:v>14.91</c:v>
                </c:pt>
                <c:pt idx="29">
                  <c:v>13.8</c:v>
                </c:pt>
                <c:pt idx="30">
                  <c:v>12.67</c:v>
                </c:pt>
                <c:pt idx="31">
                  <c:v>11.83</c:v>
                </c:pt>
                <c:pt idx="32">
                  <c:v>11.1</c:v>
                </c:pt>
                <c:pt idx="33">
                  <c:v>10.36</c:v>
                </c:pt>
                <c:pt idx="34">
                  <c:v>9.2899999999999991</c:v>
                </c:pt>
              </c:numCache>
            </c:numRef>
          </c:xVal>
          <c:yVal>
            <c:numRef>
              <c:f>'Figure 5'!$AE$6:$AE$40</c:f>
              <c:numCache>
                <c:formatCode>0.00</c:formatCode>
                <c:ptCount val="35"/>
                <c:pt idx="0">
                  <c:v>67.161915013401085</c:v>
                </c:pt>
                <c:pt idx="1">
                  <c:v>67.689166350442974</c:v>
                </c:pt>
                <c:pt idx="2">
                  <c:v>67.754603055223924</c:v>
                </c:pt>
                <c:pt idx="3">
                  <c:v>67.855954354110509</c:v>
                </c:pt>
                <c:pt idx="4">
                  <c:v>65.85732757291953</c:v>
                </c:pt>
                <c:pt idx="5">
                  <c:v>65.208230094391183</c:v>
                </c:pt>
                <c:pt idx="6">
                  <c:v>64.494354607242713</c:v>
                </c:pt>
                <c:pt idx="7">
                  <c:v>63.672076641616513</c:v>
                </c:pt>
                <c:pt idx="8">
                  <c:v>64.083874320591349</c:v>
                </c:pt>
                <c:pt idx="9">
                  <c:v>64.293628097955661</c:v>
                </c:pt>
                <c:pt idx="10">
                  <c:v>64.272474559191323</c:v>
                </c:pt>
                <c:pt idx="11">
                  <c:v>64.222457605908858</c:v>
                </c:pt>
                <c:pt idx="12">
                  <c:v>65.262199224645883</c:v>
                </c:pt>
                <c:pt idx="13">
                  <c:v>64.641965160633845</c:v>
                </c:pt>
                <c:pt idx="14">
                  <c:v>63.819687195009465</c:v>
                </c:pt>
                <c:pt idx="15">
                  <c:v>63.654216583663583</c:v>
                </c:pt>
                <c:pt idx="16">
                  <c:v>64.00828743360762</c:v>
                </c:pt>
                <c:pt idx="17">
                  <c:v>59.786519038521874</c:v>
                </c:pt>
                <c:pt idx="18">
                  <c:v>52.114584564536926</c:v>
                </c:pt>
                <c:pt idx="19">
                  <c:v>44.190589235657171</c:v>
                </c:pt>
                <c:pt idx="20">
                  <c:v>38.128613491138822</c:v>
                </c:pt>
                <c:pt idx="21">
                  <c:v>35.328862283087801</c:v>
                </c:pt>
                <c:pt idx="22">
                  <c:v>32.0095696137505</c:v>
                </c:pt>
                <c:pt idx="23">
                  <c:v>30.89865750296849</c:v>
                </c:pt>
                <c:pt idx="24">
                  <c:v>29.361845354034813</c:v>
                </c:pt>
                <c:pt idx="25">
                  <c:v>28.452977144861507</c:v>
                </c:pt>
                <c:pt idx="26">
                  <c:v>24.693682078195707</c:v>
                </c:pt>
                <c:pt idx="27">
                  <c:v>22.89709919861707</c:v>
                </c:pt>
                <c:pt idx="28">
                  <c:v>22.161411476537978</c:v>
                </c:pt>
                <c:pt idx="29">
                  <c:v>20.848455464143626</c:v>
                </c:pt>
                <c:pt idx="30">
                  <c:v>20.423214122154604</c:v>
                </c:pt>
                <c:pt idx="31">
                  <c:v>17.998687302811959</c:v>
                </c:pt>
                <c:pt idx="32">
                  <c:v>18.727982541462552</c:v>
                </c:pt>
                <c:pt idx="33">
                  <c:v>17.537531366719122</c:v>
                </c:pt>
                <c:pt idx="34">
                  <c:v>16.340029012384548</c:v>
                </c:pt>
              </c:numCache>
            </c:numRef>
          </c:yVal>
          <c:smooth val="1"/>
          <c:extLst>
            <c:ext xmlns:c16="http://schemas.microsoft.com/office/drawing/2014/chart" uri="{C3380CC4-5D6E-409C-BE32-E72D297353CC}">
              <c16:uniqueId val="{00000001-B0AA-4D2F-ACF4-81AE8CA77A4F}"/>
            </c:ext>
          </c:extLst>
        </c:ser>
        <c:ser>
          <c:idx val="2"/>
          <c:order val="2"/>
          <c:tx>
            <c:v>high</c:v>
          </c:tx>
          <c:spPr>
            <a:ln w="19050" cap="rnd">
              <a:solidFill>
                <a:schemeClr val="accent3"/>
              </a:solidFill>
              <a:round/>
            </a:ln>
            <a:effectLst/>
          </c:spPr>
          <c:marker>
            <c:symbol val="none"/>
          </c:marker>
          <c:xVal>
            <c:numRef>
              <c:f>'Figure 5'!$AF$6:$AF$40</c:f>
              <c:numCache>
                <c:formatCode>0.00</c:formatCode>
                <c:ptCount val="35"/>
                <c:pt idx="0">
                  <c:v>40.24</c:v>
                </c:pt>
                <c:pt idx="1">
                  <c:v>39.68</c:v>
                </c:pt>
                <c:pt idx="2">
                  <c:v>38.17</c:v>
                </c:pt>
                <c:pt idx="3">
                  <c:v>37.200000000000003</c:v>
                </c:pt>
                <c:pt idx="4">
                  <c:v>36.28</c:v>
                </c:pt>
                <c:pt idx="5">
                  <c:v>35.4</c:v>
                </c:pt>
                <c:pt idx="6">
                  <c:v>34.39</c:v>
                </c:pt>
                <c:pt idx="7">
                  <c:v>33.47</c:v>
                </c:pt>
                <c:pt idx="8">
                  <c:v>32.590000000000003</c:v>
                </c:pt>
                <c:pt idx="9">
                  <c:v>31.76</c:v>
                </c:pt>
                <c:pt idx="10">
                  <c:v>30.87</c:v>
                </c:pt>
                <c:pt idx="11">
                  <c:v>29.68</c:v>
                </c:pt>
                <c:pt idx="12">
                  <c:v>28.61</c:v>
                </c:pt>
                <c:pt idx="13">
                  <c:v>27.71</c:v>
                </c:pt>
                <c:pt idx="14">
                  <c:v>26.86</c:v>
                </c:pt>
                <c:pt idx="15">
                  <c:v>26.07</c:v>
                </c:pt>
                <c:pt idx="16">
                  <c:v>26.49</c:v>
                </c:pt>
                <c:pt idx="17">
                  <c:v>25.72</c:v>
                </c:pt>
                <c:pt idx="18">
                  <c:v>24.76</c:v>
                </c:pt>
                <c:pt idx="19">
                  <c:v>23.77</c:v>
                </c:pt>
                <c:pt idx="20">
                  <c:v>22.83</c:v>
                </c:pt>
                <c:pt idx="21">
                  <c:v>21.66</c:v>
                </c:pt>
                <c:pt idx="22">
                  <c:v>20.77</c:v>
                </c:pt>
                <c:pt idx="23">
                  <c:v>19.71</c:v>
                </c:pt>
                <c:pt idx="24">
                  <c:v>18.88</c:v>
                </c:pt>
                <c:pt idx="25">
                  <c:v>17.87</c:v>
                </c:pt>
                <c:pt idx="26">
                  <c:v>16.96</c:v>
                </c:pt>
                <c:pt idx="27">
                  <c:v>15.87</c:v>
                </c:pt>
                <c:pt idx="28">
                  <c:v>15</c:v>
                </c:pt>
                <c:pt idx="29">
                  <c:v>13.9</c:v>
                </c:pt>
                <c:pt idx="30">
                  <c:v>13.1</c:v>
                </c:pt>
                <c:pt idx="31">
                  <c:v>12.3</c:v>
                </c:pt>
                <c:pt idx="32">
                  <c:v>11.44</c:v>
                </c:pt>
                <c:pt idx="33">
                  <c:v>10.82</c:v>
                </c:pt>
                <c:pt idx="34">
                  <c:v>9.1</c:v>
                </c:pt>
              </c:numCache>
            </c:numRef>
          </c:xVal>
          <c:yVal>
            <c:numRef>
              <c:f>'Figure 5'!$AG$6:$AG$40</c:f>
              <c:numCache>
                <c:formatCode>0.00</c:formatCode>
                <c:ptCount val="35"/>
                <c:pt idx="0">
                  <c:v>80.14537645449127</c:v>
                </c:pt>
                <c:pt idx="1">
                  <c:v>80.419908240473887</c:v>
                </c:pt>
                <c:pt idx="2">
                  <c:v>77.952415647438102</c:v>
                </c:pt>
                <c:pt idx="3">
                  <c:v>77.988988937704562</c:v>
                </c:pt>
                <c:pt idx="4">
                  <c:v>78.169879300554385</c:v>
                </c:pt>
                <c:pt idx="5">
                  <c:v>78.466223321463985</c:v>
                </c:pt>
                <c:pt idx="6">
                  <c:v>79.332784453104978</c:v>
                </c:pt>
                <c:pt idx="7">
                  <c:v>79.513674815951163</c:v>
                </c:pt>
                <c:pt idx="8">
                  <c:v>79.810018836862582</c:v>
                </c:pt>
                <c:pt idx="9">
                  <c:v>80.250679930351907</c:v>
                </c:pt>
                <c:pt idx="10">
                  <c:v>80.518160536747018</c:v>
                </c:pt>
                <c:pt idx="11">
                  <c:v>78.974297208222197</c:v>
                </c:pt>
                <c:pt idx="12">
                  <c:v>78.722236353331027</c:v>
                </c:pt>
                <c:pt idx="13">
                  <c:v>78.96085354520801</c:v>
                </c:pt>
                <c:pt idx="14">
                  <c:v>80.289229309106304</c:v>
                </c:pt>
                <c:pt idx="15">
                  <c:v>76.118136563465669</c:v>
                </c:pt>
                <c:pt idx="16">
                  <c:v>56.530686985481225</c:v>
                </c:pt>
                <c:pt idx="17">
                  <c:v>43.908347573922583</c:v>
                </c:pt>
                <c:pt idx="18">
                  <c:v>40.192018280949924</c:v>
                </c:pt>
                <c:pt idx="19">
                  <c:v>36.389098744430157</c:v>
                </c:pt>
                <c:pt idx="20">
                  <c:v>31.785054781050349</c:v>
                </c:pt>
                <c:pt idx="21">
                  <c:v>28.40803528268043</c:v>
                </c:pt>
                <c:pt idx="22">
                  <c:v>27.730074389635774</c:v>
                </c:pt>
                <c:pt idx="23">
                  <c:v>26.561435449819328</c:v>
                </c:pt>
                <c:pt idx="24">
                  <c:v>26.056655043872524</c:v>
                </c:pt>
                <c:pt idx="25">
                  <c:v>24.086891677197855</c:v>
                </c:pt>
                <c:pt idx="26">
                  <c:v>21.460320956242867</c:v>
                </c:pt>
                <c:pt idx="27">
                  <c:v>20.205091772879314</c:v>
                </c:pt>
                <c:pt idx="28">
                  <c:v>20.530299208307042</c:v>
                </c:pt>
                <c:pt idx="29">
                  <c:v>19.246206610425361</c:v>
                </c:pt>
                <c:pt idx="30">
                  <c:v>18.828016448023845</c:v>
                </c:pt>
                <c:pt idx="31">
                  <c:v>19.355267785063916</c:v>
                </c:pt>
                <c:pt idx="32">
                  <c:v>17.8184556361266</c:v>
                </c:pt>
                <c:pt idx="33">
                  <c:v>18.86524843445477</c:v>
                </c:pt>
                <c:pt idx="34">
                  <c:v>15.791624136581959</c:v>
                </c:pt>
              </c:numCache>
            </c:numRef>
          </c:yVal>
          <c:smooth val="1"/>
          <c:extLst>
            <c:ext xmlns:c16="http://schemas.microsoft.com/office/drawing/2014/chart" uri="{C3380CC4-5D6E-409C-BE32-E72D297353CC}">
              <c16:uniqueId val="{00000002-B0AA-4D2F-ACF4-81AE8CA77A4F}"/>
            </c:ext>
          </c:extLst>
        </c:ser>
        <c:dLbls>
          <c:showLegendKey val="0"/>
          <c:showVal val="0"/>
          <c:showCatName val="0"/>
          <c:showSerName val="0"/>
          <c:showPercent val="0"/>
          <c:showBubbleSize val="0"/>
        </c:dLbls>
        <c:axId val="1808629792"/>
        <c:axId val="1808626464"/>
      </c:scatterChart>
      <c:valAx>
        <c:axId val="1808629792"/>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Temperature [°C]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Concentration [g kg</a:t>
                </a:r>
                <a:r>
                  <a:rPr lang="en-GB" baseline="30000"/>
                  <a:t>-1</a:t>
                </a:r>
                <a:r>
                  <a:rPr lang="en-GB"/>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spPr>
        <a:noFill/>
        <a:ln>
          <a:noFill/>
        </a:ln>
        <a:effectLst/>
      </c:spPr>
    </c:plotArea>
    <c:legend>
      <c:legendPos val="r"/>
      <c:layout>
        <c:manualLayout>
          <c:xMode val="edge"/>
          <c:yMode val="edge"/>
          <c:x val="7.4082895888013978E-2"/>
          <c:y val="0.49413094196558766"/>
          <c:w val="0.27566512841091495"/>
          <c:h val="0.2697640832207695"/>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Unseeded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47612359550563"/>
          <c:y val="3.2293981481481479E-2"/>
          <c:w val="0.79549926431246654"/>
          <c:h val="0.75487361111111095"/>
        </c:manualLayout>
      </c:layout>
      <c:scatterChart>
        <c:scatterStyle val="smoothMarker"/>
        <c:varyColors val="0"/>
        <c:ser>
          <c:idx val="0"/>
          <c:order val="0"/>
          <c:tx>
            <c:v>fast</c:v>
          </c:tx>
          <c:spPr>
            <a:ln w="19050" cap="rnd">
              <a:noFill/>
              <a:round/>
            </a:ln>
            <a:effectLst/>
          </c:spPr>
          <c:marker>
            <c:symbol val="plus"/>
            <c:size val="5"/>
            <c:spPr>
              <a:noFill/>
              <a:ln w="9525">
                <a:solidFill>
                  <a:schemeClr val="accent1"/>
                </a:solidFill>
              </a:ln>
              <a:effectLst/>
            </c:spPr>
          </c:marker>
          <c:xVal>
            <c:numRef>
              <c:f>'Figure 6'!$A$8:$A$29</c:f>
              <c:numCache>
                <c:formatCode>General</c:formatCode>
                <c:ptCount val="22"/>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numCache>
            </c:numRef>
          </c:xVal>
          <c:yVal>
            <c:numRef>
              <c:f>'Figure 6'!$C$8:$C$29</c:f>
              <c:numCache>
                <c:formatCode>0.00</c:formatCode>
                <c:ptCount val="22"/>
                <c:pt idx="4">
                  <c:v>62.726635142178566</c:v>
                </c:pt>
                <c:pt idx="8">
                  <c:v>63.906277438558391</c:v>
                </c:pt>
                <c:pt idx="11">
                  <c:v>63.440046411362346</c:v>
                </c:pt>
                <c:pt idx="12">
                  <c:v>60.265070814604769</c:v>
                </c:pt>
                <c:pt idx="13">
                  <c:v>41.147145744627778</c:v>
                </c:pt>
                <c:pt idx="14">
                  <c:v>29.708865024387705</c:v>
                </c:pt>
                <c:pt idx="15">
                  <c:v>25.23503577441079</c:v>
                </c:pt>
                <c:pt idx="16">
                  <c:v>22.190274891054287</c:v>
                </c:pt>
                <c:pt idx="17">
                  <c:v>20.408453066815127</c:v>
                </c:pt>
                <c:pt idx="18">
                  <c:v>19.810031237730072</c:v>
                </c:pt>
                <c:pt idx="19">
                  <c:v>18.389331443020637</c:v>
                </c:pt>
                <c:pt idx="20">
                  <c:v>16.318875473622029</c:v>
                </c:pt>
                <c:pt idx="21">
                  <c:v>13.880246295104371</c:v>
                </c:pt>
              </c:numCache>
            </c:numRef>
          </c:yVal>
          <c:smooth val="1"/>
          <c:extLst>
            <c:ext xmlns:c16="http://schemas.microsoft.com/office/drawing/2014/chart" uri="{C3380CC4-5D6E-409C-BE32-E72D297353CC}">
              <c16:uniqueId val="{00000000-7ED4-4EFD-92E1-731B06723FBC}"/>
            </c:ext>
          </c:extLst>
        </c:ser>
        <c:ser>
          <c:idx val="2"/>
          <c:order val="1"/>
          <c:tx>
            <c:v>medium</c:v>
          </c:tx>
          <c:spPr>
            <a:ln w="19050" cap="rnd">
              <a:noFill/>
              <a:round/>
            </a:ln>
            <a:effectLst/>
          </c:spPr>
          <c:marker>
            <c:symbol val="plus"/>
            <c:size val="5"/>
            <c:spPr>
              <a:noFill/>
              <a:ln w="9525">
                <a:solidFill>
                  <a:schemeClr val="accent3"/>
                </a:solidFill>
              </a:ln>
              <a:effectLst/>
            </c:spPr>
          </c:marker>
          <c:xVal>
            <c:numRef>
              <c:f>'Figure 6'!$A$8:$A$42</c:f>
              <c:numCache>
                <c:formatCode>General</c:formatCode>
                <c:ptCount val="35"/>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numCache>
            </c:numRef>
          </c:xVal>
          <c:yVal>
            <c:numRef>
              <c:f>'Figure 6'!$E$8:$E$42</c:f>
              <c:numCache>
                <c:formatCode>0.00</c:formatCode>
                <c:ptCount val="35"/>
                <c:pt idx="5">
                  <c:v>65.208230094391183</c:v>
                </c:pt>
                <c:pt idx="10">
                  <c:v>64.272474559191323</c:v>
                </c:pt>
                <c:pt idx="16">
                  <c:v>64.00828743360762</c:v>
                </c:pt>
                <c:pt idx="17">
                  <c:v>59.786519038521874</c:v>
                </c:pt>
                <c:pt idx="18">
                  <c:v>52.114584564536926</c:v>
                </c:pt>
                <c:pt idx="19">
                  <c:v>44.190589235657171</c:v>
                </c:pt>
                <c:pt idx="20">
                  <c:v>38.128613491138822</c:v>
                </c:pt>
                <c:pt idx="21">
                  <c:v>35.328862283087801</c:v>
                </c:pt>
                <c:pt idx="22">
                  <c:v>32.0095696137505</c:v>
                </c:pt>
                <c:pt idx="23">
                  <c:v>30.89865750296849</c:v>
                </c:pt>
                <c:pt idx="24">
                  <c:v>29.361845354034813</c:v>
                </c:pt>
                <c:pt idx="25">
                  <c:v>28.452977144861507</c:v>
                </c:pt>
                <c:pt idx="26">
                  <c:v>24.693682078195707</c:v>
                </c:pt>
                <c:pt idx="27">
                  <c:v>22.89709919861707</c:v>
                </c:pt>
                <c:pt idx="28">
                  <c:v>22.161411476537978</c:v>
                </c:pt>
                <c:pt idx="29">
                  <c:v>20.848455464143626</c:v>
                </c:pt>
                <c:pt idx="30">
                  <c:v>20.423214122154604</c:v>
                </c:pt>
                <c:pt idx="31">
                  <c:v>17.998687302811959</c:v>
                </c:pt>
                <c:pt idx="32">
                  <c:v>18.727982541462552</c:v>
                </c:pt>
                <c:pt idx="33">
                  <c:v>17.537531366719122</c:v>
                </c:pt>
                <c:pt idx="34">
                  <c:v>16.340029012384548</c:v>
                </c:pt>
              </c:numCache>
            </c:numRef>
          </c:yVal>
          <c:smooth val="1"/>
          <c:extLst>
            <c:ext xmlns:c16="http://schemas.microsoft.com/office/drawing/2014/chart" uri="{C3380CC4-5D6E-409C-BE32-E72D297353CC}">
              <c16:uniqueId val="{00000001-7ED4-4EFD-92E1-731B06723FBC}"/>
            </c:ext>
          </c:extLst>
        </c:ser>
        <c:ser>
          <c:idx val="1"/>
          <c:order val="2"/>
          <c:tx>
            <c:v>slow</c:v>
          </c:tx>
          <c:spPr>
            <a:ln w="19050" cap="rnd">
              <a:noFill/>
              <a:round/>
            </a:ln>
            <a:effectLst/>
          </c:spPr>
          <c:marker>
            <c:symbol val="plus"/>
            <c:size val="5"/>
            <c:spPr>
              <a:noFill/>
              <a:ln w="9525">
                <a:solidFill>
                  <a:schemeClr val="accent2"/>
                </a:solidFill>
              </a:ln>
              <a:effectLst/>
            </c:spPr>
          </c:marker>
          <c:xVal>
            <c:numRef>
              <c:f>'Figure 6'!$A$8:$A$71</c:f>
              <c:numCache>
                <c:formatCode>General</c:formatCode>
                <c:ptCount val="64"/>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pt idx="35">
                  <c:v>105</c:v>
                </c:pt>
                <c:pt idx="36">
                  <c:v>108</c:v>
                </c:pt>
                <c:pt idx="37">
                  <c:v>111</c:v>
                </c:pt>
                <c:pt idx="38">
                  <c:v>114</c:v>
                </c:pt>
                <c:pt idx="39">
                  <c:v>117</c:v>
                </c:pt>
                <c:pt idx="40">
                  <c:v>120</c:v>
                </c:pt>
                <c:pt idx="41">
                  <c:v>123</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171</c:v>
                </c:pt>
                <c:pt idx="58">
                  <c:v>174</c:v>
                </c:pt>
                <c:pt idx="59">
                  <c:v>177</c:v>
                </c:pt>
                <c:pt idx="60">
                  <c:v>180</c:v>
                </c:pt>
                <c:pt idx="61">
                  <c:v>183</c:v>
                </c:pt>
                <c:pt idx="62">
                  <c:v>186</c:v>
                </c:pt>
                <c:pt idx="63">
                  <c:v>189</c:v>
                </c:pt>
              </c:numCache>
            </c:numRef>
          </c:xVal>
          <c:yVal>
            <c:numRef>
              <c:f>'Figure 6'!$G$8:$G$71</c:f>
              <c:numCache>
                <c:formatCode>0.00</c:formatCode>
                <c:ptCount val="64"/>
                <c:pt idx="9">
                  <c:v>64.031881278824585</c:v>
                </c:pt>
                <c:pt idx="18">
                  <c:v>61.991606116267576</c:v>
                </c:pt>
                <c:pt idx="26">
                  <c:v>63.112204191287674</c:v>
                </c:pt>
                <c:pt idx="27">
                  <c:v>61.0988163547554</c:v>
                </c:pt>
                <c:pt idx="28">
                  <c:v>59.489516321451447</c:v>
                </c:pt>
                <c:pt idx="29">
                  <c:v>52.582791680219088</c:v>
                </c:pt>
                <c:pt idx="30">
                  <c:v>46.903091503994801</c:v>
                </c:pt>
                <c:pt idx="31">
                  <c:v>42.50814262181666</c:v>
                </c:pt>
                <c:pt idx="32">
                  <c:v>40.234984054643064</c:v>
                </c:pt>
                <c:pt idx="33">
                  <c:v>37.875235243920542</c:v>
                </c:pt>
                <c:pt idx="34">
                  <c:v>36.345474274574372</c:v>
                </c:pt>
                <c:pt idx="35">
                  <c:v>33.841408391273944</c:v>
                </c:pt>
                <c:pt idx="36">
                  <c:v>31.481659580551423</c:v>
                </c:pt>
                <c:pt idx="37">
                  <c:v>30.00962544023605</c:v>
                </c:pt>
                <c:pt idx="38">
                  <c:v>28.162366911214122</c:v>
                </c:pt>
                <c:pt idx="39">
                  <c:v>26.235569318232592</c:v>
                </c:pt>
                <c:pt idx="46">
                  <c:v>21.950340306850194</c:v>
                </c:pt>
                <c:pt idx="47">
                  <c:v>20.50716958105113</c:v>
                </c:pt>
                <c:pt idx="48">
                  <c:v>21.301242828321847</c:v>
                </c:pt>
                <c:pt idx="49">
                  <c:v>18.732398936401296</c:v>
                </c:pt>
                <c:pt idx="50">
                  <c:v>18.1769428810112</c:v>
                </c:pt>
                <c:pt idx="51">
                  <c:v>17.650350240133776</c:v>
                </c:pt>
                <c:pt idx="52">
                  <c:v>17.09489418474368</c:v>
                </c:pt>
                <c:pt idx="53">
                  <c:v>16.597164958382564</c:v>
                </c:pt>
                <c:pt idx="54">
                  <c:v>15.125130818067191</c:v>
                </c:pt>
                <c:pt idx="55">
                  <c:v>14.569674762675277</c:v>
                </c:pt>
                <c:pt idx="56">
                  <c:v>14.959660206723129</c:v>
                </c:pt>
                <c:pt idx="57">
                  <c:v>14.606248052941737</c:v>
                </c:pt>
                <c:pt idx="58">
                  <c:v>15.111687155053005</c:v>
                </c:pt>
                <c:pt idx="59">
                  <c:v>14.556231099659271</c:v>
                </c:pt>
                <c:pt idx="60">
                  <c:v>13.228514031925442</c:v>
                </c:pt>
                <c:pt idx="61">
                  <c:v>12.730784805566145</c:v>
                </c:pt>
                <c:pt idx="62">
                  <c:v>12.233055579205029</c:v>
                </c:pt>
              </c:numCache>
            </c:numRef>
          </c:yVal>
          <c:smooth val="1"/>
          <c:extLst>
            <c:ext xmlns:c16="http://schemas.microsoft.com/office/drawing/2014/chart" uri="{C3380CC4-5D6E-409C-BE32-E72D297353CC}">
              <c16:uniqueId val="{00000002-7ED4-4EFD-92E1-731B06723FBC}"/>
            </c:ext>
          </c:extLst>
        </c:ser>
        <c:dLbls>
          <c:showLegendKey val="0"/>
          <c:showVal val="0"/>
          <c:showCatName val="0"/>
          <c:showSerName val="0"/>
          <c:showPercent val="0"/>
          <c:showBubbleSize val="0"/>
        </c:dLbls>
        <c:axId val="1808629792"/>
        <c:axId val="1808626464"/>
      </c:scatterChart>
      <c:scatterChart>
        <c:scatterStyle val="smoothMarker"/>
        <c:varyColors val="0"/>
        <c:ser>
          <c:idx val="3"/>
          <c:order val="3"/>
          <c:spPr>
            <a:ln w="3175" cap="rnd">
              <a:solidFill>
                <a:schemeClr val="tx1"/>
              </a:solidFill>
              <a:round/>
            </a:ln>
            <a:effectLst/>
          </c:spPr>
          <c:marker>
            <c:symbol val="none"/>
          </c:marker>
          <c:xVal>
            <c:numRef>
              <c:f>'Figure 6'!$A$79:$A$457</c:f>
              <c:numCache>
                <c:formatCode>0.00</c:formatCode>
                <c:ptCount val="379"/>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numCache>
            </c:numRef>
          </c:xVal>
          <c:yVal>
            <c:numRef>
              <c:f>'Figure 6'!$C$79:$C$457</c:f>
              <c:numCache>
                <c:formatCode>General</c:formatCode>
                <c:ptCount val="379"/>
                <c:pt idx="0">
                  <c:v>6.5000000000000002E-2</c:v>
                </c:pt>
                <c:pt idx="1">
                  <c:v>6.5865809999999997E-2</c:v>
                </c:pt>
                <c:pt idx="2">
                  <c:v>6.6486409999999996E-2</c:v>
                </c:pt>
                <c:pt idx="3">
                  <c:v>6.6948465999999998E-2</c:v>
                </c:pt>
                <c:pt idx="4">
                  <c:v>6.7302435999999993E-2</c:v>
                </c:pt>
                <c:pt idx="5">
                  <c:v>6.7578204000000003E-2</c:v>
                </c:pt>
                <c:pt idx="6">
                  <c:v>6.7794409999999999E-2</c:v>
                </c:pt>
                <c:pt idx="7">
                  <c:v>6.7963369999999995E-2</c:v>
                </c:pt>
                <c:pt idx="8">
                  <c:v>6.8093639999999997E-2</c:v>
                </c:pt>
                <c:pt idx="9">
                  <c:v>6.8191290000000002E-2</c:v>
                </c:pt>
                <c:pt idx="10">
                  <c:v>6.8260625000000005E-2</c:v>
                </c:pt>
                <c:pt idx="11">
                  <c:v>6.8304820000000002E-2</c:v>
                </c:pt>
                <c:pt idx="12">
                  <c:v>6.8326239999999996E-2</c:v>
                </c:pt>
                <c:pt idx="13">
                  <c:v>6.8328979999999997E-2</c:v>
                </c:pt>
                <c:pt idx="14">
                  <c:v>6.8328970000000003E-2</c:v>
                </c:pt>
                <c:pt idx="15">
                  <c:v>6.8328940000000005E-2</c:v>
                </c:pt>
                <c:pt idx="16">
                  <c:v>6.8328865000000003E-2</c:v>
                </c:pt>
                <c:pt idx="17">
                  <c:v>6.8328719999999996E-2</c:v>
                </c:pt>
                <c:pt idx="18">
                  <c:v>6.83285E-2</c:v>
                </c:pt>
                <c:pt idx="19">
                  <c:v>6.8328169999999994E-2</c:v>
                </c:pt>
                <c:pt idx="20">
                  <c:v>6.832771E-2</c:v>
                </c:pt>
                <c:pt idx="21">
                  <c:v>6.8327100000000002E-2</c:v>
                </c:pt>
                <c:pt idx="22">
                  <c:v>6.8326319999999996E-2</c:v>
                </c:pt>
                <c:pt idx="23">
                  <c:v>6.8325339999999998E-2</c:v>
                </c:pt>
                <c:pt idx="24">
                  <c:v>6.832415E-2</c:v>
                </c:pt>
                <c:pt idx="25">
                  <c:v>6.8322709999999995E-2</c:v>
                </c:pt>
                <c:pt idx="26">
                  <c:v>6.8321005000000004E-2</c:v>
                </c:pt>
                <c:pt idx="27">
                  <c:v>6.8319019999999994E-2</c:v>
                </c:pt>
                <c:pt idx="28">
                  <c:v>6.8316735000000003E-2</c:v>
                </c:pt>
                <c:pt idx="29">
                  <c:v>6.8314130000000001E-2</c:v>
                </c:pt>
                <c:pt idx="30">
                  <c:v>6.8311179999999999E-2</c:v>
                </c:pt>
                <c:pt idx="31">
                  <c:v>6.8307859999999998E-2</c:v>
                </c:pt>
                <c:pt idx="32">
                  <c:v>6.8304169999999997E-2</c:v>
                </c:pt>
                <c:pt idx="33">
                  <c:v>6.8300076000000001E-2</c:v>
                </c:pt>
                <c:pt idx="34">
                  <c:v>6.829557E-2</c:v>
                </c:pt>
                <c:pt idx="35">
                  <c:v>6.8290610000000002E-2</c:v>
                </c:pt>
                <c:pt idx="36">
                  <c:v>6.8285209999999999E-2</c:v>
                </c:pt>
                <c:pt idx="37">
                  <c:v>6.8279339999999994E-2</c:v>
                </c:pt>
                <c:pt idx="38">
                  <c:v>6.8272985999999994E-2</c:v>
                </c:pt>
                <c:pt idx="39">
                  <c:v>6.8266116000000002E-2</c:v>
                </c:pt>
                <c:pt idx="40">
                  <c:v>6.8258725000000006E-2</c:v>
                </c:pt>
                <c:pt idx="41">
                  <c:v>6.8250809999999995E-2</c:v>
                </c:pt>
                <c:pt idx="42">
                  <c:v>6.8242339999999999E-2</c:v>
                </c:pt>
                <c:pt idx="43">
                  <c:v>6.8233303999999995E-2</c:v>
                </c:pt>
                <c:pt idx="44">
                  <c:v>6.8223685000000006E-2</c:v>
                </c:pt>
                <c:pt idx="45">
                  <c:v>6.8213469999999998E-2</c:v>
                </c:pt>
                <c:pt idx="46">
                  <c:v>6.8202650000000004E-2</c:v>
                </c:pt>
                <c:pt idx="47">
                  <c:v>6.8191214999999999E-2</c:v>
                </c:pt>
                <c:pt idx="48">
                  <c:v>6.8179139999999999E-2</c:v>
                </c:pt>
                <c:pt idx="49">
                  <c:v>6.8166420000000005E-2</c:v>
                </c:pt>
                <c:pt idx="50">
                  <c:v>6.8153045999999995E-2</c:v>
                </c:pt>
                <c:pt idx="51">
                  <c:v>6.8139000000000005E-2</c:v>
                </c:pt>
                <c:pt idx="52">
                  <c:v>6.8124279999999995E-2</c:v>
                </c:pt>
                <c:pt idx="53">
                  <c:v>6.8108849999999999E-2</c:v>
                </c:pt>
                <c:pt idx="54">
                  <c:v>6.8092739999999999E-2</c:v>
                </c:pt>
                <c:pt idx="55">
                  <c:v>6.8075899999999995E-2</c:v>
                </c:pt>
                <c:pt idx="56">
                  <c:v>6.8058339999999995E-2</c:v>
                </c:pt>
                <c:pt idx="57">
                  <c:v>6.8040050000000005E-2</c:v>
                </c:pt>
                <c:pt idx="58">
                  <c:v>6.8021014000000005E-2</c:v>
                </c:pt>
                <c:pt idx="59">
                  <c:v>6.8001220000000001E-2</c:v>
                </c:pt>
                <c:pt idx="60">
                  <c:v>6.7980684E-2</c:v>
                </c:pt>
                <c:pt idx="61">
                  <c:v>6.7959370000000005E-2</c:v>
                </c:pt>
                <c:pt idx="62">
                  <c:v>6.7937280000000003E-2</c:v>
                </c:pt>
                <c:pt idx="63">
                  <c:v>6.7914379999999996E-2</c:v>
                </c:pt>
                <c:pt idx="64">
                  <c:v>6.7890720000000002E-2</c:v>
                </c:pt>
                <c:pt idx="65">
                  <c:v>6.786623E-2</c:v>
                </c:pt>
                <c:pt idx="66">
                  <c:v>6.7840949999999997E-2</c:v>
                </c:pt>
                <c:pt idx="67">
                  <c:v>6.7814819999999998E-2</c:v>
                </c:pt>
                <c:pt idx="68">
                  <c:v>6.7787890000000003E-2</c:v>
                </c:pt>
                <c:pt idx="69">
                  <c:v>6.7760155000000002E-2</c:v>
                </c:pt>
                <c:pt idx="70">
                  <c:v>6.7731559999999996E-2</c:v>
                </c:pt>
                <c:pt idx="71">
                  <c:v>6.7702139999999994E-2</c:v>
                </c:pt>
                <c:pt idx="72">
                  <c:v>6.7671864999999998E-2</c:v>
                </c:pt>
                <c:pt idx="73">
                  <c:v>6.7640729999999996E-2</c:v>
                </c:pt>
                <c:pt idx="74">
                  <c:v>6.7608740000000001E-2</c:v>
                </c:pt>
                <c:pt idx="75">
                  <c:v>6.7575869999999996E-2</c:v>
                </c:pt>
                <c:pt idx="76">
                  <c:v>6.7542179999999993E-2</c:v>
                </c:pt>
                <c:pt idx="77">
                  <c:v>6.7507595000000004E-2</c:v>
                </c:pt>
                <c:pt idx="78">
                  <c:v>6.7472114999999999E-2</c:v>
                </c:pt>
                <c:pt idx="79">
                  <c:v>6.7435739999999994E-2</c:v>
                </c:pt>
                <c:pt idx="80">
                  <c:v>6.7398529999999998E-2</c:v>
                </c:pt>
                <c:pt idx="81">
                  <c:v>6.7360409999999996E-2</c:v>
                </c:pt>
                <c:pt idx="82">
                  <c:v>6.7321359999999997E-2</c:v>
                </c:pt>
                <c:pt idx="83">
                  <c:v>6.7281573999999997E-2</c:v>
                </c:pt>
                <c:pt idx="84">
                  <c:v>6.7240893999999996E-2</c:v>
                </c:pt>
                <c:pt idx="85">
                  <c:v>6.7199305000000001E-2</c:v>
                </c:pt>
                <c:pt idx="86">
                  <c:v>6.7156813999999995E-2</c:v>
                </c:pt>
                <c:pt idx="87">
                  <c:v>6.7113413999999996E-2</c:v>
                </c:pt>
                <c:pt idx="88">
                  <c:v>6.7069106000000003E-2</c:v>
                </c:pt>
                <c:pt idx="89">
                  <c:v>6.7023879999999994E-2</c:v>
                </c:pt>
                <c:pt idx="90">
                  <c:v>6.6977750000000003E-2</c:v>
                </c:pt>
                <c:pt idx="91">
                  <c:v>6.6930690000000001E-2</c:v>
                </c:pt>
                <c:pt idx="92">
                  <c:v>6.6882714999999995E-2</c:v>
                </c:pt>
                <c:pt idx="93">
                  <c:v>6.6833820000000002E-2</c:v>
                </c:pt>
                <c:pt idx="94">
                  <c:v>6.6783993999999999E-2</c:v>
                </c:pt>
                <c:pt idx="95">
                  <c:v>6.6733249999999994E-2</c:v>
                </c:pt>
                <c:pt idx="96">
                  <c:v>6.6681580000000004E-2</c:v>
                </c:pt>
                <c:pt idx="97">
                  <c:v>6.6628985000000002E-2</c:v>
                </c:pt>
                <c:pt idx="98">
                  <c:v>6.6575469999999998E-2</c:v>
                </c:pt>
                <c:pt idx="99">
                  <c:v>6.6521010000000005E-2</c:v>
                </c:pt>
                <c:pt idx="100">
                  <c:v>6.6465629999999998E-2</c:v>
                </c:pt>
                <c:pt idx="101">
                  <c:v>6.6409330000000003E-2</c:v>
                </c:pt>
                <c:pt idx="102">
                  <c:v>6.6352084000000006E-2</c:v>
                </c:pt>
                <c:pt idx="103">
                  <c:v>6.6293920000000006E-2</c:v>
                </c:pt>
                <c:pt idx="104">
                  <c:v>6.623482E-2</c:v>
                </c:pt>
                <c:pt idx="105">
                  <c:v>6.6174789999999997E-2</c:v>
                </c:pt>
                <c:pt idx="106">
                  <c:v>6.6113839999999993E-2</c:v>
                </c:pt>
                <c:pt idx="107">
                  <c:v>6.6051949999999998E-2</c:v>
                </c:pt>
                <c:pt idx="108">
                  <c:v>6.5989140000000002E-2</c:v>
                </c:pt>
                <c:pt idx="109">
                  <c:v>6.5925399999999995E-2</c:v>
                </c:pt>
                <c:pt idx="110">
                  <c:v>6.5860730000000006E-2</c:v>
                </c:pt>
                <c:pt idx="111">
                  <c:v>6.5795140000000002E-2</c:v>
                </c:pt>
                <c:pt idx="112">
                  <c:v>6.5728620000000001E-2</c:v>
                </c:pt>
                <c:pt idx="113">
                  <c:v>6.566118E-2</c:v>
                </c:pt>
                <c:pt idx="114">
                  <c:v>6.5592810000000001E-2</c:v>
                </c:pt>
                <c:pt idx="115">
                  <c:v>6.5523520000000002E-2</c:v>
                </c:pt>
                <c:pt idx="116">
                  <c:v>6.5453306000000003E-2</c:v>
                </c:pt>
                <c:pt idx="117">
                  <c:v>6.5382175000000001E-2</c:v>
                </c:pt>
                <c:pt idx="118">
                  <c:v>6.5310129999999994E-2</c:v>
                </c:pt>
                <c:pt idx="119">
                  <c:v>6.5237164E-2</c:v>
                </c:pt>
                <c:pt idx="120">
                  <c:v>6.5163280000000004E-2</c:v>
                </c:pt>
                <c:pt idx="121">
                  <c:v>6.5088469999999995E-2</c:v>
                </c:pt>
                <c:pt idx="122">
                  <c:v>6.5012760000000003E-2</c:v>
                </c:pt>
                <c:pt idx="123">
                  <c:v>6.4936123999999998E-2</c:v>
                </c:pt>
                <c:pt idx="124">
                  <c:v>6.4858585999999996E-2</c:v>
                </c:pt>
                <c:pt idx="125">
                  <c:v>6.4780130000000005E-2</c:v>
                </c:pt>
                <c:pt idx="126">
                  <c:v>6.4700759999999996E-2</c:v>
                </c:pt>
                <c:pt idx="127">
                  <c:v>6.4620469999999999E-2</c:v>
                </c:pt>
                <c:pt idx="128">
                  <c:v>6.4539269999999996E-2</c:v>
                </c:pt>
                <c:pt idx="129">
                  <c:v>6.4457156000000002E-2</c:v>
                </c:pt>
                <c:pt idx="130">
                  <c:v>6.4374130000000002E-2</c:v>
                </c:pt>
                <c:pt idx="131">
                  <c:v>6.4290189999999997E-2</c:v>
                </c:pt>
                <c:pt idx="132">
                  <c:v>6.4205319999999996E-2</c:v>
                </c:pt>
                <c:pt idx="133">
                  <c:v>6.4119524999999997E-2</c:v>
                </c:pt>
                <c:pt idx="134">
                  <c:v>6.4032809999999996E-2</c:v>
                </c:pt>
                <c:pt idx="135">
                  <c:v>6.3945160000000001E-2</c:v>
                </c:pt>
                <c:pt idx="136">
                  <c:v>6.3856590000000005E-2</c:v>
                </c:pt>
                <c:pt idx="137">
                  <c:v>6.3767069999999995E-2</c:v>
                </c:pt>
                <c:pt idx="138">
                  <c:v>6.3676596000000002E-2</c:v>
                </c:pt>
                <c:pt idx="139">
                  <c:v>6.3585169999999996E-2</c:v>
                </c:pt>
                <c:pt idx="140">
                  <c:v>6.3492789999999993E-2</c:v>
                </c:pt>
                <c:pt idx="141">
                  <c:v>6.3399434000000005E-2</c:v>
                </c:pt>
                <c:pt idx="142">
                  <c:v>6.3305109999999998E-2</c:v>
                </c:pt>
                <c:pt idx="143">
                  <c:v>6.3209765000000001E-2</c:v>
                </c:pt>
                <c:pt idx="144">
                  <c:v>6.3113420000000003E-2</c:v>
                </c:pt>
                <c:pt idx="145">
                  <c:v>6.3016050000000004E-2</c:v>
                </c:pt>
                <c:pt idx="146">
                  <c:v>6.2917639999999997E-2</c:v>
                </c:pt>
                <c:pt idx="147">
                  <c:v>6.2818183999999999E-2</c:v>
                </c:pt>
                <c:pt idx="148">
                  <c:v>6.2717640000000005E-2</c:v>
                </c:pt>
                <c:pt idx="149">
                  <c:v>6.2615980000000002E-2</c:v>
                </c:pt>
                <c:pt idx="150">
                  <c:v>6.2513194999999994E-2</c:v>
                </c:pt>
                <c:pt idx="151">
                  <c:v>6.2409260000000001E-2</c:v>
                </c:pt>
                <c:pt idx="152">
                  <c:v>6.2304142999999999E-2</c:v>
                </c:pt>
                <c:pt idx="153">
                  <c:v>6.2197820000000001E-2</c:v>
                </c:pt>
                <c:pt idx="154">
                  <c:v>6.2090220000000002E-2</c:v>
                </c:pt>
                <c:pt idx="155">
                  <c:v>6.1981313000000003E-2</c:v>
                </c:pt>
                <c:pt idx="156">
                  <c:v>6.187107E-2</c:v>
                </c:pt>
                <c:pt idx="157">
                  <c:v>6.1759452999999999E-2</c:v>
                </c:pt>
                <c:pt idx="158">
                  <c:v>6.1646417000000002E-2</c:v>
                </c:pt>
                <c:pt idx="159">
                  <c:v>6.1531913000000001E-2</c:v>
                </c:pt>
                <c:pt idx="160">
                  <c:v>6.1415900000000002E-2</c:v>
                </c:pt>
                <c:pt idx="161">
                  <c:v>6.1298276999999998E-2</c:v>
                </c:pt>
                <c:pt idx="162">
                  <c:v>6.1178996999999999E-2</c:v>
                </c:pt>
                <c:pt idx="163">
                  <c:v>6.1058000000000001E-2</c:v>
                </c:pt>
                <c:pt idx="164">
                  <c:v>6.0935214000000001E-2</c:v>
                </c:pt>
                <c:pt idx="165">
                  <c:v>6.0810573E-2</c:v>
                </c:pt>
                <c:pt idx="166">
                  <c:v>6.0683969999999997E-2</c:v>
                </c:pt>
                <c:pt idx="167">
                  <c:v>6.0555324000000001E-2</c:v>
                </c:pt>
                <c:pt idx="168">
                  <c:v>6.0424548000000002E-2</c:v>
                </c:pt>
                <c:pt idx="169">
                  <c:v>6.0291554999999997E-2</c:v>
                </c:pt>
                <c:pt idx="170">
                  <c:v>6.015624E-2</c:v>
                </c:pt>
                <c:pt idx="171">
                  <c:v>6.0018490000000001E-2</c:v>
                </c:pt>
                <c:pt idx="172">
                  <c:v>5.9878189999999998E-2</c:v>
                </c:pt>
                <c:pt idx="173">
                  <c:v>5.973523E-2</c:v>
                </c:pt>
                <c:pt idx="174">
                  <c:v>5.9589490000000002E-2</c:v>
                </c:pt>
                <c:pt idx="175">
                  <c:v>5.9440844E-2</c:v>
                </c:pt>
                <c:pt idx="176">
                  <c:v>5.928916E-2</c:v>
                </c:pt>
                <c:pt idx="177">
                  <c:v>5.9134304999999998E-2</c:v>
                </c:pt>
                <c:pt idx="178">
                  <c:v>5.8976135999999998E-2</c:v>
                </c:pt>
                <c:pt idx="179">
                  <c:v>5.881451E-2</c:v>
                </c:pt>
                <c:pt idx="180">
                  <c:v>5.8649275000000001E-2</c:v>
                </c:pt>
                <c:pt idx="181">
                  <c:v>5.8480299999999999E-2</c:v>
                </c:pt>
                <c:pt idx="182">
                  <c:v>5.830743E-2</c:v>
                </c:pt>
                <c:pt idx="183">
                  <c:v>5.8130505999999998E-2</c:v>
                </c:pt>
                <c:pt idx="184">
                  <c:v>5.7949359999999998E-2</c:v>
                </c:pt>
                <c:pt idx="185">
                  <c:v>5.7763830000000002E-2</c:v>
                </c:pt>
                <c:pt idx="186">
                  <c:v>5.7573794999999997E-2</c:v>
                </c:pt>
                <c:pt idx="187">
                  <c:v>5.7379119999999999E-2</c:v>
                </c:pt>
                <c:pt idx="188">
                  <c:v>5.7179609999999999E-2</c:v>
                </c:pt>
                <c:pt idx="189">
                  <c:v>5.6975115E-2</c:v>
                </c:pt>
                <c:pt idx="190">
                  <c:v>5.6765463000000002E-2</c:v>
                </c:pt>
                <c:pt idx="191">
                  <c:v>5.6550585E-2</c:v>
                </c:pt>
                <c:pt idx="192">
                  <c:v>5.6330367999999999E-2</c:v>
                </c:pt>
                <c:pt idx="193">
                  <c:v>5.6104639999999997E-2</c:v>
                </c:pt>
                <c:pt idx="194">
                  <c:v>5.5873263999999999E-2</c:v>
                </c:pt>
                <c:pt idx="195">
                  <c:v>5.5636107999999997E-2</c:v>
                </c:pt>
                <c:pt idx="196">
                  <c:v>5.5393152000000001E-2</c:v>
                </c:pt>
                <c:pt idx="197">
                  <c:v>5.5144369999999998E-2</c:v>
                </c:pt>
                <c:pt idx="198">
                  <c:v>5.488962E-2</c:v>
                </c:pt>
                <c:pt idx="199">
                  <c:v>5.4628823E-2</c:v>
                </c:pt>
                <c:pt idx="200">
                  <c:v>5.4361920000000001E-2</c:v>
                </c:pt>
                <c:pt idx="201">
                  <c:v>5.4088957999999999E-2</c:v>
                </c:pt>
                <c:pt idx="202">
                  <c:v>5.3810015000000003E-2</c:v>
                </c:pt>
                <c:pt idx="203">
                  <c:v>5.3525027000000003E-2</c:v>
                </c:pt>
                <c:pt idx="204">
                  <c:v>5.3234003000000002E-2</c:v>
                </c:pt>
                <c:pt idx="205">
                  <c:v>5.2936985999999998E-2</c:v>
                </c:pt>
                <c:pt idx="206">
                  <c:v>5.2634097999999997E-2</c:v>
                </c:pt>
                <c:pt idx="207">
                  <c:v>5.2325517000000002E-2</c:v>
                </c:pt>
                <c:pt idx="208">
                  <c:v>5.2011292000000001E-2</c:v>
                </c:pt>
                <c:pt idx="209">
                  <c:v>5.1691550000000003E-2</c:v>
                </c:pt>
                <c:pt idx="210">
                  <c:v>5.1366450000000001E-2</c:v>
                </c:pt>
                <c:pt idx="211">
                  <c:v>5.1036175000000003E-2</c:v>
                </c:pt>
                <c:pt idx="212">
                  <c:v>5.0700974000000003E-2</c:v>
                </c:pt>
                <c:pt idx="213">
                  <c:v>5.0361033999999999E-2</c:v>
                </c:pt>
                <c:pt idx="214">
                  <c:v>5.001659E-2</c:v>
                </c:pt>
                <c:pt idx="215">
                  <c:v>4.9667910000000003E-2</c:v>
                </c:pt>
                <c:pt idx="216">
                  <c:v>4.9315236999999998E-2</c:v>
                </c:pt>
                <c:pt idx="217">
                  <c:v>4.8958804000000002E-2</c:v>
                </c:pt>
                <c:pt idx="218">
                  <c:v>4.8598953E-2</c:v>
                </c:pt>
                <c:pt idx="219">
                  <c:v>4.8235998000000002E-2</c:v>
                </c:pt>
                <c:pt idx="220">
                  <c:v>4.7870269999999999E-2</c:v>
                </c:pt>
                <c:pt idx="221">
                  <c:v>4.7502062999999997E-2</c:v>
                </c:pt>
                <c:pt idx="222">
                  <c:v>4.713154E-2</c:v>
                </c:pt>
                <c:pt idx="223">
                  <c:v>4.6759139999999998E-2</c:v>
                </c:pt>
                <c:pt idx="224">
                  <c:v>4.6385216999999999E-2</c:v>
                </c:pt>
                <c:pt idx="225">
                  <c:v>4.6010130000000003E-2</c:v>
                </c:pt>
                <c:pt idx="226">
                  <c:v>4.5634187999999999E-2</c:v>
                </c:pt>
                <c:pt idx="227">
                  <c:v>4.5257556999999997E-2</c:v>
                </c:pt>
                <c:pt idx="228">
                  <c:v>4.4880642999999998E-2</c:v>
                </c:pt>
                <c:pt idx="229">
                  <c:v>4.4503763000000002E-2</c:v>
                </c:pt>
                <c:pt idx="230">
                  <c:v>4.412721E-2</c:v>
                </c:pt>
                <c:pt idx="231">
                  <c:v>4.3751165000000002E-2</c:v>
                </c:pt>
                <c:pt idx="232">
                  <c:v>4.3375957999999999E-2</c:v>
                </c:pt>
                <c:pt idx="233">
                  <c:v>4.3001853E-2</c:v>
                </c:pt>
                <c:pt idx="234">
                  <c:v>4.2629100000000003E-2</c:v>
                </c:pt>
                <c:pt idx="235">
                  <c:v>4.2257883000000003E-2</c:v>
                </c:pt>
                <c:pt idx="236">
                  <c:v>4.1888452999999999E-2</c:v>
                </c:pt>
                <c:pt idx="237">
                  <c:v>4.1521028000000001E-2</c:v>
                </c:pt>
                <c:pt idx="238">
                  <c:v>4.1155808000000002E-2</c:v>
                </c:pt>
                <c:pt idx="239">
                  <c:v>4.0792945999999997E-2</c:v>
                </c:pt>
                <c:pt idx="240">
                  <c:v>4.0432629999999997E-2</c:v>
                </c:pt>
                <c:pt idx="241">
                  <c:v>4.0075023000000001E-2</c:v>
                </c:pt>
                <c:pt idx="242">
                  <c:v>3.9720274999999999E-2</c:v>
                </c:pt>
                <c:pt idx="243">
                  <c:v>3.9368506999999997E-2</c:v>
                </c:pt>
                <c:pt idx="244">
                  <c:v>3.9019844999999997E-2</c:v>
                </c:pt>
                <c:pt idx="245">
                  <c:v>3.8674403000000003E-2</c:v>
                </c:pt>
                <c:pt idx="246">
                  <c:v>3.8332275999999998E-2</c:v>
                </c:pt>
                <c:pt idx="247">
                  <c:v>3.7993573000000003E-2</c:v>
                </c:pt>
                <c:pt idx="248">
                  <c:v>3.7658360000000002E-2</c:v>
                </c:pt>
                <c:pt idx="249">
                  <c:v>3.7326696999999999E-2</c:v>
                </c:pt>
                <c:pt idx="250">
                  <c:v>3.6998637000000001E-2</c:v>
                </c:pt>
                <c:pt idx="251">
                  <c:v>3.667422E-2</c:v>
                </c:pt>
                <c:pt idx="252">
                  <c:v>3.635352E-2</c:v>
                </c:pt>
                <c:pt idx="253">
                  <c:v>3.6036579999999999E-2</c:v>
                </c:pt>
                <c:pt idx="254">
                  <c:v>3.5723400000000002E-2</c:v>
                </c:pt>
                <c:pt idx="255">
                  <c:v>3.5413984000000003E-2</c:v>
                </c:pt>
                <c:pt idx="256">
                  <c:v>3.5108328000000001E-2</c:v>
                </c:pt>
                <c:pt idx="257">
                  <c:v>3.4806419999999998E-2</c:v>
                </c:pt>
                <c:pt idx="258">
                  <c:v>3.4508379999999998E-2</c:v>
                </c:pt>
                <c:pt idx="259">
                  <c:v>3.4214120000000001E-2</c:v>
                </c:pt>
                <c:pt idx="260">
                  <c:v>3.3923622E-2</c:v>
                </c:pt>
                <c:pt idx="261">
                  <c:v>3.3636853000000001E-2</c:v>
                </c:pt>
                <c:pt idx="262">
                  <c:v>3.3353782999999998E-2</c:v>
                </c:pt>
                <c:pt idx="263">
                  <c:v>3.307442E-2</c:v>
                </c:pt>
                <c:pt idx="264">
                  <c:v>3.2798786000000003E-2</c:v>
                </c:pt>
                <c:pt idx="265">
                  <c:v>3.2526800000000002E-2</c:v>
                </c:pt>
                <c:pt idx="266">
                  <c:v>3.2258413999999999E-2</c:v>
                </c:pt>
                <c:pt idx="267">
                  <c:v>3.1993580000000001E-2</c:v>
                </c:pt>
                <c:pt idx="268">
                  <c:v>3.1732249999999997E-2</c:v>
                </c:pt>
                <c:pt idx="269">
                  <c:v>3.1474475000000002E-2</c:v>
                </c:pt>
                <c:pt idx="270">
                  <c:v>3.1220161999999999E-2</c:v>
                </c:pt>
                <c:pt idx="271">
                  <c:v>3.0969259999999998E-2</c:v>
                </c:pt>
                <c:pt idx="272">
                  <c:v>3.0721715E-2</c:v>
                </c:pt>
                <c:pt idx="273">
                  <c:v>3.047747E-2</c:v>
                </c:pt>
                <c:pt idx="274">
                  <c:v>3.0236496000000002E-2</c:v>
                </c:pt>
                <c:pt idx="275">
                  <c:v>2.9998786999999999E-2</c:v>
                </c:pt>
                <c:pt idx="276">
                  <c:v>2.9764256999999999E-2</c:v>
                </c:pt>
                <c:pt idx="277">
                  <c:v>2.9532855E-2</c:v>
                </c:pt>
                <c:pt idx="278">
                  <c:v>2.9304528999999999E-2</c:v>
                </c:pt>
                <c:pt idx="279">
                  <c:v>2.9079217000000001E-2</c:v>
                </c:pt>
                <c:pt idx="280">
                  <c:v>2.885691E-2</c:v>
                </c:pt>
                <c:pt idx="281">
                  <c:v>2.8637550000000001E-2</c:v>
                </c:pt>
                <c:pt idx="282">
                  <c:v>2.8421076E-2</c:v>
                </c:pt>
                <c:pt idx="283">
                  <c:v>2.8207434E-2</c:v>
                </c:pt>
                <c:pt idx="284">
                  <c:v>2.7996574E-2</c:v>
                </c:pt>
                <c:pt idx="285">
                  <c:v>2.7788449999999999E-2</c:v>
                </c:pt>
                <c:pt idx="286">
                  <c:v>2.7583033E-2</c:v>
                </c:pt>
                <c:pt idx="287">
                  <c:v>2.7380261999999999E-2</c:v>
                </c:pt>
                <c:pt idx="288">
                  <c:v>2.7180085E-2</c:v>
                </c:pt>
                <c:pt idx="289">
                  <c:v>2.6982454999999999E-2</c:v>
                </c:pt>
                <c:pt idx="290">
                  <c:v>2.6787321999999999E-2</c:v>
                </c:pt>
                <c:pt idx="291">
                  <c:v>2.6594670000000001E-2</c:v>
                </c:pt>
                <c:pt idx="292">
                  <c:v>2.6404448000000001E-2</c:v>
                </c:pt>
                <c:pt idx="293">
                  <c:v>2.6216596000000002E-2</c:v>
                </c:pt>
                <c:pt idx="294">
                  <c:v>2.603107E-2</c:v>
                </c:pt>
                <c:pt idx="295">
                  <c:v>2.5847821999999999E-2</c:v>
                </c:pt>
                <c:pt idx="296">
                  <c:v>2.5666810000000002E-2</c:v>
                </c:pt>
                <c:pt idx="297">
                  <c:v>2.5487987E-2</c:v>
                </c:pt>
                <c:pt idx="298">
                  <c:v>2.5311305999999999E-2</c:v>
                </c:pt>
                <c:pt idx="299">
                  <c:v>2.5136723999999999E-2</c:v>
                </c:pt>
                <c:pt idx="300">
                  <c:v>2.4964238E-2</c:v>
                </c:pt>
                <c:pt idx="301">
                  <c:v>2.4793806000000002E-2</c:v>
                </c:pt>
                <c:pt idx="302">
                  <c:v>2.4625366999999999E-2</c:v>
                </c:pt>
                <c:pt idx="303">
                  <c:v>2.4458883000000001E-2</c:v>
                </c:pt>
                <c:pt idx="304">
                  <c:v>2.4294316999999999E-2</c:v>
                </c:pt>
                <c:pt idx="305">
                  <c:v>2.4131626E-2</c:v>
                </c:pt>
                <c:pt idx="306">
                  <c:v>2.3970775E-2</c:v>
                </c:pt>
                <c:pt idx="307">
                  <c:v>2.3811723999999999E-2</c:v>
                </c:pt>
                <c:pt idx="308">
                  <c:v>2.3654438999999999E-2</c:v>
                </c:pt>
                <c:pt idx="309">
                  <c:v>2.3498906E-2</c:v>
                </c:pt>
                <c:pt idx="310">
                  <c:v>2.3345094E-2</c:v>
                </c:pt>
                <c:pt idx="311">
                  <c:v>2.3192958999999999E-2</c:v>
                </c:pt>
                <c:pt idx="312">
                  <c:v>2.3042466000000001E-2</c:v>
                </c:pt>
                <c:pt idx="313">
                  <c:v>2.2893585000000001E-2</c:v>
                </c:pt>
                <c:pt idx="314">
                  <c:v>2.2746285000000002E-2</c:v>
                </c:pt>
                <c:pt idx="315">
                  <c:v>2.2600535000000001E-2</c:v>
                </c:pt>
                <c:pt idx="316">
                  <c:v>2.2456306999999998E-2</c:v>
                </c:pt>
                <c:pt idx="317">
                  <c:v>2.2313570000000001E-2</c:v>
                </c:pt>
                <c:pt idx="318">
                  <c:v>2.2172302000000001E-2</c:v>
                </c:pt>
                <c:pt idx="319">
                  <c:v>2.2032474999999999E-2</c:v>
                </c:pt>
                <c:pt idx="320">
                  <c:v>2.189406E-2</c:v>
                </c:pt>
                <c:pt idx="321">
                  <c:v>2.1757032999999999E-2</c:v>
                </c:pt>
                <c:pt idx="322">
                  <c:v>2.1621366999999999E-2</c:v>
                </c:pt>
                <c:pt idx="323">
                  <c:v>2.1487038999999999E-2</c:v>
                </c:pt>
                <c:pt idx="324">
                  <c:v>2.1354024999999999E-2</c:v>
                </c:pt>
                <c:pt idx="325">
                  <c:v>2.1222303000000001E-2</c:v>
                </c:pt>
                <c:pt idx="326">
                  <c:v>2.1091848999999999E-2</c:v>
                </c:pt>
                <c:pt idx="327">
                  <c:v>2.0962636999999999E-2</c:v>
                </c:pt>
                <c:pt idx="328">
                  <c:v>2.0834631999999999E-2</c:v>
                </c:pt>
                <c:pt idx="329">
                  <c:v>2.0707824999999999E-2</c:v>
                </c:pt>
                <c:pt idx="330">
                  <c:v>2.0582197E-2</c:v>
                </c:pt>
                <c:pt idx="331">
                  <c:v>2.0457724E-2</c:v>
                </c:pt>
                <c:pt idx="332">
                  <c:v>2.0334390000000001E-2</c:v>
                </c:pt>
                <c:pt idx="333">
                  <c:v>2.0212174999999999E-2</c:v>
                </c:pt>
                <c:pt idx="334">
                  <c:v>2.0091060000000001E-2</c:v>
                </c:pt>
                <c:pt idx="335">
                  <c:v>1.9971027999999998E-2</c:v>
                </c:pt>
                <c:pt idx="336">
                  <c:v>1.985205E-2</c:v>
                </c:pt>
                <c:pt idx="337">
                  <c:v>1.9734104999999998E-2</c:v>
                </c:pt>
                <c:pt idx="338">
                  <c:v>1.9617181000000001E-2</c:v>
                </c:pt>
                <c:pt idx="339">
                  <c:v>1.9501263000000001E-2</c:v>
                </c:pt>
                <c:pt idx="340">
                  <c:v>1.9386334000000002E-2</c:v>
                </c:pt>
                <c:pt idx="341">
                  <c:v>1.9272376000000001E-2</c:v>
                </c:pt>
                <c:pt idx="342">
                  <c:v>1.9159373E-2</c:v>
                </c:pt>
                <c:pt idx="343">
                  <c:v>1.9047310000000001E-2</c:v>
                </c:pt>
                <c:pt idx="344">
                  <c:v>1.8936169999999999E-2</c:v>
                </c:pt>
                <c:pt idx="345">
                  <c:v>1.8825939999999999E-2</c:v>
                </c:pt>
                <c:pt idx="346">
                  <c:v>1.8716604000000001E-2</c:v>
                </c:pt>
                <c:pt idx="347">
                  <c:v>1.8608144E-2</c:v>
                </c:pt>
                <c:pt idx="348">
                  <c:v>1.8500547999999999E-2</c:v>
                </c:pt>
                <c:pt idx="349">
                  <c:v>1.8393802000000001E-2</c:v>
                </c:pt>
                <c:pt idx="350">
                  <c:v>1.8287892E-2</c:v>
                </c:pt>
                <c:pt idx="351">
                  <c:v>1.8182799999999999E-2</c:v>
                </c:pt>
                <c:pt idx="352">
                  <c:v>1.8078516999999999E-2</c:v>
                </c:pt>
                <c:pt idx="353">
                  <c:v>1.7975024999999999E-2</c:v>
                </c:pt>
                <c:pt idx="354">
                  <c:v>1.7872313000000001E-2</c:v>
                </c:pt>
                <c:pt idx="355">
                  <c:v>1.7770369000000001E-2</c:v>
                </c:pt>
                <c:pt idx="356">
                  <c:v>1.7669179E-2</c:v>
                </c:pt>
                <c:pt idx="357">
                  <c:v>1.7568743000000001E-2</c:v>
                </c:pt>
                <c:pt idx="358">
                  <c:v>1.7469041000000001E-2</c:v>
                </c:pt>
                <c:pt idx="359">
                  <c:v>1.737006E-2</c:v>
                </c:pt>
                <c:pt idx="360">
                  <c:v>1.7271787E-2</c:v>
                </c:pt>
                <c:pt idx="361">
                  <c:v>1.7174209999999999E-2</c:v>
                </c:pt>
                <c:pt idx="362">
                  <c:v>1.707732E-2</c:v>
                </c:pt>
                <c:pt idx="363">
                  <c:v>1.6981104E-2</c:v>
                </c:pt>
                <c:pt idx="364">
                  <c:v>1.6885549999999999E-2</c:v>
                </c:pt>
                <c:pt idx="365">
                  <c:v>1.6790649000000001E-2</c:v>
                </c:pt>
                <c:pt idx="366">
                  <c:v>1.6696389999999998E-2</c:v>
                </c:pt>
                <c:pt idx="367">
                  <c:v>1.6602769999999999E-2</c:v>
                </c:pt>
                <c:pt idx="368">
                  <c:v>1.6509772999999998E-2</c:v>
                </c:pt>
                <c:pt idx="369">
                  <c:v>1.6417392999999999E-2</c:v>
                </c:pt>
                <c:pt idx="370">
                  <c:v>1.6325619999999999E-2</c:v>
                </c:pt>
                <c:pt idx="371">
                  <c:v>1.6234439999999999E-2</c:v>
                </c:pt>
                <c:pt idx="372">
                  <c:v>1.6143850000000001E-2</c:v>
                </c:pt>
                <c:pt idx="373">
                  <c:v>1.6053839E-2</c:v>
                </c:pt>
                <c:pt idx="374">
                  <c:v>1.5964398000000001E-2</c:v>
                </c:pt>
                <c:pt idx="375">
                  <c:v>1.5875518000000002E-2</c:v>
                </c:pt>
                <c:pt idx="376">
                  <c:v>1.5787194000000001E-2</c:v>
                </c:pt>
                <c:pt idx="377">
                  <c:v>1.5699415000000001E-2</c:v>
                </c:pt>
                <c:pt idx="378">
                  <c:v>1.5612175000000001E-2</c:v>
                </c:pt>
              </c:numCache>
            </c:numRef>
          </c:yVal>
          <c:smooth val="1"/>
          <c:extLst>
            <c:ext xmlns:c16="http://schemas.microsoft.com/office/drawing/2014/chart" uri="{C3380CC4-5D6E-409C-BE32-E72D297353CC}">
              <c16:uniqueId val="{00000000-7249-4253-81D6-7EA0CE0EFAA0}"/>
            </c:ext>
          </c:extLst>
        </c:ser>
        <c:ser>
          <c:idx val="4"/>
          <c:order val="4"/>
          <c:spPr>
            <a:ln w="3175" cap="rnd">
              <a:solidFill>
                <a:schemeClr val="tx1"/>
              </a:solidFill>
              <a:round/>
            </a:ln>
            <a:effectLst/>
          </c:spPr>
          <c:marker>
            <c:symbol val="none"/>
          </c:marker>
          <c:xVal>
            <c:numRef>
              <c:f>'Figure 6'!$A$79:$A$691</c:f>
              <c:numCache>
                <c:formatCode>0.00</c:formatCode>
                <c:ptCount val="613"/>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pt idx="595">
                  <c:v>99.166666666667297</c:v>
                </c:pt>
                <c:pt idx="596">
                  <c:v>99.333333333333968</c:v>
                </c:pt>
                <c:pt idx="597">
                  <c:v>99.500000000000639</c:v>
                </c:pt>
                <c:pt idx="598">
                  <c:v>99.666666666667311</c:v>
                </c:pt>
                <c:pt idx="599">
                  <c:v>99.833333333333982</c:v>
                </c:pt>
                <c:pt idx="600">
                  <c:v>100.00000000000065</c:v>
                </c:pt>
                <c:pt idx="601">
                  <c:v>100.16666666666733</c:v>
                </c:pt>
                <c:pt idx="602">
                  <c:v>100.333333333334</c:v>
                </c:pt>
                <c:pt idx="603">
                  <c:v>100.50000000000067</c:v>
                </c:pt>
                <c:pt idx="604">
                  <c:v>100.66666666666734</c:v>
                </c:pt>
                <c:pt idx="605">
                  <c:v>100.83333333333401</c:v>
                </c:pt>
                <c:pt idx="606">
                  <c:v>101.00000000000068</c:v>
                </c:pt>
                <c:pt idx="607">
                  <c:v>101.16666666666735</c:v>
                </c:pt>
                <c:pt idx="608">
                  <c:v>101.33333333333402</c:v>
                </c:pt>
                <c:pt idx="609">
                  <c:v>101.5000000000007</c:v>
                </c:pt>
                <c:pt idx="610">
                  <c:v>101.66666666666737</c:v>
                </c:pt>
                <c:pt idx="611">
                  <c:v>101.83333333333404</c:v>
                </c:pt>
                <c:pt idx="612">
                  <c:v>102.00000000000071</c:v>
                </c:pt>
              </c:numCache>
            </c:numRef>
          </c:xVal>
          <c:yVal>
            <c:numRef>
              <c:f>'Figure 6'!$E$79:$E$691</c:f>
              <c:numCache>
                <c:formatCode>General</c:formatCode>
                <c:ptCount val="613"/>
                <c:pt idx="0">
                  <c:v>6.5000000000000002E-2</c:v>
                </c:pt>
                <c:pt idx="1">
                  <c:v>6.5823870000000007E-2</c:v>
                </c:pt>
                <c:pt idx="2">
                  <c:v>6.6434549999999995E-2</c:v>
                </c:pt>
                <c:pt idx="3">
                  <c:v>6.6904015999999997E-2</c:v>
                </c:pt>
                <c:pt idx="4">
                  <c:v>6.7276150000000007E-2</c:v>
                </c:pt>
                <c:pt idx="5">
                  <c:v>6.7577689999999996E-2</c:v>
                </c:pt>
                <c:pt idx="6">
                  <c:v>6.7825659999999996E-2</c:v>
                </c:pt>
                <c:pt idx="7">
                  <c:v>6.8031535000000004E-2</c:v>
                </c:pt>
                <c:pt idx="8">
                  <c:v>6.8203440000000004E-2</c:v>
                </c:pt>
                <c:pt idx="9">
                  <c:v>6.8347249999999998E-2</c:v>
                </c:pt>
                <c:pt idx="10">
                  <c:v>6.846729E-2</c:v>
                </c:pt>
                <c:pt idx="11">
                  <c:v>6.8566849999999999E-2</c:v>
                </c:pt>
                <c:pt idx="12">
                  <c:v>6.8648550000000003E-2</c:v>
                </c:pt>
                <c:pt idx="13">
                  <c:v>6.8714419999999998E-2</c:v>
                </c:pt>
                <c:pt idx="14">
                  <c:v>6.8766094999999999E-2</c:v>
                </c:pt>
                <c:pt idx="15">
                  <c:v>6.8804786000000007E-2</c:v>
                </c:pt>
                <c:pt idx="16">
                  <c:v>6.8831530000000002E-2</c:v>
                </c:pt>
                <c:pt idx="17">
                  <c:v>6.8847160000000004E-2</c:v>
                </c:pt>
                <c:pt idx="18">
                  <c:v>6.8852305000000003E-2</c:v>
                </c:pt>
                <c:pt idx="19">
                  <c:v>6.8852305000000003E-2</c:v>
                </c:pt>
                <c:pt idx="20">
                  <c:v>6.8852300000000005E-2</c:v>
                </c:pt>
                <c:pt idx="21">
                  <c:v>6.8852280000000002E-2</c:v>
                </c:pt>
                <c:pt idx="22">
                  <c:v>6.8852259999999998E-2</c:v>
                </c:pt>
                <c:pt idx="23">
                  <c:v>6.8852215999999994E-2</c:v>
                </c:pt>
                <c:pt idx="24">
                  <c:v>6.8852140000000006E-2</c:v>
                </c:pt>
                <c:pt idx="25">
                  <c:v>6.8852040000000003E-2</c:v>
                </c:pt>
                <c:pt idx="26">
                  <c:v>6.8851895999999996E-2</c:v>
                </c:pt>
                <c:pt idx="27">
                  <c:v>6.8851720000000005E-2</c:v>
                </c:pt>
                <c:pt idx="28">
                  <c:v>6.8851486000000003E-2</c:v>
                </c:pt>
                <c:pt idx="29">
                  <c:v>6.8851195000000004E-2</c:v>
                </c:pt>
                <c:pt idx="30">
                  <c:v>6.8850844999999994E-2</c:v>
                </c:pt>
                <c:pt idx="31">
                  <c:v>6.8850430000000004E-2</c:v>
                </c:pt>
                <c:pt idx="32">
                  <c:v>6.8849936E-2</c:v>
                </c:pt>
                <c:pt idx="33">
                  <c:v>6.8849359999999998E-2</c:v>
                </c:pt>
                <c:pt idx="34">
                  <c:v>6.8848709999999994E-2</c:v>
                </c:pt>
                <c:pt idx="35">
                  <c:v>6.8847954000000003E-2</c:v>
                </c:pt>
                <c:pt idx="36">
                  <c:v>6.8847099999999994E-2</c:v>
                </c:pt>
                <c:pt idx="37">
                  <c:v>6.8846130000000005E-2</c:v>
                </c:pt>
                <c:pt idx="38">
                  <c:v>6.8845056000000002E-2</c:v>
                </c:pt>
                <c:pt idx="39">
                  <c:v>6.8843864000000005E-2</c:v>
                </c:pt>
                <c:pt idx="40">
                  <c:v>6.8842545000000005E-2</c:v>
                </c:pt>
                <c:pt idx="41">
                  <c:v>6.8841100000000002E-2</c:v>
                </c:pt>
                <c:pt idx="42">
                  <c:v>6.8839510000000007E-2</c:v>
                </c:pt>
                <c:pt idx="43">
                  <c:v>6.8837783999999999E-2</c:v>
                </c:pt>
                <c:pt idx="44">
                  <c:v>6.8835913999999998E-2</c:v>
                </c:pt>
                <c:pt idx="45">
                  <c:v>6.883388E-2</c:v>
                </c:pt>
                <c:pt idx="46">
                  <c:v>6.8831699999999996E-2</c:v>
                </c:pt>
                <c:pt idx="47">
                  <c:v>6.8829340000000003E-2</c:v>
                </c:pt>
                <c:pt idx="48">
                  <c:v>6.8826819999999997E-2</c:v>
                </c:pt>
                <c:pt idx="49">
                  <c:v>6.8824120000000003E-2</c:v>
                </c:pt>
                <c:pt idx="50">
                  <c:v>6.8821240000000006E-2</c:v>
                </c:pt>
                <c:pt idx="51">
                  <c:v>6.8818169999999998E-2</c:v>
                </c:pt>
                <c:pt idx="52">
                  <c:v>6.8814899999999998E-2</c:v>
                </c:pt>
                <c:pt idx="53">
                  <c:v>6.8811449999999996E-2</c:v>
                </c:pt>
                <c:pt idx="54">
                  <c:v>6.8807779999999999E-2</c:v>
                </c:pt>
                <c:pt idx="55">
                  <c:v>6.8803909999999996E-2</c:v>
                </c:pt>
                <c:pt idx="56">
                  <c:v>6.8799819999999998E-2</c:v>
                </c:pt>
                <c:pt idx="57">
                  <c:v>6.8795519999999999E-2</c:v>
                </c:pt>
                <c:pt idx="58">
                  <c:v>6.8790994999999994E-2</c:v>
                </c:pt>
                <c:pt idx="59">
                  <c:v>6.8786230000000004E-2</c:v>
                </c:pt>
                <c:pt idx="60">
                  <c:v>6.8781239999999993E-2</c:v>
                </c:pt>
                <c:pt idx="61">
                  <c:v>6.8776019999999993E-2</c:v>
                </c:pt>
                <c:pt idx="62">
                  <c:v>6.8770540000000005E-2</c:v>
                </c:pt>
                <c:pt idx="63">
                  <c:v>6.8764829999999999E-2</c:v>
                </c:pt>
                <c:pt idx="64">
                  <c:v>6.8758849999999996E-2</c:v>
                </c:pt>
                <c:pt idx="65">
                  <c:v>6.8752629999999995E-2</c:v>
                </c:pt>
                <c:pt idx="66">
                  <c:v>6.8746135E-2</c:v>
                </c:pt>
                <c:pt idx="67">
                  <c:v>6.8739384000000001E-2</c:v>
                </c:pt>
                <c:pt idx="68">
                  <c:v>6.8732360000000006E-2</c:v>
                </c:pt>
                <c:pt idx="69">
                  <c:v>6.8725060000000004E-2</c:v>
                </c:pt>
                <c:pt idx="70">
                  <c:v>6.8717479999999997E-2</c:v>
                </c:pt>
                <c:pt idx="71">
                  <c:v>6.8709619999999999E-2</c:v>
                </c:pt>
                <c:pt idx="72">
                  <c:v>6.8701475999999997E-2</c:v>
                </c:pt>
                <c:pt idx="73">
                  <c:v>6.8693030000000002E-2</c:v>
                </c:pt>
                <c:pt idx="74">
                  <c:v>6.8684300000000004E-2</c:v>
                </c:pt>
                <c:pt idx="75">
                  <c:v>6.8675269999999997E-2</c:v>
                </c:pt>
                <c:pt idx="76">
                  <c:v>6.866593E-2</c:v>
                </c:pt>
                <c:pt idx="77">
                  <c:v>6.8656296000000006E-2</c:v>
                </c:pt>
                <c:pt idx="78">
                  <c:v>6.864634E-2</c:v>
                </c:pt>
                <c:pt idx="79">
                  <c:v>6.8636069999999993E-2</c:v>
                </c:pt>
                <c:pt idx="80">
                  <c:v>6.8625494999999995E-2</c:v>
                </c:pt>
                <c:pt idx="81">
                  <c:v>6.8614590000000003E-2</c:v>
                </c:pt>
                <c:pt idx="82">
                  <c:v>6.8603349999999994E-2</c:v>
                </c:pt>
                <c:pt idx="83">
                  <c:v>6.8591799999999994E-2</c:v>
                </c:pt>
                <c:pt idx="84">
                  <c:v>6.8579909999999994E-2</c:v>
                </c:pt>
                <c:pt idx="85">
                  <c:v>6.8567660000000002E-2</c:v>
                </c:pt>
                <c:pt idx="86">
                  <c:v>6.8555119999999997E-2</c:v>
                </c:pt>
                <c:pt idx="87">
                  <c:v>6.8542204999999995E-2</c:v>
                </c:pt>
                <c:pt idx="88">
                  <c:v>6.8528939999999997E-2</c:v>
                </c:pt>
                <c:pt idx="89">
                  <c:v>6.8515350000000003E-2</c:v>
                </c:pt>
                <c:pt idx="90">
                  <c:v>6.8501389999999995E-2</c:v>
                </c:pt>
                <c:pt idx="91">
                  <c:v>6.8487085000000003E-2</c:v>
                </c:pt>
                <c:pt idx="92">
                  <c:v>6.8472414999999995E-2</c:v>
                </c:pt>
                <c:pt idx="93">
                  <c:v>6.8457395000000004E-2</c:v>
                </c:pt>
                <c:pt idx="94">
                  <c:v>6.8441994000000006E-2</c:v>
                </c:pt>
                <c:pt idx="95">
                  <c:v>6.8426249999999994E-2</c:v>
                </c:pt>
                <c:pt idx="96">
                  <c:v>6.8410120000000005E-2</c:v>
                </c:pt>
                <c:pt idx="97">
                  <c:v>6.8393609999999994E-2</c:v>
                </c:pt>
                <c:pt idx="98">
                  <c:v>6.8376734999999994E-2</c:v>
                </c:pt>
                <c:pt idx="99">
                  <c:v>6.8359470000000006E-2</c:v>
                </c:pt>
                <c:pt idx="100">
                  <c:v>6.8341849999999996E-2</c:v>
                </c:pt>
                <c:pt idx="101">
                  <c:v>6.8323819999999993E-2</c:v>
                </c:pt>
                <c:pt idx="102">
                  <c:v>6.8305396000000004E-2</c:v>
                </c:pt>
                <c:pt idx="103">
                  <c:v>6.8286605E-2</c:v>
                </c:pt>
                <c:pt idx="104">
                  <c:v>6.8267419999999995E-2</c:v>
                </c:pt>
                <c:pt idx="105">
                  <c:v>6.8247799999999997E-2</c:v>
                </c:pt>
                <c:pt idx="106">
                  <c:v>6.8227850000000007E-2</c:v>
                </c:pt>
                <c:pt idx="107">
                  <c:v>6.8207464999999995E-2</c:v>
                </c:pt>
                <c:pt idx="108">
                  <c:v>6.8186655999999998E-2</c:v>
                </c:pt>
                <c:pt idx="109">
                  <c:v>6.8165489999999995E-2</c:v>
                </c:pt>
                <c:pt idx="110">
                  <c:v>6.8143889999999999E-2</c:v>
                </c:pt>
                <c:pt idx="111">
                  <c:v>6.8121890000000004E-2</c:v>
                </c:pt>
                <c:pt idx="112">
                  <c:v>6.8099454000000004E-2</c:v>
                </c:pt>
                <c:pt idx="113">
                  <c:v>6.8076629999999999E-2</c:v>
                </c:pt>
                <c:pt idx="114">
                  <c:v>6.80534E-2</c:v>
                </c:pt>
                <c:pt idx="115">
                  <c:v>6.8029729999999997E-2</c:v>
                </c:pt>
                <c:pt idx="116">
                  <c:v>6.8005650000000001E-2</c:v>
                </c:pt>
                <c:pt idx="117">
                  <c:v>6.7981120000000006E-2</c:v>
                </c:pt>
                <c:pt idx="118">
                  <c:v>6.7956193999999998E-2</c:v>
                </c:pt>
                <c:pt idx="119">
                  <c:v>6.7930850000000001E-2</c:v>
                </c:pt>
                <c:pt idx="120">
                  <c:v>6.7905075999999995E-2</c:v>
                </c:pt>
                <c:pt idx="121">
                  <c:v>6.7878864999999997E-2</c:v>
                </c:pt>
                <c:pt idx="122">
                  <c:v>6.7852209999999996E-2</c:v>
                </c:pt>
                <c:pt idx="123">
                  <c:v>6.7825120000000003E-2</c:v>
                </c:pt>
                <c:pt idx="124">
                  <c:v>6.7797609999999994E-2</c:v>
                </c:pt>
                <c:pt idx="125">
                  <c:v>6.7769653999999999E-2</c:v>
                </c:pt>
                <c:pt idx="126">
                  <c:v>6.7741220000000005E-2</c:v>
                </c:pt>
                <c:pt idx="127">
                  <c:v>6.7712389999999997E-2</c:v>
                </c:pt>
                <c:pt idx="128">
                  <c:v>6.7683116000000001E-2</c:v>
                </c:pt>
                <c:pt idx="129">
                  <c:v>6.7653489999999997E-2</c:v>
                </c:pt>
                <c:pt idx="130">
                  <c:v>6.7623429999999998E-2</c:v>
                </c:pt>
                <c:pt idx="131">
                  <c:v>6.7592910000000006E-2</c:v>
                </c:pt>
                <c:pt idx="132">
                  <c:v>6.7561953999999994E-2</c:v>
                </c:pt>
                <c:pt idx="133">
                  <c:v>6.7530535000000003E-2</c:v>
                </c:pt>
                <c:pt idx="134">
                  <c:v>6.7498669999999997E-2</c:v>
                </c:pt>
                <c:pt idx="135">
                  <c:v>6.7466349999999994E-2</c:v>
                </c:pt>
                <c:pt idx="136">
                  <c:v>6.7433580000000007E-2</c:v>
                </c:pt>
                <c:pt idx="137">
                  <c:v>6.7400349999999998E-2</c:v>
                </c:pt>
                <c:pt idx="138">
                  <c:v>6.7366659999999995E-2</c:v>
                </c:pt>
                <c:pt idx="139">
                  <c:v>6.7332509999999998E-2</c:v>
                </c:pt>
                <c:pt idx="140">
                  <c:v>6.7297906000000005E-2</c:v>
                </c:pt>
                <c:pt idx="141">
                  <c:v>6.7262836000000006E-2</c:v>
                </c:pt>
                <c:pt idx="142">
                  <c:v>6.7227304000000002E-2</c:v>
                </c:pt>
                <c:pt idx="143">
                  <c:v>6.7191310000000004E-2</c:v>
                </c:pt>
                <c:pt idx="144">
                  <c:v>6.7154854999999999E-2</c:v>
                </c:pt>
                <c:pt idx="145">
                  <c:v>6.7117930000000006E-2</c:v>
                </c:pt>
                <c:pt idx="146">
                  <c:v>6.7080534999999997E-2</c:v>
                </c:pt>
                <c:pt idx="147">
                  <c:v>6.7042679999999993E-2</c:v>
                </c:pt>
                <c:pt idx="148">
                  <c:v>6.7004345000000007E-2</c:v>
                </c:pt>
                <c:pt idx="149">
                  <c:v>6.6965549999999999E-2</c:v>
                </c:pt>
                <c:pt idx="150">
                  <c:v>6.6926280000000005E-2</c:v>
                </c:pt>
                <c:pt idx="151">
                  <c:v>6.6886539999999994E-2</c:v>
                </c:pt>
                <c:pt idx="152">
                  <c:v>6.6846320000000001E-2</c:v>
                </c:pt>
                <c:pt idx="153">
                  <c:v>6.6805630000000005E-2</c:v>
                </c:pt>
                <c:pt idx="154">
                  <c:v>6.6764470000000006E-2</c:v>
                </c:pt>
                <c:pt idx="155">
                  <c:v>6.6722824999999999E-2</c:v>
                </c:pt>
                <c:pt idx="156">
                  <c:v>6.6680710000000004E-2</c:v>
                </c:pt>
                <c:pt idx="157">
                  <c:v>6.663811E-2</c:v>
                </c:pt>
                <c:pt idx="158">
                  <c:v>6.6595039999999994E-2</c:v>
                </c:pt>
                <c:pt idx="159">
                  <c:v>6.6551483999999994E-2</c:v>
                </c:pt>
                <c:pt idx="160">
                  <c:v>6.6507449999999996E-2</c:v>
                </c:pt>
                <c:pt idx="161">
                  <c:v>6.6462939999999998E-2</c:v>
                </c:pt>
                <c:pt idx="162">
                  <c:v>6.6417950000000003E-2</c:v>
                </c:pt>
                <c:pt idx="163">
                  <c:v>6.6372470000000003E-2</c:v>
                </c:pt>
                <c:pt idx="164">
                  <c:v>6.6326510000000005E-2</c:v>
                </c:pt>
                <c:pt idx="165">
                  <c:v>6.6280069999999996E-2</c:v>
                </c:pt>
                <c:pt idx="166">
                  <c:v>6.6233135999999998E-2</c:v>
                </c:pt>
                <c:pt idx="167">
                  <c:v>6.6185729999999998E-2</c:v>
                </c:pt>
                <c:pt idx="168">
                  <c:v>6.6137829999999995E-2</c:v>
                </c:pt>
                <c:pt idx="169">
                  <c:v>6.6089443999999997E-2</c:v>
                </c:pt>
                <c:pt idx="170">
                  <c:v>6.6040576000000004E-2</c:v>
                </c:pt>
                <c:pt idx="171">
                  <c:v>6.5991215000000006E-2</c:v>
                </c:pt>
                <c:pt idx="172">
                  <c:v>6.5941369999999999E-2</c:v>
                </c:pt>
                <c:pt idx="173">
                  <c:v>6.5891035000000001E-2</c:v>
                </c:pt>
                <c:pt idx="174">
                  <c:v>6.5840209999999996E-2</c:v>
                </c:pt>
                <c:pt idx="175">
                  <c:v>6.5788895E-2</c:v>
                </c:pt>
                <c:pt idx="176">
                  <c:v>6.5737080000000003E-2</c:v>
                </c:pt>
                <c:pt idx="177">
                  <c:v>6.5684779999999998E-2</c:v>
                </c:pt>
                <c:pt idx="178">
                  <c:v>6.5631986000000003E-2</c:v>
                </c:pt>
                <c:pt idx="179">
                  <c:v>6.5578689999999995E-2</c:v>
                </c:pt>
                <c:pt idx="180">
                  <c:v>6.5524905999999994E-2</c:v>
                </c:pt>
                <c:pt idx="181">
                  <c:v>6.5470630000000002E-2</c:v>
                </c:pt>
                <c:pt idx="182">
                  <c:v>6.5415844000000001E-2</c:v>
                </c:pt>
                <c:pt idx="183">
                  <c:v>6.5360559999999998E-2</c:v>
                </c:pt>
                <c:pt idx="184">
                  <c:v>6.5304780000000007E-2</c:v>
                </c:pt>
                <c:pt idx="185">
                  <c:v>6.5248500000000001E-2</c:v>
                </c:pt>
                <c:pt idx="186">
                  <c:v>6.5191700000000005E-2</c:v>
                </c:pt>
                <c:pt idx="187">
                  <c:v>6.5134406000000006E-2</c:v>
                </c:pt>
                <c:pt idx="188">
                  <c:v>6.5076609999999993E-2</c:v>
                </c:pt>
                <c:pt idx="189">
                  <c:v>6.5018296000000003E-2</c:v>
                </c:pt>
                <c:pt idx="190">
                  <c:v>6.4959470000000005E-2</c:v>
                </c:pt>
                <c:pt idx="191">
                  <c:v>6.4900120000000006E-2</c:v>
                </c:pt>
                <c:pt idx="192">
                  <c:v>6.4840264999999994E-2</c:v>
                </c:pt>
                <c:pt idx="193">
                  <c:v>6.4779890000000007E-2</c:v>
                </c:pt>
                <c:pt idx="194">
                  <c:v>6.4718990000000004E-2</c:v>
                </c:pt>
                <c:pt idx="195">
                  <c:v>6.4657560000000003E-2</c:v>
                </c:pt>
                <c:pt idx="196">
                  <c:v>6.4595609999999998E-2</c:v>
                </c:pt>
                <c:pt idx="197">
                  <c:v>6.4533119999999999E-2</c:v>
                </c:pt>
                <c:pt idx="198">
                  <c:v>6.4470100000000002E-2</c:v>
                </c:pt>
                <c:pt idx="199">
                  <c:v>6.4406530000000003E-2</c:v>
                </c:pt>
                <c:pt idx="200">
                  <c:v>6.4342423999999995E-2</c:v>
                </c:pt>
                <c:pt idx="201">
                  <c:v>6.4277775999999995E-2</c:v>
                </c:pt>
                <c:pt idx="202">
                  <c:v>6.4212549999999993E-2</c:v>
                </c:pt>
                <c:pt idx="203">
                  <c:v>6.414678E-2</c:v>
                </c:pt>
                <c:pt idx="204">
                  <c:v>6.4080440000000002E-2</c:v>
                </c:pt>
                <c:pt idx="205">
                  <c:v>6.4013526000000001E-2</c:v>
                </c:pt>
                <c:pt idx="206">
                  <c:v>6.3946046000000006E-2</c:v>
                </c:pt>
                <c:pt idx="207">
                  <c:v>6.3877980000000001E-2</c:v>
                </c:pt>
                <c:pt idx="208">
                  <c:v>6.3809329999999997E-2</c:v>
                </c:pt>
                <c:pt idx="209">
                  <c:v>6.3740080000000005E-2</c:v>
                </c:pt>
                <c:pt idx="210">
                  <c:v>6.367022E-2</c:v>
                </c:pt>
                <c:pt idx="211">
                  <c:v>6.3599740000000002E-2</c:v>
                </c:pt>
                <c:pt idx="212">
                  <c:v>6.3528639999999997E-2</c:v>
                </c:pt>
                <c:pt idx="213">
                  <c:v>6.3456910000000005E-2</c:v>
                </c:pt>
                <c:pt idx="214">
                  <c:v>6.3384529999999994E-2</c:v>
                </c:pt>
                <c:pt idx="215">
                  <c:v>6.3311510000000001E-2</c:v>
                </c:pt>
                <c:pt idx="216">
                  <c:v>6.323782E-2</c:v>
                </c:pt>
                <c:pt idx="217">
                  <c:v>6.3163469999999999E-2</c:v>
                </c:pt>
                <c:pt idx="218">
                  <c:v>6.3088400000000003E-2</c:v>
                </c:pt>
                <c:pt idx="219">
                  <c:v>6.3012645000000006E-2</c:v>
                </c:pt>
                <c:pt idx="220">
                  <c:v>6.2936164000000003E-2</c:v>
                </c:pt>
                <c:pt idx="221">
                  <c:v>6.2858953999999995E-2</c:v>
                </c:pt>
                <c:pt idx="222">
                  <c:v>6.2781000000000003E-2</c:v>
                </c:pt>
                <c:pt idx="223">
                  <c:v>6.2702289999999994E-2</c:v>
                </c:pt>
                <c:pt idx="224">
                  <c:v>6.2622810000000001E-2</c:v>
                </c:pt>
                <c:pt idx="225">
                  <c:v>6.2542529999999999E-2</c:v>
                </c:pt>
                <c:pt idx="226">
                  <c:v>6.2461429999999998E-2</c:v>
                </c:pt>
                <c:pt idx="227">
                  <c:v>6.2379494000000001E-2</c:v>
                </c:pt>
                <c:pt idx="228">
                  <c:v>6.2296703000000002E-2</c:v>
                </c:pt>
                <c:pt idx="229">
                  <c:v>6.2213045000000002E-2</c:v>
                </c:pt>
                <c:pt idx="230">
                  <c:v>6.2128490000000001E-2</c:v>
                </c:pt>
                <c:pt idx="231">
                  <c:v>6.2043026000000001E-2</c:v>
                </c:pt>
                <c:pt idx="232">
                  <c:v>6.1956625000000001E-2</c:v>
                </c:pt>
                <c:pt idx="233">
                  <c:v>6.1869264E-2</c:v>
                </c:pt>
                <c:pt idx="234">
                  <c:v>6.1780907000000003E-2</c:v>
                </c:pt>
                <c:pt idx="235">
                  <c:v>6.1691533999999999E-2</c:v>
                </c:pt>
                <c:pt idx="236">
                  <c:v>6.1601116999999997E-2</c:v>
                </c:pt>
                <c:pt idx="237">
                  <c:v>6.1509630000000003E-2</c:v>
                </c:pt>
                <c:pt idx="238">
                  <c:v>6.1417050000000001E-2</c:v>
                </c:pt>
                <c:pt idx="239">
                  <c:v>6.1323349999999999E-2</c:v>
                </c:pt>
                <c:pt idx="240">
                  <c:v>6.1228489999999997E-2</c:v>
                </c:pt>
                <c:pt idx="241">
                  <c:v>6.1132449999999998E-2</c:v>
                </c:pt>
                <c:pt idx="242">
                  <c:v>6.1035182E-2</c:v>
                </c:pt>
                <c:pt idx="243">
                  <c:v>6.0936659999999997E-2</c:v>
                </c:pt>
                <c:pt idx="244">
                  <c:v>6.0836847999999999E-2</c:v>
                </c:pt>
                <c:pt idx="245">
                  <c:v>6.0735714000000003E-2</c:v>
                </c:pt>
                <c:pt idx="246">
                  <c:v>6.0633226999999998E-2</c:v>
                </c:pt>
                <c:pt idx="247">
                  <c:v>6.0529347999999997E-2</c:v>
                </c:pt>
                <c:pt idx="248">
                  <c:v>6.0424037E-2</c:v>
                </c:pt>
                <c:pt idx="249">
                  <c:v>6.0317263000000003E-2</c:v>
                </c:pt>
                <c:pt idx="250">
                  <c:v>6.0208984E-2</c:v>
                </c:pt>
                <c:pt idx="251">
                  <c:v>6.0099161999999998E-2</c:v>
                </c:pt>
                <c:pt idx="252">
                  <c:v>5.9987757000000003E-2</c:v>
                </c:pt>
                <c:pt idx="253">
                  <c:v>5.9874749999999997E-2</c:v>
                </c:pt>
                <c:pt idx="254">
                  <c:v>5.9760090000000002E-2</c:v>
                </c:pt>
                <c:pt idx="255">
                  <c:v>5.9643723000000003E-2</c:v>
                </c:pt>
                <c:pt idx="256">
                  <c:v>5.9525620000000001E-2</c:v>
                </c:pt>
                <c:pt idx="257">
                  <c:v>5.9405729999999997E-2</c:v>
                </c:pt>
                <c:pt idx="258">
                  <c:v>5.9284013000000003E-2</c:v>
                </c:pt>
                <c:pt idx="259">
                  <c:v>5.9160419999999998E-2</c:v>
                </c:pt>
                <c:pt idx="260">
                  <c:v>5.9034910000000003E-2</c:v>
                </c:pt>
                <c:pt idx="261">
                  <c:v>5.8907437999999999E-2</c:v>
                </c:pt>
                <c:pt idx="262">
                  <c:v>5.8777954E-2</c:v>
                </c:pt>
                <c:pt idx="263">
                  <c:v>5.8646493000000001E-2</c:v>
                </c:pt>
                <c:pt idx="264">
                  <c:v>5.8512966999999999E-2</c:v>
                </c:pt>
                <c:pt idx="265">
                  <c:v>5.8377332999999997E-2</c:v>
                </c:pt>
                <c:pt idx="266">
                  <c:v>5.8239550000000001E-2</c:v>
                </c:pt>
                <c:pt idx="267">
                  <c:v>5.8099570000000003E-2</c:v>
                </c:pt>
                <c:pt idx="268">
                  <c:v>5.7957355000000002E-2</c:v>
                </c:pt>
                <c:pt idx="269">
                  <c:v>5.7812862E-2</c:v>
                </c:pt>
                <c:pt idx="270">
                  <c:v>5.7666044999999999E-2</c:v>
                </c:pt>
                <c:pt idx="271">
                  <c:v>5.7516972999999999E-2</c:v>
                </c:pt>
                <c:pt idx="272">
                  <c:v>5.7365574000000003E-2</c:v>
                </c:pt>
                <c:pt idx="273">
                  <c:v>5.7211794000000003E-2</c:v>
                </c:pt>
                <c:pt idx="274">
                  <c:v>5.7055599999999998E-2</c:v>
                </c:pt>
                <c:pt idx="275">
                  <c:v>5.6896966E-2</c:v>
                </c:pt>
                <c:pt idx="276">
                  <c:v>5.6735859999999999E-2</c:v>
                </c:pt>
                <c:pt idx="277">
                  <c:v>5.6572244000000001E-2</c:v>
                </c:pt>
                <c:pt idx="278">
                  <c:v>5.6406100000000001E-2</c:v>
                </c:pt>
                <c:pt idx="279">
                  <c:v>5.6237509999999998E-2</c:v>
                </c:pt>
                <c:pt idx="280">
                  <c:v>5.6066449999999997E-2</c:v>
                </c:pt>
                <c:pt idx="281">
                  <c:v>5.5892860000000003E-2</c:v>
                </c:pt>
                <c:pt idx="282">
                  <c:v>5.5716729999999999E-2</c:v>
                </c:pt>
                <c:pt idx="283">
                  <c:v>5.5538055000000003E-2</c:v>
                </c:pt>
                <c:pt idx="284">
                  <c:v>5.5356822999999999E-2</c:v>
                </c:pt>
                <c:pt idx="285">
                  <c:v>5.5173029999999998E-2</c:v>
                </c:pt>
                <c:pt idx="286">
                  <c:v>5.4986670000000001E-2</c:v>
                </c:pt>
                <c:pt idx="287">
                  <c:v>5.479784E-2</c:v>
                </c:pt>
                <c:pt idx="288">
                  <c:v>5.460657E-2</c:v>
                </c:pt>
                <c:pt idx="289">
                  <c:v>5.4412820000000001E-2</c:v>
                </c:pt>
                <c:pt idx="290">
                  <c:v>5.4216609999999998E-2</c:v>
                </c:pt>
                <c:pt idx="291">
                  <c:v>5.4017954E-2</c:v>
                </c:pt>
                <c:pt idx="292">
                  <c:v>5.3816885000000002E-2</c:v>
                </c:pt>
                <c:pt idx="293">
                  <c:v>5.3613424E-2</c:v>
                </c:pt>
                <c:pt idx="294">
                  <c:v>5.3407601999999998E-2</c:v>
                </c:pt>
                <c:pt idx="295">
                  <c:v>5.3199504000000002E-2</c:v>
                </c:pt>
                <c:pt idx="296">
                  <c:v>5.2989202999999999E-2</c:v>
                </c:pt>
                <c:pt idx="297">
                  <c:v>5.2776705E-2</c:v>
                </c:pt>
                <c:pt idx="298">
                  <c:v>5.2562058000000002E-2</c:v>
                </c:pt>
                <c:pt idx="299">
                  <c:v>5.2345320000000001E-2</c:v>
                </c:pt>
                <c:pt idx="300">
                  <c:v>5.2126545000000003E-2</c:v>
                </c:pt>
                <c:pt idx="301">
                  <c:v>5.1905800000000002E-2</c:v>
                </c:pt>
                <c:pt idx="302">
                  <c:v>5.1683143000000001E-2</c:v>
                </c:pt>
                <c:pt idx="303">
                  <c:v>5.1458645999999997E-2</c:v>
                </c:pt>
                <c:pt idx="304">
                  <c:v>5.1232380000000001E-2</c:v>
                </c:pt>
                <c:pt idx="305">
                  <c:v>5.1004420000000002E-2</c:v>
                </c:pt>
                <c:pt idx="306">
                  <c:v>5.0774850000000003E-2</c:v>
                </c:pt>
                <c:pt idx="307">
                  <c:v>5.0543744000000002E-2</c:v>
                </c:pt>
                <c:pt idx="308">
                  <c:v>5.0311197000000002E-2</c:v>
                </c:pt>
                <c:pt idx="309">
                  <c:v>5.0077293000000002E-2</c:v>
                </c:pt>
                <c:pt idx="310">
                  <c:v>4.9842123000000002E-2</c:v>
                </c:pt>
                <c:pt idx="311">
                  <c:v>4.9605757E-2</c:v>
                </c:pt>
                <c:pt idx="312">
                  <c:v>4.9368194999999997E-2</c:v>
                </c:pt>
                <c:pt idx="313">
                  <c:v>4.9129600000000002E-2</c:v>
                </c:pt>
                <c:pt idx="314">
                  <c:v>4.8890076999999997E-2</c:v>
                </c:pt>
                <c:pt idx="315">
                  <c:v>4.8649709999999999E-2</c:v>
                </c:pt>
                <c:pt idx="316">
                  <c:v>4.8408609999999998E-2</c:v>
                </c:pt>
                <c:pt idx="317">
                  <c:v>4.8166874999999998E-2</c:v>
                </c:pt>
                <c:pt idx="318">
                  <c:v>4.7924608E-2</c:v>
                </c:pt>
                <c:pt idx="319">
                  <c:v>4.7681886999999999E-2</c:v>
                </c:pt>
                <c:pt idx="320">
                  <c:v>4.7438620000000001E-2</c:v>
                </c:pt>
                <c:pt idx="321">
                  <c:v>4.7195042999999999E-2</c:v>
                </c:pt>
                <c:pt idx="322">
                  <c:v>4.695125E-2</c:v>
                </c:pt>
                <c:pt idx="323">
                  <c:v>4.6707331999999997E-2</c:v>
                </c:pt>
                <c:pt idx="324">
                  <c:v>4.6463392999999999E-2</c:v>
                </c:pt>
                <c:pt idx="325">
                  <c:v>4.6219528000000003E-2</c:v>
                </c:pt>
                <c:pt idx="326">
                  <c:v>4.5975837999999998E-2</c:v>
                </c:pt>
                <c:pt idx="327">
                  <c:v>4.5732410000000001E-2</c:v>
                </c:pt>
                <c:pt idx="328">
                  <c:v>4.5489087999999997E-2</c:v>
                </c:pt>
                <c:pt idx="329">
                  <c:v>4.5246123999999999E-2</c:v>
                </c:pt>
                <c:pt idx="330">
                  <c:v>4.5003599999999998E-2</c:v>
                </c:pt>
                <c:pt idx="331">
                  <c:v>4.4761594000000002E-2</c:v>
                </c:pt>
                <c:pt idx="332">
                  <c:v>4.4520183999999997E-2</c:v>
                </c:pt>
                <c:pt idx="333">
                  <c:v>4.4279456000000002E-2</c:v>
                </c:pt>
                <c:pt idx="334">
                  <c:v>4.4039483999999997E-2</c:v>
                </c:pt>
                <c:pt idx="335">
                  <c:v>4.3800350000000002E-2</c:v>
                </c:pt>
                <c:pt idx="336">
                  <c:v>4.3561929999999999E-2</c:v>
                </c:pt>
                <c:pt idx="337">
                  <c:v>4.3324407000000002E-2</c:v>
                </c:pt>
                <c:pt idx="338">
                  <c:v>4.3087840000000002E-2</c:v>
                </c:pt>
                <c:pt idx="339">
                  <c:v>4.2852293999999999E-2</c:v>
                </c:pt>
                <c:pt idx="340">
                  <c:v>4.2617820000000001E-2</c:v>
                </c:pt>
                <c:pt idx="341">
                  <c:v>4.2384480000000002E-2</c:v>
                </c:pt>
                <c:pt idx="342">
                  <c:v>4.2152315000000003E-2</c:v>
                </c:pt>
                <c:pt idx="343">
                  <c:v>4.1921384999999999E-2</c:v>
                </c:pt>
                <c:pt idx="344">
                  <c:v>4.1691657E-2</c:v>
                </c:pt>
                <c:pt idx="345">
                  <c:v>4.1463199999999999E-2</c:v>
                </c:pt>
                <c:pt idx="346">
                  <c:v>4.1236065000000002E-2</c:v>
                </c:pt>
                <c:pt idx="347">
                  <c:v>4.1010289999999998E-2</c:v>
                </c:pt>
                <c:pt idx="348">
                  <c:v>4.0785910000000002E-2</c:v>
                </c:pt>
                <c:pt idx="349">
                  <c:v>4.0562946000000002E-2</c:v>
                </c:pt>
                <c:pt idx="350">
                  <c:v>4.0341429999999998E-2</c:v>
                </c:pt>
                <c:pt idx="351">
                  <c:v>4.012139E-2</c:v>
                </c:pt>
                <c:pt idx="352">
                  <c:v>3.9902846999999998E-2</c:v>
                </c:pt>
                <c:pt idx="353">
                  <c:v>3.9685823000000002E-2</c:v>
                </c:pt>
                <c:pt idx="354">
                  <c:v>3.9470334000000003E-2</c:v>
                </c:pt>
                <c:pt idx="355">
                  <c:v>3.9256397999999998E-2</c:v>
                </c:pt>
                <c:pt idx="356">
                  <c:v>3.904403E-2</c:v>
                </c:pt>
                <c:pt idx="357">
                  <c:v>3.8833234000000001E-2</c:v>
                </c:pt>
                <c:pt idx="358">
                  <c:v>3.8624029999999997E-2</c:v>
                </c:pt>
                <c:pt idx="359">
                  <c:v>3.8416409999999998E-2</c:v>
                </c:pt>
                <c:pt idx="360">
                  <c:v>3.8210429999999997E-2</c:v>
                </c:pt>
                <c:pt idx="361">
                  <c:v>3.8006089999999999E-2</c:v>
                </c:pt>
                <c:pt idx="362">
                  <c:v>3.7803374000000001E-2</c:v>
                </c:pt>
                <c:pt idx="363">
                  <c:v>3.7602294000000001E-2</c:v>
                </c:pt>
                <c:pt idx="364">
                  <c:v>3.740284E-2</c:v>
                </c:pt>
                <c:pt idx="365">
                  <c:v>3.7205014000000002E-2</c:v>
                </c:pt>
                <c:pt idx="366">
                  <c:v>3.7008819999999998E-2</c:v>
                </c:pt>
                <c:pt idx="367">
                  <c:v>3.6814239999999998E-2</c:v>
                </c:pt>
                <c:pt idx="368">
                  <c:v>3.6621309999999997E-2</c:v>
                </c:pt>
                <c:pt idx="369">
                  <c:v>3.6430049999999999E-2</c:v>
                </c:pt>
                <c:pt idx="370">
                  <c:v>3.6240420000000002E-2</c:v>
                </c:pt>
                <c:pt idx="371">
                  <c:v>3.6052417000000003E-2</c:v>
                </c:pt>
                <c:pt idx="372">
                  <c:v>3.586603E-2</c:v>
                </c:pt>
                <c:pt idx="373">
                  <c:v>3.5681247999999999E-2</c:v>
                </c:pt>
                <c:pt idx="374">
                  <c:v>3.5498064000000003E-2</c:v>
                </c:pt>
                <c:pt idx="375">
                  <c:v>3.5316466999999997E-2</c:v>
                </c:pt>
                <c:pt idx="376">
                  <c:v>3.5136484000000003E-2</c:v>
                </c:pt>
                <c:pt idx="377">
                  <c:v>3.4958142999999997E-2</c:v>
                </c:pt>
                <c:pt idx="378">
                  <c:v>3.4781384999999998E-2</c:v>
                </c:pt>
                <c:pt idx="379">
                  <c:v>3.4606199999999997E-2</c:v>
                </c:pt>
                <c:pt idx="380">
                  <c:v>3.4432567999999997E-2</c:v>
                </c:pt>
                <c:pt idx="381">
                  <c:v>3.4260480000000003E-2</c:v>
                </c:pt>
                <c:pt idx="382">
                  <c:v>3.4089920000000003E-2</c:v>
                </c:pt>
                <c:pt idx="383">
                  <c:v>3.3920872999999997E-2</c:v>
                </c:pt>
                <c:pt idx="384">
                  <c:v>3.3753316999999998E-2</c:v>
                </c:pt>
                <c:pt idx="385">
                  <c:v>3.3587232000000002E-2</c:v>
                </c:pt>
                <c:pt idx="386">
                  <c:v>3.3422634E-2</c:v>
                </c:pt>
                <c:pt idx="387">
                  <c:v>3.3259589999999999E-2</c:v>
                </c:pt>
                <c:pt idx="388">
                  <c:v>3.3098012000000003E-2</c:v>
                </c:pt>
                <c:pt idx="389">
                  <c:v>3.2937880000000003E-2</c:v>
                </c:pt>
                <c:pt idx="390">
                  <c:v>3.2779179999999998E-2</c:v>
                </c:pt>
                <c:pt idx="391">
                  <c:v>3.2621890000000001E-2</c:v>
                </c:pt>
                <c:pt idx="392">
                  <c:v>3.2466000000000002E-2</c:v>
                </c:pt>
                <c:pt idx="393">
                  <c:v>3.2311487999999999E-2</c:v>
                </c:pt>
                <c:pt idx="394">
                  <c:v>3.2158338000000002E-2</c:v>
                </c:pt>
                <c:pt idx="395">
                  <c:v>3.2006525000000001E-2</c:v>
                </c:pt>
                <c:pt idx="396">
                  <c:v>3.185603E-2</c:v>
                </c:pt>
                <c:pt idx="397">
                  <c:v>3.1706955000000002E-2</c:v>
                </c:pt>
                <c:pt idx="398">
                  <c:v>3.1559203000000001E-2</c:v>
                </c:pt>
                <c:pt idx="399">
                  <c:v>3.1412750000000003E-2</c:v>
                </c:pt>
                <c:pt idx="400">
                  <c:v>3.1267589999999998E-2</c:v>
                </c:pt>
                <c:pt idx="401">
                  <c:v>3.1123700000000001E-2</c:v>
                </c:pt>
                <c:pt idx="402">
                  <c:v>3.0981066000000002E-2</c:v>
                </c:pt>
                <c:pt idx="403">
                  <c:v>3.0839669E-2</c:v>
                </c:pt>
                <c:pt idx="404">
                  <c:v>3.0699491999999998E-2</c:v>
                </c:pt>
                <c:pt idx="405">
                  <c:v>3.0560517999999998E-2</c:v>
                </c:pt>
                <c:pt idx="406">
                  <c:v>3.0422728999999999E-2</c:v>
                </c:pt>
                <c:pt idx="407">
                  <c:v>3.0286166999999999E-2</c:v>
                </c:pt>
                <c:pt idx="408">
                  <c:v>3.0150791999999999E-2</c:v>
                </c:pt>
                <c:pt idx="409">
                  <c:v>3.0016579000000002E-2</c:v>
                </c:pt>
                <c:pt idx="410">
                  <c:v>2.9883511000000001E-2</c:v>
                </c:pt>
                <c:pt idx="411">
                  <c:v>2.9751574999999999E-2</c:v>
                </c:pt>
                <c:pt idx="412">
                  <c:v>2.9620753999999999E-2</c:v>
                </c:pt>
                <c:pt idx="413">
                  <c:v>2.9491034999999999E-2</c:v>
                </c:pt>
                <c:pt idx="414">
                  <c:v>2.9362405000000001E-2</c:v>
                </c:pt>
                <c:pt idx="415">
                  <c:v>2.9234844999999999E-2</c:v>
                </c:pt>
                <c:pt idx="416">
                  <c:v>2.9108341999999999E-2</c:v>
                </c:pt>
                <c:pt idx="417">
                  <c:v>2.8982899999999999E-2</c:v>
                </c:pt>
                <c:pt idx="418">
                  <c:v>2.885851E-2</c:v>
                </c:pt>
                <c:pt idx="419">
                  <c:v>2.8735147999999999E-2</c:v>
                </c:pt>
                <c:pt idx="420">
                  <c:v>2.8612795999999999E-2</c:v>
                </c:pt>
                <c:pt idx="421">
                  <c:v>2.8491445000000001E-2</c:v>
                </c:pt>
                <c:pt idx="422">
                  <c:v>2.837108E-2</c:v>
                </c:pt>
                <c:pt idx="423">
                  <c:v>2.8251693000000001E-2</c:v>
                </c:pt>
                <c:pt idx="424">
                  <c:v>2.8133264000000002E-2</c:v>
                </c:pt>
                <c:pt idx="425">
                  <c:v>2.8015785000000001E-2</c:v>
                </c:pt>
                <c:pt idx="426">
                  <c:v>2.7899241000000002E-2</c:v>
                </c:pt>
                <c:pt idx="427">
                  <c:v>2.7783627000000002E-2</c:v>
                </c:pt>
                <c:pt idx="428">
                  <c:v>2.7668936000000002E-2</c:v>
                </c:pt>
                <c:pt idx="429">
                  <c:v>2.7555149000000001E-2</c:v>
                </c:pt>
                <c:pt idx="430">
                  <c:v>2.7442253999999999E-2</c:v>
                </c:pt>
                <c:pt idx="431">
                  <c:v>2.7330242000000001E-2</c:v>
                </c:pt>
                <c:pt idx="432">
                  <c:v>2.7219096000000002E-2</c:v>
                </c:pt>
                <c:pt idx="433">
                  <c:v>2.7108810000000001E-2</c:v>
                </c:pt>
                <c:pt idx="434">
                  <c:v>2.6999371000000001E-2</c:v>
                </c:pt>
                <c:pt idx="435">
                  <c:v>2.6890770000000001E-2</c:v>
                </c:pt>
                <c:pt idx="436">
                  <c:v>2.6782990999999999E-2</c:v>
                </c:pt>
                <c:pt idx="437">
                  <c:v>2.6676027000000001E-2</c:v>
                </c:pt>
                <c:pt idx="438">
                  <c:v>2.6569868E-2</c:v>
                </c:pt>
                <c:pt idx="439">
                  <c:v>2.6464507000000002E-2</c:v>
                </c:pt>
                <c:pt idx="440">
                  <c:v>2.635993E-2</c:v>
                </c:pt>
                <c:pt idx="441">
                  <c:v>2.6256130999999999E-2</c:v>
                </c:pt>
                <c:pt idx="442">
                  <c:v>2.6153092999999999E-2</c:v>
                </c:pt>
                <c:pt idx="443">
                  <c:v>2.6050812999999999E-2</c:v>
                </c:pt>
                <c:pt idx="444">
                  <c:v>2.5949277E-2</c:v>
                </c:pt>
                <c:pt idx="445">
                  <c:v>2.5848475999999999E-2</c:v>
                </c:pt>
                <c:pt idx="446">
                  <c:v>2.5748402E-2</c:v>
                </c:pt>
                <c:pt idx="447">
                  <c:v>2.5649044999999999E-2</c:v>
                </c:pt>
                <c:pt idx="448">
                  <c:v>2.5550393000000001E-2</c:v>
                </c:pt>
                <c:pt idx="449">
                  <c:v>2.5452441999999999E-2</c:v>
                </c:pt>
                <c:pt idx="450">
                  <c:v>2.5355183E-2</c:v>
                </c:pt>
                <c:pt idx="451">
                  <c:v>2.5258604E-2</c:v>
                </c:pt>
                <c:pt idx="452">
                  <c:v>2.5162699E-2</c:v>
                </c:pt>
                <c:pt idx="453">
                  <c:v>2.5067458000000001E-2</c:v>
                </c:pt>
                <c:pt idx="454">
                  <c:v>2.4972873E-2</c:v>
                </c:pt>
                <c:pt idx="455">
                  <c:v>2.4878936000000001E-2</c:v>
                </c:pt>
                <c:pt idx="456">
                  <c:v>2.4785637999999999E-2</c:v>
                </c:pt>
                <c:pt idx="457">
                  <c:v>2.4692973E-2</c:v>
                </c:pt>
                <c:pt idx="458">
                  <c:v>2.4600931999999999E-2</c:v>
                </c:pt>
                <c:pt idx="459">
                  <c:v>2.4509506E-2</c:v>
                </c:pt>
                <c:pt idx="460">
                  <c:v>2.4418690999999999E-2</c:v>
                </c:pt>
                <c:pt idx="461">
                  <c:v>2.4328476000000002E-2</c:v>
                </c:pt>
                <c:pt idx="462">
                  <c:v>2.4238849999999999E-2</c:v>
                </c:pt>
                <c:pt idx="463">
                  <c:v>2.4149815000000002E-2</c:v>
                </c:pt>
                <c:pt idx="464">
                  <c:v>2.4061355999999999E-2</c:v>
                </c:pt>
                <c:pt idx="465">
                  <c:v>2.3973469000000001E-2</c:v>
                </c:pt>
                <c:pt idx="466">
                  <c:v>2.3886146E-2</c:v>
                </c:pt>
                <c:pt idx="467">
                  <c:v>2.3799382000000001E-2</c:v>
                </c:pt>
                <c:pt idx="468">
                  <c:v>2.3713171000000002E-2</c:v>
                </c:pt>
                <c:pt idx="469">
                  <c:v>2.3627505E-2</c:v>
                </c:pt>
                <c:pt idx="470">
                  <c:v>2.3542376E-2</c:v>
                </c:pt>
                <c:pt idx="471">
                  <c:v>2.3457780000000001E-2</c:v>
                </c:pt>
                <c:pt idx="472">
                  <c:v>2.3373641000000001E-2</c:v>
                </c:pt>
                <c:pt idx="473">
                  <c:v>2.3290104999999998E-2</c:v>
                </c:pt>
                <c:pt idx="474">
                  <c:v>2.3207077999999999E-2</c:v>
                </c:pt>
                <c:pt idx="475">
                  <c:v>2.3124551E-2</c:v>
                </c:pt>
                <c:pt idx="476">
                  <c:v>2.3042521999999999E-2</c:v>
                </c:pt>
                <c:pt idx="477">
                  <c:v>2.2960985E-2</c:v>
                </c:pt>
                <c:pt idx="478">
                  <c:v>2.2879934000000001E-2</c:v>
                </c:pt>
                <c:pt idx="479">
                  <c:v>2.2799364999999999E-2</c:v>
                </c:pt>
                <c:pt idx="480">
                  <c:v>2.2719273000000002E-2</c:v>
                </c:pt>
                <c:pt idx="481">
                  <c:v>2.2639652999999999E-2</c:v>
                </c:pt>
                <c:pt idx="482">
                  <c:v>2.2560497999999998E-2</c:v>
                </c:pt>
                <c:pt idx="483">
                  <c:v>2.2481806999999999E-2</c:v>
                </c:pt>
                <c:pt idx="484">
                  <c:v>2.2403566E-2</c:v>
                </c:pt>
                <c:pt idx="485">
                  <c:v>2.2325777000000002E-2</c:v>
                </c:pt>
                <c:pt idx="486">
                  <c:v>2.2248434000000001E-2</c:v>
                </c:pt>
                <c:pt idx="487">
                  <c:v>2.2171533E-2</c:v>
                </c:pt>
                <c:pt idx="488">
                  <c:v>2.2095066E-2</c:v>
                </c:pt>
                <c:pt idx="489">
                  <c:v>2.2019029999999998E-2</c:v>
                </c:pt>
                <c:pt idx="490">
                  <c:v>2.1943420000000002E-2</c:v>
                </c:pt>
                <c:pt idx="491">
                  <c:v>2.1868233000000001E-2</c:v>
                </c:pt>
                <c:pt idx="492">
                  <c:v>2.1793459000000001E-2</c:v>
                </c:pt>
                <c:pt idx="493">
                  <c:v>2.1719096E-2</c:v>
                </c:pt>
                <c:pt idx="494">
                  <c:v>2.1645138000000001E-2</c:v>
                </c:pt>
                <c:pt idx="495">
                  <c:v>2.1571581999999999E-2</c:v>
                </c:pt>
                <c:pt idx="496">
                  <c:v>2.1498421E-2</c:v>
                </c:pt>
                <c:pt idx="497">
                  <c:v>2.1425650000000001E-2</c:v>
                </c:pt>
                <c:pt idx="498">
                  <c:v>2.1353265E-2</c:v>
                </c:pt>
                <c:pt idx="499">
                  <c:v>2.1281260999999999E-2</c:v>
                </c:pt>
                <c:pt idx="500">
                  <c:v>2.1209655000000001E-2</c:v>
                </c:pt>
                <c:pt idx="501">
                  <c:v>2.1138440000000001E-2</c:v>
                </c:pt>
                <c:pt idx="502">
                  <c:v>2.1067599999999999E-2</c:v>
                </c:pt>
                <c:pt idx="503">
                  <c:v>2.0997129999999999E-2</c:v>
                </c:pt>
                <c:pt idx="504">
                  <c:v>2.0927021000000001E-2</c:v>
                </c:pt>
                <c:pt idx="505">
                  <c:v>2.0857272999999999E-2</c:v>
                </c:pt>
                <c:pt idx="506">
                  <c:v>2.0787877999999999E-2</c:v>
                </c:pt>
                <c:pt idx="507">
                  <c:v>2.0718832999999999E-2</c:v>
                </c:pt>
                <c:pt idx="508">
                  <c:v>2.0650133000000001E-2</c:v>
                </c:pt>
                <c:pt idx="509">
                  <c:v>2.0581774000000001E-2</c:v>
                </c:pt>
                <c:pt idx="510">
                  <c:v>2.0513752E-2</c:v>
                </c:pt>
                <c:pt idx="511">
                  <c:v>2.0446059999999999E-2</c:v>
                </c:pt>
                <c:pt idx="512">
                  <c:v>2.0378696000000002E-2</c:v>
                </c:pt>
                <c:pt idx="513">
                  <c:v>2.0311653999999998E-2</c:v>
                </c:pt>
                <c:pt idx="514">
                  <c:v>2.0244927999999999E-2</c:v>
                </c:pt>
                <c:pt idx="515">
                  <c:v>2.0178515000000001E-2</c:v>
                </c:pt>
                <c:pt idx="516">
                  <c:v>2.0112429000000001E-2</c:v>
                </c:pt>
                <c:pt idx="517">
                  <c:v>2.0046705000000001E-2</c:v>
                </c:pt>
                <c:pt idx="518">
                  <c:v>1.9981295E-2</c:v>
                </c:pt>
                <c:pt idx="519">
                  <c:v>1.9916191999999999E-2</c:v>
                </c:pt>
                <c:pt idx="520">
                  <c:v>1.9851394000000001E-2</c:v>
                </c:pt>
                <c:pt idx="521">
                  <c:v>1.9786896000000002E-2</c:v>
                </c:pt>
                <c:pt idx="522">
                  <c:v>1.9722696000000001E-2</c:v>
                </c:pt>
                <c:pt idx="523">
                  <c:v>1.9658788999999999E-2</c:v>
                </c:pt>
                <c:pt idx="524">
                  <c:v>1.9595172000000001E-2</c:v>
                </c:pt>
                <c:pt idx="525">
                  <c:v>1.9531838999999999E-2</c:v>
                </c:pt>
                <c:pt idx="526">
                  <c:v>1.9468788000000001E-2</c:v>
                </c:pt>
                <c:pt idx="527">
                  <c:v>1.9406014999999999E-2</c:v>
                </c:pt>
                <c:pt idx="528">
                  <c:v>1.9343516000000002E-2</c:v>
                </c:pt>
                <c:pt idx="529">
                  <c:v>1.9281284999999999E-2</c:v>
                </c:pt>
                <c:pt idx="530">
                  <c:v>1.9219322E-2</c:v>
                </c:pt>
                <c:pt idx="531">
                  <c:v>1.915762E-2</c:v>
                </c:pt>
                <c:pt idx="532">
                  <c:v>1.9096176999999999E-2</c:v>
                </c:pt>
                <c:pt idx="533">
                  <c:v>1.9035053999999999E-2</c:v>
                </c:pt>
                <c:pt idx="534">
                  <c:v>1.8974205000000001E-2</c:v>
                </c:pt>
                <c:pt idx="535">
                  <c:v>1.8913617000000001E-2</c:v>
                </c:pt>
                <c:pt idx="536">
                  <c:v>1.8853286E-2</c:v>
                </c:pt>
                <c:pt idx="537">
                  <c:v>1.8793210000000001E-2</c:v>
                </c:pt>
                <c:pt idx="538">
                  <c:v>1.8733386000000001E-2</c:v>
                </c:pt>
                <c:pt idx="539">
                  <c:v>1.8673810999999998E-2</c:v>
                </c:pt>
                <c:pt idx="540">
                  <c:v>1.8614482000000002E-2</c:v>
                </c:pt>
                <c:pt idx="541">
                  <c:v>1.8555394999999999E-2</c:v>
                </c:pt>
                <c:pt idx="542">
                  <c:v>1.8496546999999999E-2</c:v>
                </c:pt>
                <c:pt idx="543">
                  <c:v>1.8437934999999999E-2</c:v>
                </c:pt>
                <c:pt idx="544">
                  <c:v>1.8379558000000001E-2</c:v>
                </c:pt>
                <c:pt idx="545">
                  <c:v>1.8321411999999999E-2</c:v>
                </c:pt>
                <c:pt idx="546">
                  <c:v>1.826349E-2</c:v>
                </c:pt>
                <c:pt idx="547">
                  <c:v>1.8205795E-2</c:v>
                </c:pt>
                <c:pt idx="548">
                  <c:v>1.8148319999999999E-2</c:v>
                </c:pt>
                <c:pt idx="549">
                  <c:v>1.8091096000000001E-2</c:v>
                </c:pt>
                <c:pt idx="550">
                  <c:v>1.8034127E-2</c:v>
                </c:pt>
                <c:pt idx="551">
                  <c:v>1.7977381000000001E-2</c:v>
                </c:pt>
                <c:pt idx="552">
                  <c:v>1.7920856999999998E-2</c:v>
                </c:pt>
                <c:pt idx="553">
                  <c:v>1.7864552999999998E-2</c:v>
                </c:pt>
                <c:pt idx="554">
                  <c:v>1.7808463E-2</c:v>
                </c:pt>
                <c:pt idx="555">
                  <c:v>1.7752589999999999E-2</c:v>
                </c:pt>
                <c:pt idx="556">
                  <c:v>1.7696926000000002E-2</c:v>
                </c:pt>
                <c:pt idx="557">
                  <c:v>1.7641471999999998E-2</c:v>
                </c:pt>
                <c:pt idx="558">
                  <c:v>1.7586224000000001E-2</c:v>
                </c:pt>
                <c:pt idx="559">
                  <c:v>1.7531179000000001E-2</c:v>
                </c:pt>
                <c:pt idx="560">
                  <c:v>1.7476337000000002E-2</c:v>
                </c:pt>
                <c:pt idx="561">
                  <c:v>1.7421694000000001E-2</c:v>
                </c:pt>
                <c:pt idx="562">
                  <c:v>1.7367250000000001E-2</c:v>
                </c:pt>
                <c:pt idx="563">
                  <c:v>1.7312996000000001E-2</c:v>
                </c:pt>
                <c:pt idx="564">
                  <c:v>1.7258936999999999E-2</c:v>
                </c:pt>
                <c:pt idx="565">
                  <c:v>1.7205067000000001E-2</c:v>
                </c:pt>
                <c:pt idx="566">
                  <c:v>1.7151403999999999E-2</c:v>
                </c:pt>
                <c:pt idx="567">
                  <c:v>1.7097963000000001E-2</c:v>
                </c:pt>
                <c:pt idx="568">
                  <c:v>1.7044712E-2</c:v>
                </c:pt>
                <c:pt idx="569">
                  <c:v>1.6991652999999999E-2</c:v>
                </c:pt>
                <c:pt idx="570">
                  <c:v>1.6938780000000001E-2</c:v>
                </c:pt>
                <c:pt idx="571">
                  <c:v>1.6886093000000001E-2</c:v>
                </c:pt>
                <c:pt idx="572">
                  <c:v>1.6833589999999999E-2</c:v>
                </c:pt>
                <c:pt idx="573">
                  <c:v>1.6781269000000001E-2</c:v>
                </c:pt>
                <c:pt idx="574">
                  <c:v>1.6729127999999999E-2</c:v>
                </c:pt>
                <c:pt idx="575">
                  <c:v>1.6677164000000001E-2</c:v>
                </c:pt>
                <c:pt idx="576">
                  <c:v>1.6625376000000001E-2</c:v>
                </c:pt>
                <c:pt idx="577">
                  <c:v>1.6573762999999998E-2</c:v>
                </c:pt>
                <c:pt idx="578">
                  <c:v>1.6522321999999999E-2</c:v>
                </c:pt>
                <c:pt idx="579">
                  <c:v>1.6471050000000001E-2</c:v>
                </c:pt>
                <c:pt idx="580">
                  <c:v>1.6419949E-2</c:v>
                </c:pt>
                <c:pt idx="581">
                  <c:v>1.6369010999999999E-2</c:v>
                </c:pt>
                <c:pt idx="582">
                  <c:v>1.6318240000000001E-2</c:v>
                </c:pt>
                <c:pt idx="583">
                  <c:v>1.626764E-2</c:v>
                </c:pt>
                <c:pt idx="584">
                  <c:v>1.6217235E-2</c:v>
                </c:pt>
                <c:pt idx="585">
                  <c:v>1.6166995999999999E-2</c:v>
                </c:pt>
                <c:pt idx="586">
                  <c:v>1.611692E-2</c:v>
                </c:pt>
                <c:pt idx="587">
                  <c:v>1.6067008000000001E-2</c:v>
                </c:pt>
                <c:pt idx="588">
                  <c:v>1.6017256000000001E-2</c:v>
                </c:pt>
                <c:pt idx="589">
                  <c:v>1.5967663E-2</c:v>
                </c:pt>
                <c:pt idx="590">
                  <c:v>1.5918228999999999E-2</c:v>
                </c:pt>
                <c:pt idx="591">
                  <c:v>1.5868951999999999E-2</c:v>
                </c:pt>
                <c:pt idx="592">
                  <c:v>1.5819829000000001E-2</c:v>
                </c:pt>
                <c:pt idx="593">
                  <c:v>1.5770860000000001E-2</c:v>
                </c:pt>
                <c:pt idx="594">
                  <c:v>1.5722041999999999E-2</c:v>
                </c:pt>
                <c:pt idx="595">
                  <c:v>1.5673375E-2</c:v>
                </c:pt>
                <c:pt idx="596">
                  <c:v>1.5624857000000001E-2</c:v>
                </c:pt>
                <c:pt idx="597">
                  <c:v>1.5576484999999999E-2</c:v>
                </c:pt>
                <c:pt idx="598">
                  <c:v>1.552826E-2</c:v>
                </c:pt>
                <c:pt idx="599">
                  <c:v>1.5480177499999999E-2</c:v>
                </c:pt>
                <c:pt idx="600">
                  <c:v>1.5432242000000001E-2</c:v>
                </c:pt>
                <c:pt idx="601">
                  <c:v>1.53844645E-2</c:v>
                </c:pt>
                <c:pt idx="602">
                  <c:v>1.5336832E-2</c:v>
                </c:pt>
                <c:pt idx="603">
                  <c:v>1.5289343E-2</c:v>
                </c:pt>
                <c:pt idx="604">
                  <c:v>1.5241995E-2</c:v>
                </c:pt>
                <c:pt idx="605">
                  <c:v>1.5194789E-2</c:v>
                </c:pt>
                <c:pt idx="606">
                  <c:v>1.5147720999999999E-2</c:v>
                </c:pt>
                <c:pt idx="607">
                  <c:v>1.5100793E-2</c:v>
                </c:pt>
                <c:pt idx="608">
                  <c:v>1.5054001500000001E-2</c:v>
                </c:pt>
                <c:pt idx="609">
                  <c:v>1.5007346E-2</c:v>
                </c:pt>
                <c:pt idx="610">
                  <c:v>1.4960825000000001E-2</c:v>
                </c:pt>
                <c:pt idx="611">
                  <c:v>1.4914438E-2</c:v>
                </c:pt>
                <c:pt idx="612">
                  <c:v>1.4868184E-2</c:v>
                </c:pt>
              </c:numCache>
            </c:numRef>
          </c:yVal>
          <c:smooth val="1"/>
          <c:extLst>
            <c:ext xmlns:c16="http://schemas.microsoft.com/office/drawing/2014/chart" uri="{C3380CC4-5D6E-409C-BE32-E72D297353CC}">
              <c16:uniqueId val="{00000001-7249-4253-81D6-7EA0CE0EFAA0}"/>
            </c:ext>
          </c:extLst>
        </c:ser>
        <c:ser>
          <c:idx val="5"/>
          <c:order val="5"/>
          <c:spPr>
            <a:ln w="3175" cap="rnd">
              <a:solidFill>
                <a:schemeClr val="tx1"/>
              </a:solidFill>
              <a:round/>
            </a:ln>
            <a:effectLst/>
          </c:spPr>
          <c:marker>
            <c:symbol val="none"/>
          </c:marker>
          <c:xVal>
            <c:numRef>
              <c:f>'Figure 6'!$A$79:$A$1195</c:f>
              <c:numCache>
                <c:formatCode>0.00</c:formatCode>
                <c:ptCount val="1117"/>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pt idx="595">
                  <c:v>99.166666666667297</c:v>
                </c:pt>
                <c:pt idx="596">
                  <c:v>99.333333333333968</c:v>
                </c:pt>
                <c:pt idx="597">
                  <c:v>99.500000000000639</c:v>
                </c:pt>
                <c:pt idx="598">
                  <c:v>99.666666666667311</c:v>
                </c:pt>
                <c:pt idx="599">
                  <c:v>99.833333333333982</c:v>
                </c:pt>
                <c:pt idx="600">
                  <c:v>100.00000000000065</c:v>
                </c:pt>
                <c:pt idx="601">
                  <c:v>100.16666666666733</c:v>
                </c:pt>
                <c:pt idx="602">
                  <c:v>100.333333333334</c:v>
                </c:pt>
                <c:pt idx="603">
                  <c:v>100.50000000000067</c:v>
                </c:pt>
                <c:pt idx="604">
                  <c:v>100.66666666666734</c:v>
                </c:pt>
                <c:pt idx="605">
                  <c:v>100.83333333333401</c:v>
                </c:pt>
                <c:pt idx="606">
                  <c:v>101.00000000000068</c:v>
                </c:pt>
                <c:pt idx="607">
                  <c:v>101.16666666666735</c:v>
                </c:pt>
                <c:pt idx="608">
                  <c:v>101.33333333333402</c:v>
                </c:pt>
                <c:pt idx="609">
                  <c:v>101.5000000000007</c:v>
                </c:pt>
                <c:pt idx="610">
                  <c:v>101.66666666666737</c:v>
                </c:pt>
                <c:pt idx="611">
                  <c:v>101.83333333333404</c:v>
                </c:pt>
                <c:pt idx="612">
                  <c:v>102.00000000000071</c:v>
                </c:pt>
                <c:pt idx="613">
                  <c:v>102.16666666666738</c:v>
                </c:pt>
                <c:pt idx="614">
                  <c:v>102.33333333333405</c:v>
                </c:pt>
                <c:pt idx="615">
                  <c:v>102.50000000000072</c:v>
                </c:pt>
                <c:pt idx="616">
                  <c:v>102.6666666666674</c:v>
                </c:pt>
                <c:pt idx="617">
                  <c:v>102.83333333333407</c:v>
                </c:pt>
                <c:pt idx="618">
                  <c:v>103.00000000000074</c:v>
                </c:pt>
                <c:pt idx="619">
                  <c:v>103.16666666666741</c:v>
                </c:pt>
                <c:pt idx="620">
                  <c:v>103.33333333333408</c:v>
                </c:pt>
                <c:pt idx="621">
                  <c:v>103.50000000000075</c:v>
                </c:pt>
                <c:pt idx="622">
                  <c:v>103.66666666666742</c:v>
                </c:pt>
                <c:pt idx="623">
                  <c:v>103.8333333333341</c:v>
                </c:pt>
                <c:pt idx="624">
                  <c:v>104.00000000000077</c:v>
                </c:pt>
                <c:pt idx="625">
                  <c:v>104.16666666666744</c:v>
                </c:pt>
                <c:pt idx="626">
                  <c:v>104.33333333333411</c:v>
                </c:pt>
                <c:pt idx="627">
                  <c:v>104.50000000000078</c:v>
                </c:pt>
                <c:pt idx="628">
                  <c:v>104.66666666666745</c:v>
                </c:pt>
                <c:pt idx="629">
                  <c:v>104.83333333333412</c:v>
                </c:pt>
                <c:pt idx="630">
                  <c:v>105.0000000000008</c:v>
                </c:pt>
                <c:pt idx="631">
                  <c:v>105.16666666666747</c:v>
                </c:pt>
                <c:pt idx="632">
                  <c:v>105.33333333333414</c:v>
                </c:pt>
                <c:pt idx="633">
                  <c:v>105.50000000000081</c:v>
                </c:pt>
                <c:pt idx="634">
                  <c:v>105.66666666666748</c:v>
                </c:pt>
                <c:pt idx="635">
                  <c:v>105.83333333333415</c:v>
                </c:pt>
                <c:pt idx="636">
                  <c:v>106.00000000000082</c:v>
                </c:pt>
                <c:pt idx="637">
                  <c:v>106.1666666666675</c:v>
                </c:pt>
                <c:pt idx="638">
                  <c:v>106.33333333333417</c:v>
                </c:pt>
                <c:pt idx="639">
                  <c:v>106.50000000000084</c:v>
                </c:pt>
                <c:pt idx="640">
                  <c:v>106.66666666666751</c:v>
                </c:pt>
                <c:pt idx="641">
                  <c:v>106.83333333333418</c:v>
                </c:pt>
                <c:pt idx="642">
                  <c:v>107.00000000000085</c:v>
                </c:pt>
                <c:pt idx="643">
                  <c:v>107.16666666666752</c:v>
                </c:pt>
                <c:pt idx="644">
                  <c:v>107.3333333333342</c:v>
                </c:pt>
                <c:pt idx="645">
                  <c:v>107.50000000000087</c:v>
                </c:pt>
                <c:pt idx="646">
                  <c:v>107.66666666666754</c:v>
                </c:pt>
                <c:pt idx="647">
                  <c:v>107.83333333333421</c:v>
                </c:pt>
                <c:pt idx="648">
                  <c:v>108.00000000000088</c:v>
                </c:pt>
                <c:pt idx="649">
                  <c:v>108.16666666666755</c:v>
                </c:pt>
                <c:pt idx="650">
                  <c:v>108.33333333333422</c:v>
                </c:pt>
                <c:pt idx="651">
                  <c:v>108.5000000000009</c:v>
                </c:pt>
                <c:pt idx="652">
                  <c:v>108.66666666666757</c:v>
                </c:pt>
                <c:pt idx="653">
                  <c:v>108.83333333333424</c:v>
                </c:pt>
                <c:pt idx="654">
                  <c:v>109.00000000000091</c:v>
                </c:pt>
                <c:pt idx="655">
                  <c:v>109.16666666666758</c:v>
                </c:pt>
                <c:pt idx="656">
                  <c:v>109.33333333333425</c:v>
                </c:pt>
                <c:pt idx="657">
                  <c:v>109.50000000000092</c:v>
                </c:pt>
                <c:pt idx="658">
                  <c:v>109.6666666666676</c:v>
                </c:pt>
                <c:pt idx="659">
                  <c:v>109.83333333333427</c:v>
                </c:pt>
                <c:pt idx="660">
                  <c:v>110.00000000000094</c:v>
                </c:pt>
                <c:pt idx="661">
                  <c:v>110.16666666666761</c:v>
                </c:pt>
                <c:pt idx="662">
                  <c:v>110.33333333333428</c:v>
                </c:pt>
                <c:pt idx="663">
                  <c:v>110.50000000000095</c:v>
                </c:pt>
                <c:pt idx="664">
                  <c:v>110.66666666666762</c:v>
                </c:pt>
                <c:pt idx="665">
                  <c:v>110.83333333333429</c:v>
                </c:pt>
                <c:pt idx="666">
                  <c:v>111.00000000000097</c:v>
                </c:pt>
                <c:pt idx="667">
                  <c:v>111.16666666666764</c:v>
                </c:pt>
                <c:pt idx="668">
                  <c:v>111.33333333333431</c:v>
                </c:pt>
                <c:pt idx="669">
                  <c:v>111.50000000000098</c:v>
                </c:pt>
                <c:pt idx="670">
                  <c:v>111.66666666666765</c:v>
                </c:pt>
                <c:pt idx="671">
                  <c:v>111.83333333333432</c:v>
                </c:pt>
                <c:pt idx="672">
                  <c:v>112.00000000000099</c:v>
                </c:pt>
                <c:pt idx="673">
                  <c:v>112.16666666666767</c:v>
                </c:pt>
                <c:pt idx="674">
                  <c:v>112.33333333333434</c:v>
                </c:pt>
                <c:pt idx="675">
                  <c:v>112.50000000000101</c:v>
                </c:pt>
                <c:pt idx="676">
                  <c:v>112.66666666666768</c:v>
                </c:pt>
                <c:pt idx="677">
                  <c:v>112.83333333333435</c:v>
                </c:pt>
                <c:pt idx="678">
                  <c:v>113.00000000000102</c:v>
                </c:pt>
                <c:pt idx="679">
                  <c:v>113.16666666666769</c:v>
                </c:pt>
                <c:pt idx="680">
                  <c:v>113.33333333333437</c:v>
                </c:pt>
                <c:pt idx="681">
                  <c:v>113.50000000000104</c:v>
                </c:pt>
                <c:pt idx="682">
                  <c:v>113.66666666666771</c:v>
                </c:pt>
                <c:pt idx="683">
                  <c:v>113.83333333333438</c:v>
                </c:pt>
                <c:pt idx="684">
                  <c:v>114.00000000000105</c:v>
                </c:pt>
                <c:pt idx="685">
                  <c:v>114.16666666666772</c:v>
                </c:pt>
                <c:pt idx="686">
                  <c:v>114.33333333333439</c:v>
                </c:pt>
                <c:pt idx="687">
                  <c:v>114.50000000000107</c:v>
                </c:pt>
                <c:pt idx="688">
                  <c:v>114.66666666666774</c:v>
                </c:pt>
                <c:pt idx="689">
                  <c:v>114.83333333333441</c:v>
                </c:pt>
                <c:pt idx="690">
                  <c:v>115.00000000000108</c:v>
                </c:pt>
                <c:pt idx="691">
                  <c:v>115.16666666666775</c:v>
                </c:pt>
                <c:pt idx="692">
                  <c:v>115.33333333333442</c:v>
                </c:pt>
                <c:pt idx="693">
                  <c:v>115.50000000000109</c:v>
                </c:pt>
                <c:pt idx="694">
                  <c:v>115.66666666666777</c:v>
                </c:pt>
                <c:pt idx="695">
                  <c:v>115.83333333333444</c:v>
                </c:pt>
                <c:pt idx="696">
                  <c:v>116.00000000000111</c:v>
                </c:pt>
                <c:pt idx="697">
                  <c:v>116.16666666666778</c:v>
                </c:pt>
                <c:pt idx="698">
                  <c:v>116.33333333333445</c:v>
                </c:pt>
                <c:pt idx="699">
                  <c:v>116.50000000000112</c:v>
                </c:pt>
                <c:pt idx="700">
                  <c:v>116.66666666666779</c:v>
                </c:pt>
                <c:pt idx="701">
                  <c:v>116.83333333333447</c:v>
                </c:pt>
                <c:pt idx="702">
                  <c:v>117.00000000000114</c:v>
                </c:pt>
                <c:pt idx="703">
                  <c:v>117.16666666666781</c:v>
                </c:pt>
                <c:pt idx="704">
                  <c:v>117.33333333333448</c:v>
                </c:pt>
                <c:pt idx="705">
                  <c:v>117.50000000000115</c:v>
                </c:pt>
                <c:pt idx="706">
                  <c:v>117.66666666666782</c:v>
                </c:pt>
                <c:pt idx="707">
                  <c:v>117.83333333333449</c:v>
                </c:pt>
                <c:pt idx="708">
                  <c:v>118.00000000000117</c:v>
                </c:pt>
                <c:pt idx="709">
                  <c:v>118.16666666666784</c:v>
                </c:pt>
                <c:pt idx="710">
                  <c:v>118.33333333333451</c:v>
                </c:pt>
                <c:pt idx="711">
                  <c:v>118.50000000000118</c:v>
                </c:pt>
                <c:pt idx="712">
                  <c:v>118.66666666666785</c:v>
                </c:pt>
                <c:pt idx="713">
                  <c:v>118.83333333333452</c:v>
                </c:pt>
                <c:pt idx="714">
                  <c:v>119.00000000000119</c:v>
                </c:pt>
                <c:pt idx="715">
                  <c:v>119.16666666666787</c:v>
                </c:pt>
                <c:pt idx="716">
                  <c:v>119.33333333333454</c:v>
                </c:pt>
                <c:pt idx="717">
                  <c:v>119.50000000000121</c:v>
                </c:pt>
                <c:pt idx="718">
                  <c:v>119.66666666666788</c:v>
                </c:pt>
                <c:pt idx="719">
                  <c:v>119.83333333333455</c:v>
                </c:pt>
                <c:pt idx="720">
                  <c:v>120.00000000000122</c:v>
                </c:pt>
                <c:pt idx="721">
                  <c:v>120.16666666666789</c:v>
                </c:pt>
                <c:pt idx="722">
                  <c:v>120.33333333333456</c:v>
                </c:pt>
                <c:pt idx="723">
                  <c:v>120.50000000000124</c:v>
                </c:pt>
                <c:pt idx="724">
                  <c:v>120.66666666666791</c:v>
                </c:pt>
                <c:pt idx="725">
                  <c:v>120.83333333333458</c:v>
                </c:pt>
                <c:pt idx="726">
                  <c:v>121.00000000000125</c:v>
                </c:pt>
                <c:pt idx="727">
                  <c:v>121.16666666666792</c:v>
                </c:pt>
                <c:pt idx="728">
                  <c:v>121.33333333333459</c:v>
                </c:pt>
                <c:pt idx="729">
                  <c:v>121.50000000000126</c:v>
                </c:pt>
                <c:pt idx="730">
                  <c:v>121.66666666666794</c:v>
                </c:pt>
                <c:pt idx="731">
                  <c:v>121.83333333333461</c:v>
                </c:pt>
                <c:pt idx="732">
                  <c:v>122.00000000000128</c:v>
                </c:pt>
                <c:pt idx="733">
                  <c:v>122.16666666666795</c:v>
                </c:pt>
                <c:pt idx="734">
                  <c:v>122.33333333333462</c:v>
                </c:pt>
                <c:pt idx="735">
                  <c:v>122.50000000000129</c:v>
                </c:pt>
                <c:pt idx="736">
                  <c:v>122.66666666666796</c:v>
                </c:pt>
                <c:pt idx="737">
                  <c:v>122.83333333333464</c:v>
                </c:pt>
                <c:pt idx="738">
                  <c:v>123.00000000000131</c:v>
                </c:pt>
                <c:pt idx="739">
                  <c:v>123.16666666666798</c:v>
                </c:pt>
                <c:pt idx="740">
                  <c:v>123.33333333333465</c:v>
                </c:pt>
                <c:pt idx="741">
                  <c:v>123.50000000000132</c:v>
                </c:pt>
                <c:pt idx="742">
                  <c:v>123.66666666666799</c:v>
                </c:pt>
                <c:pt idx="743">
                  <c:v>123.83333333333466</c:v>
                </c:pt>
                <c:pt idx="744">
                  <c:v>124.00000000000134</c:v>
                </c:pt>
                <c:pt idx="745">
                  <c:v>124.16666666666801</c:v>
                </c:pt>
                <c:pt idx="746">
                  <c:v>124.33333333333468</c:v>
                </c:pt>
                <c:pt idx="747">
                  <c:v>124.50000000000135</c:v>
                </c:pt>
                <c:pt idx="748">
                  <c:v>124.66666666666802</c:v>
                </c:pt>
                <c:pt idx="749">
                  <c:v>124.83333333333469</c:v>
                </c:pt>
                <c:pt idx="750">
                  <c:v>125.00000000000136</c:v>
                </c:pt>
                <c:pt idx="751">
                  <c:v>125.16666666666804</c:v>
                </c:pt>
                <c:pt idx="752">
                  <c:v>125.33333333333471</c:v>
                </c:pt>
                <c:pt idx="753">
                  <c:v>125.50000000000138</c:v>
                </c:pt>
                <c:pt idx="754">
                  <c:v>125.66666666666805</c:v>
                </c:pt>
                <c:pt idx="755">
                  <c:v>125.83333333333472</c:v>
                </c:pt>
                <c:pt idx="756">
                  <c:v>126.00000000000139</c:v>
                </c:pt>
                <c:pt idx="757">
                  <c:v>126.16666666666806</c:v>
                </c:pt>
                <c:pt idx="758">
                  <c:v>126.33333333333474</c:v>
                </c:pt>
                <c:pt idx="759">
                  <c:v>126.50000000000141</c:v>
                </c:pt>
                <c:pt idx="760">
                  <c:v>126.66666666666808</c:v>
                </c:pt>
                <c:pt idx="761">
                  <c:v>126.83333333333475</c:v>
                </c:pt>
                <c:pt idx="762">
                  <c:v>127.00000000000142</c:v>
                </c:pt>
                <c:pt idx="763">
                  <c:v>127.16666666666809</c:v>
                </c:pt>
                <c:pt idx="764">
                  <c:v>127.33333333333476</c:v>
                </c:pt>
                <c:pt idx="765">
                  <c:v>127.50000000000144</c:v>
                </c:pt>
                <c:pt idx="766">
                  <c:v>127.66666666666811</c:v>
                </c:pt>
                <c:pt idx="767">
                  <c:v>127.83333333333478</c:v>
                </c:pt>
                <c:pt idx="768">
                  <c:v>128.00000000000145</c:v>
                </c:pt>
                <c:pt idx="769">
                  <c:v>128.16666666666811</c:v>
                </c:pt>
                <c:pt idx="770">
                  <c:v>128.33333333333476</c:v>
                </c:pt>
                <c:pt idx="771">
                  <c:v>128.50000000000142</c:v>
                </c:pt>
                <c:pt idx="772">
                  <c:v>128.66666666666808</c:v>
                </c:pt>
                <c:pt idx="773">
                  <c:v>128.83333333333474</c:v>
                </c:pt>
                <c:pt idx="774">
                  <c:v>129.00000000000139</c:v>
                </c:pt>
                <c:pt idx="775">
                  <c:v>129.16666666666805</c:v>
                </c:pt>
                <c:pt idx="776">
                  <c:v>129.33333333333471</c:v>
                </c:pt>
                <c:pt idx="777">
                  <c:v>129.50000000000136</c:v>
                </c:pt>
                <c:pt idx="778">
                  <c:v>129.66666666666802</c:v>
                </c:pt>
                <c:pt idx="779">
                  <c:v>129.83333333333468</c:v>
                </c:pt>
                <c:pt idx="780">
                  <c:v>130.00000000000134</c:v>
                </c:pt>
                <c:pt idx="781">
                  <c:v>130.16666666666799</c:v>
                </c:pt>
                <c:pt idx="782">
                  <c:v>130.33333333333465</c:v>
                </c:pt>
                <c:pt idx="783">
                  <c:v>130.50000000000131</c:v>
                </c:pt>
                <c:pt idx="784">
                  <c:v>130.66666666666796</c:v>
                </c:pt>
                <c:pt idx="785">
                  <c:v>130.83333333333462</c:v>
                </c:pt>
                <c:pt idx="786">
                  <c:v>131.00000000000128</c:v>
                </c:pt>
                <c:pt idx="787">
                  <c:v>131.16666666666794</c:v>
                </c:pt>
                <c:pt idx="788">
                  <c:v>131.33333333333459</c:v>
                </c:pt>
                <c:pt idx="789">
                  <c:v>131.50000000000125</c:v>
                </c:pt>
                <c:pt idx="790">
                  <c:v>131.66666666666791</c:v>
                </c:pt>
                <c:pt idx="791">
                  <c:v>131.83333333333456</c:v>
                </c:pt>
                <c:pt idx="792">
                  <c:v>132.00000000000122</c:v>
                </c:pt>
                <c:pt idx="793">
                  <c:v>132.16666666666788</c:v>
                </c:pt>
                <c:pt idx="794">
                  <c:v>132.33333333333454</c:v>
                </c:pt>
                <c:pt idx="795">
                  <c:v>132.50000000000119</c:v>
                </c:pt>
                <c:pt idx="796">
                  <c:v>132.66666666666785</c:v>
                </c:pt>
                <c:pt idx="797">
                  <c:v>132.83333333333451</c:v>
                </c:pt>
                <c:pt idx="798">
                  <c:v>133.00000000000117</c:v>
                </c:pt>
                <c:pt idx="799">
                  <c:v>133.16666666666782</c:v>
                </c:pt>
                <c:pt idx="800">
                  <c:v>133.33333333333448</c:v>
                </c:pt>
                <c:pt idx="801">
                  <c:v>133.50000000000114</c:v>
                </c:pt>
                <c:pt idx="802">
                  <c:v>133.66666666666779</c:v>
                </c:pt>
                <c:pt idx="803">
                  <c:v>133.83333333333445</c:v>
                </c:pt>
                <c:pt idx="804">
                  <c:v>134.00000000000111</c:v>
                </c:pt>
                <c:pt idx="805">
                  <c:v>134.16666666666777</c:v>
                </c:pt>
                <c:pt idx="806">
                  <c:v>134.33333333333442</c:v>
                </c:pt>
                <c:pt idx="807">
                  <c:v>134.50000000000108</c:v>
                </c:pt>
                <c:pt idx="808">
                  <c:v>134.66666666666774</c:v>
                </c:pt>
                <c:pt idx="809">
                  <c:v>134.83333333333439</c:v>
                </c:pt>
                <c:pt idx="810">
                  <c:v>135.00000000000105</c:v>
                </c:pt>
                <c:pt idx="811">
                  <c:v>135.16666666666771</c:v>
                </c:pt>
                <c:pt idx="812">
                  <c:v>135.33333333333437</c:v>
                </c:pt>
                <c:pt idx="813">
                  <c:v>135.50000000000102</c:v>
                </c:pt>
                <c:pt idx="814">
                  <c:v>135.66666666666768</c:v>
                </c:pt>
                <c:pt idx="815">
                  <c:v>135.83333333333434</c:v>
                </c:pt>
                <c:pt idx="816">
                  <c:v>136.00000000000099</c:v>
                </c:pt>
                <c:pt idx="817">
                  <c:v>136.16666666666765</c:v>
                </c:pt>
                <c:pt idx="818">
                  <c:v>136.33333333333431</c:v>
                </c:pt>
                <c:pt idx="819">
                  <c:v>136.50000000000097</c:v>
                </c:pt>
                <c:pt idx="820">
                  <c:v>136.66666666666762</c:v>
                </c:pt>
                <c:pt idx="821">
                  <c:v>136.83333333333428</c:v>
                </c:pt>
                <c:pt idx="822">
                  <c:v>137.00000000000094</c:v>
                </c:pt>
                <c:pt idx="823">
                  <c:v>137.1666666666676</c:v>
                </c:pt>
                <c:pt idx="824">
                  <c:v>137.33333333333425</c:v>
                </c:pt>
                <c:pt idx="825">
                  <c:v>137.50000000000091</c:v>
                </c:pt>
                <c:pt idx="826">
                  <c:v>137.66666666666757</c:v>
                </c:pt>
                <c:pt idx="827">
                  <c:v>137.83333333333422</c:v>
                </c:pt>
                <c:pt idx="828">
                  <c:v>138.00000000000088</c:v>
                </c:pt>
                <c:pt idx="829">
                  <c:v>138.16666666666754</c:v>
                </c:pt>
                <c:pt idx="830">
                  <c:v>138.3333333333342</c:v>
                </c:pt>
                <c:pt idx="831">
                  <c:v>138.50000000000085</c:v>
                </c:pt>
                <c:pt idx="832">
                  <c:v>138.66666666666751</c:v>
                </c:pt>
                <c:pt idx="833">
                  <c:v>138.83333333333417</c:v>
                </c:pt>
                <c:pt idx="834">
                  <c:v>139.00000000000082</c:v>
                </c:pt>
                <c:pt idx="835">
                  <c:v>139.16666666666748</c:v>
                </c:pt>
                <c:pt idx="836">
                  <c:v>139.33333333333414</c:v>
                </c:pt>
                <c:pt idx="837">
                  <c:v>139.5000000000008</c:v>
                </c:pt>
                <c:pt idx="838">
                  <c:v>139.66666666666745</c:v>
                </c:pt>
                <c:pt idx="839">
                  <c:v>139.83333333333411</c:v>
                </c:pt>
                <c:pt idx="840">
                  <c:v>140.00000000000077</c:v>
                </c:pt>
                <c:pt idx="841">
                  <c:v>140.16666666666742</c:v>
                </c:pt>
                <c:pt idx="842">
                  <c:v>140.33333333333408</c:v>
                </c:pt>
                <c:pt idx="843">
                  <c:v>140.50000000000074</c:v>
                </c:pt>
                <c:pt idx="844">
                  <c:v>140.6666666666674</c:v>
                </c:pt>
                <c:pt idx="845">
                  <c:v>140.83333333333405</c:v>
                </c:pt>
                <c:pt idx="846">
                  <c:v>141.00000000000071</c:v>
                </c:pt>
                <c:pt idx="847">
                  <c:v>141.16666666666737</c:v>
                </c:pt>
                <c:pt idx="848">
                  <c:v>141.33333333333402</c:v>
                </c:pt>
                <c:pt idx="849">
                  <c:v>141.50000000000068</c:v>
                </c:pt>
                <c:pt idx="850">
                  <c:v>141.66666666666734</c:v>
                </c:pt>
                <c:pt idx="851">
                  <c:v>141.833333333334</c:v>
                </c:pt>
                <c:pt idx="852">
                  <c:v>142.00000000000065</c:v>
                </c:pt>
                <c:pt idx="853">
                  <c:v>142.16666666666731</c:v>
                </c:pt>
                <c:pt idx="854">
                  <c:v>142.33333333333397</c:v>
                </c:pt>
                <c:pt idx="855">
                  <c:v>142.50000000000063</c:v>
                </c:pt>
                <c:pt idx="856">
                  <c:v>142.66666666666728</c:v>
                </c:pt>
                <c:pt idx="857">
                  <c:v>142.83333333333394</c:v>
                </c:pt>
                <c:pt idx="858">
                  <c:v>143.0000000000006</c:v>
                </c:pt>
                <c:pt idx="859">
                  <c:v>143.16666666666725</c:v>
                </c:pt>
                <c:pt idx="860">
                  <c:v>143.33333333333391</c:v>
                </c:pt>
                <c:pt idx="861">
                  <c:v>143.50000000000057</c:v>
                </c:pt>
                <c:pt idx="862">
                  <c:v>143.66666666666723</c:v>
                </c:pt>
                <c:pt idx="863">
                  <c:v>143.83333333333388</c:v>
                </c:pt>
                <c:pt idx="864">
                  <c:v>144.00000000000054</c:v>
                </c:pt>
                <c:pt idx="865">
                  <c:v>144.1666666666672</c:v>
                </c:pt>
                <c:pt idx="866">
                  <c:v>144.33333333333385</c:v>
                </c:pt>
                <c:pt idx="867">
                  <c:v>144.50000000000051</c:v>
                </c:pt>
                <c:pt idx="868">
                  <c:v>144.66666666666717</c:v>
                </c:pt>
                <c:pt idx="869">
                  <c:v>144.83333333333383</c:v>
                </c:pt>
                <c:pt idx="870">
                  <c:v>145.00000000000048</c:v>
                </c:pt>
                <c:pt idx="871">
                  <c:v>145.16666666666714</c:v>
                </c:pt>
                <c:pt idx="872">
                  <c:v>145.3333333333338</c:v>
                </c:pt>
                <c:pt idx="873">
                  <c:v>145.50000000000045</c:v>
                </c:pt>
                <c:pt idx="874">
                  <c:v>145.66666666666711</c:v>
                </c:pt>
                <c:pt idx="875">
                  <c:v>145.83333333333377</c:v>
                </c:pt>
                <c:pt idx="876">
                  <c:v>146.00000000000043</c:v>
                </c:pt>
                <c:pt idx="877">
                  <c:v>146.16666666666708</c:v>
                </c:pt>
                <c:pt idx="878">
                  <c:v>146.33333333333374</c:v>
                </c:pt>
                <c:pt idx="879">
                  <c:v>146.5000000000004</c:v>
                </c:pt>
                <c:pt idx="880">
                  <c:v>146.66666666666706</c:v>
                </c:pt>
                <c:pt idx="881">
                  <c:v>146.83333333333371</c:v>
                </c:pt>
                <c:pt idx="882">
                  <c:v>147.00000000000037</c:v>
                </c:pt>
                <c:pt idx="883">
                  <c:v>147.16666666666703</c:v>
                </c:pt>
                <c:pt idx="884">
                  <c:v>147.33333333333368</c:v>
                </c:pt>
                <c:pt idx="885">
                  <c:v>147.50000000000034</c:v>
                </c:pt>
                <c:pt idx="886">
                  <c:v>147.666666666667</c:v>
                </c:pt>
                <c:pt idx="887">
                  <c:v>147.83333333333366</c:v>
                </c:pt>
                <c:pt idx="888">
                  <c:v>148.00000000000031</c:v>
                </c:pt>
                <c:pt idx="889">
                  <c:v>148.16666666666697</c:v>
                </c:pt>
                <c:pt idx="890">
                  <c:v>148.33333333333363</c:v>
                </c:pt>
                <c:pt idx="891">
                  <c:v>148.50000000000028</c:v>
                </c:pt>
                <c:pt idx="892">
                  <c:v>148.66666666666694</c:v>
                </c:pt>
                <c:pt idx="893">
                  <c:v>148.8333333333336</c:v>
                </c:pt>
                <c:pt idx="894">
                  <c:v>149.00000000000026</c:v>
                </c:pt>
                <c:pt idx="895">
                  <c:v>149.16666666666691</c:v>
                </c:pt>
                <c:pt idx="896">
                  <c:v>149.33333333333357</c:v>
                </c:pt>
                <c:pt idx="897">
                  <c:v>149.50000000000023</c:v>
                </c:pt>
                <c:pt idx="898">
                  <c:v>149.66666666666688</c:v>
                </c:pt>
                <c:pt idx="899">
                  <c:v>149.83333333333354</c:v>
                </c:pt>
                <c:pt idx="900">
                  <c:v>150.0000000000002</c:v>
                </c:pt>
                <c:pt idx="901">
                  <c:v>150.16666666666686</c:v>
                </c:pt>
                <c:pt idx="902">
                  <c:v>150.33333333333351</c:v>
                </c:pt>
                <c:pt idx="903">
                  <c:v>150.50000000000017</c:v>
                </c:pt>
                <c:pt idx="904">
                  <c:v>150.66666666666683</c:v>
                </c:pt>
                <c:pt idx="905">
                  <c:v>150.83333333333348</c:v>
                </c:pt>
                <c:pt idx="906">
                  <c:v>151.00000000000014</c:v>
                </c:pt>
                <c:pt idx="907">
                  <c:v>151.1666666666668</c:v>
                </c:pt>
                <c:pt idx="908">
                  <c:v>151.33333333333346</c:v>
                </c:pt>
                <c:pt idx="909">
                  <c:v>151.50000000000011</c:v>
                </c:pt>
                <c:pt idx="910">
                  <c:v>151.66666666666677</c:v>
                </c:pt>
                <c:pt idx="911">
                  <c:v>151.83333333333343</c:v>
                </c:pt>
                <c:pt idx="912">
                  <c:v>152.00000000000009</c:v>
                </c:pt>
                <c:pt idx="913">
                  <c:v>152.16666666666674</c:v>
                </c:pt>
                <c:pt idx="914">
                  <c:v>152.3333333333334</c:v>
                </c:pt>
                <c:pt idx="915">
                  <c:v>152.50000000000006</c:v>
                </c:pt>
                <c:pt idx="916">
                  <c:v>152.66666666666671</c:v>
                </c:pt>
                <c:pt idx="917">
                  <c:v>152.83333333333337</c:v>
                </c:pt>
                <c:pt idx="918">
                  <c:v>153.00000000000003</c:v>
                </c:pt>
                <c:pt idx="919">
                  <c:v>153.16666666666669</c:v>
                </c:pt>
                <c:pt idx="920">
                  <c:v>153.33333333333334</c:v>
                </c:pt>
                <c:pt idx="921">
                  <c:v>153.5</c:v>
                </c:pt>
                <c:pt idx="922">
                  <c:v>153.66666666666666</c:v>
                </c:pt>
                <c:pt idx="923">
                  <c:v>153.83333333333331</c:v>
                </c:pt>
                <c:pt idx="924">
                  <c:v>153.99999999999997</c:v>
                </c:pt>
                <c:pt idx="925">
                  <c:v>154.16666666666663</c:v>
                </c:pt>
                <c:pt idx="926">
                  <c:v>154.33333333333329</c:v>
                </c:pt>
                <c:pt idx="927">
                  <c:v>154.49999999999994</c:v>
                </c:pt>
                <c:pt idx="928">
                  <c:v>154.6666666666666</c:v>
                </c:pt>
                <c:pt idx="929">
                  <c:v>154.83333333333326</c:v>
                </c:pt>
                <c:pt idx="930">
                  <c:v>154.99999999999991</c:v>
                </c:pt>
                <c:pt idx="931">
                  <c:v>155.16666666666657</c:v>
                </c:pt>
                <c:pt idx="932">
                  <c:v>155.33333333333323</c:v>
                </c:pt>
                <c:pt idx="933">
                  <c:v>155.49999999999989</c:v>
                </c:pt>
                <c:pt idx="934">
                  <c:v>155.66666666666654</c:v>
                </c:pt>
                <c:pt idx="935">
                  <c:v>155.8333333333332</c:v>
                </c:pt>
                <c:pt idx="936">
                  <c:v>155.99999999999986</c:v>
                </c:pt>
                <c:pt idx="937">
                  <c:v>156.16666666666652</c:v>
                </c:pt>
                <c:pt idx="938">
                  <c:v>156.33333333333317</c:v>
                </c:pt>
                <c:pt idx="939">
                  <c:v>156.49999999999983</c:v>
                </c:pt>
                <c:pt idx="940">
                  <c:v>156.66666666666649</c:v>
                </c:pt>
                <c:pt idx="941">
                  <c:v>156.83333333333314</c:v>
                </c:pt>
                <c:pt idx="942">
                  <c:v>156.9999999999998</c:v>
                </c:pt>
                <c:pt idx="943">
                  <c:v>157.16666666666646</c:v>
                </c:pt>
                <c:pt idx="944">
                  <c:v>157.33333333333312</c:v>
                </c:pt>
                <c:pt idx="945">
                  <c:v>157.49999999999977</c:v>
                </c:pt>
                <c:pt idx="946">
                  <c:v>157.66666666666643</c:v>
                </c:pt>
                <c:pt idx="947">
                  <c:v>157.83333333333309</c:v>
                </c:pt>
                <c:pt idx="948">
                  <c:v>157.99999999999974</c:v>
                </c:pt>
                <c:pt idx="949">
                  <c:v>158.1666666666664</c:v>
                </c:pt>
                <c:pt idx="950">
                  <c:v>158.33333333333306</c:v>
                </c:pt>
                <c:pt idx="951">
                  <c:v>158.49999999999972</c:v>
                </c:pt>
                <c:pt idx="952">
                  <c:v>158.66666666666637</c:v>
                </c:pt>
                <c:pt idx="953">
                  <c:v>158.83333333333303</c:v>
                </c:pt>
                <c:pt idx="954">
                  <c:v>158.99999999999969</c:v>
                </c:pt>
                <c:pt idx="955">
                  <c:v>159.16666666666634</c:v>
                </c:pt>
                <c:pt idx="956">
                  <c:v>159.333333333333</c:v>
                </c:pt>
                <c:pt idx="957">
                  <c:v>159.49999999999966</c:v>
                </c:pt>
                <c:pt idx="958">
                  <c:v>159.66666666666632</c:v>
                </c:pt>
                <c:pt idx="959">
                  <c:v>159.83333333333297</c:v>
                </c:pt>
                <c:pt idx="960">
                  <c:v>159.99999999999963</c:v>
                </c:pt>
                <c:pt idx="961">
                  <c:v>160.16666666666629</c:v>
                </c:pt>
                <c:pt idx="962">
                  <c:v>160.33333333333294</c:v>
                </c:pt>
                <c:pt idx="963">
                  <c:v>160.4999999999996</c:v>
                </c:pt>
                <c:pt idx="964">
                  <c:v>160.66666666666626</c:v>
                </c:pt>
                <c:pt idx="965">
                  <c:v>160.83333333333292</c:v>
                </c:pt>
                <c:pt idx="966">
                  <c:v>160.99999999999957</c:v>
                </c:pt>
                <c:pt idx="967">
                  <c:v>161.16666666666623</c:v>
                </c:pt>
                <c:pt idx="968">
                  <c:v>161.33333333333289</c:v>
                </c:pt>
                <c:pt idx="969">
                  <c:v>161.49999999999955</c:v>
                </c:pt>
                <c:pt idx="970">
                  <c:v>161.6666666666662</c:v>
                </c:pt>
                <c:pt idx="971">
                  <c:v>161.83333333333286</c:v>
                </c:pt>
                <c:pt idx="972">
                  <c:v>161.99999999999952</c:v>
                </c:pt>
                <c:pt idx="973">
                  <c:v>162.16666666666617</c:v>
                </c:pt>
                <c:pt idx="974">
                  <c:v>162.33333333333283</c:v>
                </c:pt>
                <c:pt idx="975">
                  <c:v>162.49999999999949</c:v>
                </c:pt>
                <c:pt idx="976">
                  <c:v>162.66666666666615</c:v>
                </c:pt>
                <c:pt idx="977">
                  <c:v>162.8333333333328</c:v>
                </c:pt>
                <c:pt idx="978">
                  <c:v>162.99999999999946</c:v>
                </c:pt>
                <c:pt idx="979">
                  <c:v>163.16666666666612</c:v>
                </c:pt>
                <c:pt idx="980">
                  <c:v>163.33333333333277</c:v>
                </c:pt>
                <c:pt idx="981">
                  <c:v>163.49999999999943</c:v>
                </c:pt>
                <c:pt idx="982">
                  <c:v>163.66666666666609</c:v>
                </c:pt>
                <c:pt idx="983">
                  <c:v>163.83333333333275</c:v>
                </c:pt>
                <c:pt idx="984">
                  <c:v>163.9999999999994</c:v>
                </c:pt>
                <c:pt idx="985">
                  <c:v>164.16666666666606</c:v>
                </c:pt>
                <c:pt idx="986">
                  <c:v>164.33333333333272</c:v>
                </c:pt>
                <c:pt idx="987">
                  <c:v>164.49999999999937</c:v>
                </c:pt>
                <c:pt idx="988">
                  <c:v>164.66666666666603</c:v>
                </c:pt>
                <c:pt idx="989">
                  <c:v>164.83333333333269</c:v>
                </c:pt>
                <c:pt idx="990">
                  <c:v>164.99999999999935</c:v>
                </c:pt>
                <c:pt idx="991">
                  <c:v>165.166666666666</c:v>
                </c:pt>
                <c:pt idx="992">
                  <c:v>165.33333333333266</c:v>
                </c:pt>
                <c:pt idx="993">
                  <c:v>165.49999999999932</c:v>
                </c:pt>
                <c:pt idx="994">
                  <c:v>165.66666666666598</c:v>
                </c:pt>
                <c:pt idx="995">
                  <c:v>165.83333333333263</c:v>
                </c:pt>
                <c:pt idx="996">
                  <c:v>165.99999999999929</c:v>
                </c:pt>
                <c:pt idx="997">
                  <c:v>166.16666666666595</c:v>
                </c:pt>
                <c:pt idx="998">
                  <c:v>166.3333333333326</c:v>
                </c:pt>
                <c:pt idx="999">
                  <c:v>166.49999999999926</c:v>
                </c:pt>
                <c:pt idx="1000">
                  <c:v>166.66666666666592</c:v>
                </c:pt>
                <c:pt idx="1001">
                  <c:v>166.83333333333258</c:v>
                </c:pt>
                <c:pt idx="1002">
                  <c:v>166.99999999999923</c:v>
                </c:pt>
                <c:pt idx="1003">
                  <c:v>167.16666666666589</c:v>
                </c:pt>
                <c:pt idx="1004">
                  <c:v>167.33333333333255</c:v>
                </c:pt>
                <c:pt idx="1005">
                  <c:v>167.4999999999992</c:v>
                </c:pt>
                <c:pt idx="1006">
                  <c:v>167.66666666666586</c:v>
                </c:pt>
                <c:pt idx="1007">
                  <c:v>167.83333333333252</c:v>
                </c:pt>
                <c:pt idx="1008">
                  <c:v>167.99999999999918</c:v>
                </c:pt>
                <c:pt idx="1009">
                  <c:v>168.16666666666583</c:v>
                </c:pt>
                <c:pt idx="1010">
                  <c:v>168.33333333333249</c:v>
                </c:pt>
                <c:pt idx="1011">
                  <c:v>168.49999999999915</c:v>
                </c:pt>
                <c:pt idx="1012">
                  <c:v>168.6666666666658</c:v>
                </c:pt>
                <c:pt idx="1013">
                  <c:v>168.83333333333246</c:v>
                </c:pt>
                <c:pt idx="1014">
                  <c:v>168.99999999999912</c:v>
                </c:pt>
                <c:pt idx="1015">
                  <c:v>169.16666666666578</c:v>
                </c:pt>
                <c:pt idx="1016">
                  <c:v>169.33333333333243</c:v>
                </c:pt>
                <c:pt idx="1017">
                  <c:v>169.49999999999909</c:v>
                </c:pt>
                <c:pt idx="1018">
                  <c:v>169.66666666666575</c:v>
                </c:pt>
                <c:pt idx="1019">
                  <c:v>169.8333333333324</c:v>
                </c:pt>
                <c:pt idx="1020">
                  <c:v>169.99999999999906</c:v>
                </c:pt>
                <c:pt idx="1021">
                  <c:v>170.16666666666572</c:v>
                </c:pt>
                <c:pt idx="1022">
                  <c:v>170.33333333333238</c:v>
                </c:pt>
                <c:pt idx="1023">
                  <c:v>170.49999999999903</c:v>
                </c:pt>
                <c:pt idx="1024">
                  <c:v>170.66666666666569</c:v>
                </c:pt>
                <c:pt idx="1025">
                  <c:v>170.83333333333235</c:v>
                </c:pt>
                <c:pt idx="1026">
                  <c:v>170.99999999999901</c:v>
                </c:pt>
                <c:pt idx="1027">
                  <c:v>171.16666666666566</c:v>
                </c:pt>
                <c:pt idx="1028">
                  <c:v>171.33333333333232</c:v>
                </c:pt>
                <c:pt idx="1029">
                  <c:v>171.49999999999898</c:v>
                </c:pt>
                <c:pt idx="1030">
                  <c:v>171.66666666666563</c:v>
                </c:pt>
                <c:pt idx="1031">
                  <c:v>171.83333333333229</c:v>
                </c:pt>
                <c:pt idx="1032">
                  <c:v>171.99999999999895</c:v>
                </c:pt>
                <c:pt idx="1033">
                  <c:v>172.16666666666561</c:v>
                </c:pt>
                <c:pt idx="1034">
                  <c:v>172.33333333333226</c:v>
                </c:pt>
                <c:pt idx="1035">
                  <c:v>172.49999999999892</c:v>
                </c:pt>
                <c:pt idx="1036">
                  <c:v>172.66666666666558</c:v>
                </c:pt>
                <c:pt idx="1037">
                  <c:v>172.83333333333223</c:v>
                </c:pt>
                <c:pt idx="1038">
                  <c:v>172.99999999999889</c:v>
                </c:pt>
                <c:pt idx="1039">
                  <c:v>173.16666666666555</c:v>
                </c:pt>
                <c:pt idx="1040">
                  <c:v>173.33333333333221</c:v>
                </c:pt>
                <c:pt idx="1041">
                  <c:v>173.49999999999886</c:v>
                </c:pt>
                <c:pt idx="1042">
                  <c:v>173.66666666666552</c:v>
                </c:pt>
                <c:pt idx="1043">
                  <c:v>173.83333333333218</c:v>
                </c:pt>
                <c:pt idx="1044">
                  <c:v>173.99999999999883</c:v>
                </c:pt>
                <c:pt idx="1045">
                  <c:v>174.16666666666549</c:v>
                </c:pt>
                <c:pt idx="1046">
                  <c:v>174.33333333333215</c:v>
                </c:pt>
                <c:pt idx="1047">
                  <c:v>174.49999999999881</c:v>
                </c:pt>
                <c:pt idx="1048">
                  <c:v>174.66666666666546</c:v>
                </c:pt>
                <c:pt idx="1049">
                  <c:v>174.83333333333212</c:v>
                </c:pt>
                <c:pt idx="1050">
                  <c:v>174.99999999999878</c:v>
                </c:pt>
                <c:pt idx="1051">
                  <c:v>175.16666666666544</c:v>
                </c:pt>
                <c:pt idx="1052">
                  <c:v>175.33333333333209</c:v>
                </c:pt>
                <c:pt idx="1053">
                  <c:v>175.49999999999875</c:v>
                </c:pt>
                <c:pt idx="1054">
                  <c:v>175.66666666666541</c:v>
                </c:pt>
                <c:pt idx="1055">
                  <c:v>175.83333333333206</c:v>
                </c:pt>
                <c:pt idx="1056">
                  <c:v>175.99999999999872</c:v>
                </c:pt>
                <c:pt idx="1057">
                  <c:v>176.16666666666538</c:v>
                </c:pt>
                <c:pt idx="1058">
                  <c:v>176.33333333333204</c:v>
                </c:pt>
                <c:pt idx="1059">
                  <c:v>176.49999999999869</c:v>
                </c:pt>
                <c:pt idx="1060">
                  <c:v>176.66666666666535</c:v>
                </c:pt>
                <c:pt idx="1061">
                  <c:v>176.83333333333201</c:v>
                </c:pt>
                <c:pt idx="1062">
                  <c:v>176.99999999999866</c:v>
                </c:pt>
                <c:pt idx="1063">
                  <c:v>177.16666666666532</c:v>
                </c:pt>
                <c:pt idx="1064">
                  <c:v>177.33333333333198</c:v>
                </c:pt>
                <c:pt idx="1065">
                  <c:v>177.49999999999864</c:v>
                </c:pt>
                <c:pt idx="1066">
                  <c:v>177.66666666666529</c:v>
                </c:pt>
                <c:pt idx="1067">
                  <c:v>177.83333333333195</c:v>
                </c:pt>
                <c:pt idx="1068">
                  <c:v>177.99999999999861</c:v>
                </c:pt>
                <c:pt idx="1069">
                  <c:v>178.16666666666526</c:v>
                </c:pt>
                <c:pt idx="1070">
                  <c:v>178.33333333333192</c:v>
                </c:pt>
                <c:pt idx="1071">
                  <c:v>178.49999999999858</c:v>
                </c:pt>
                <c:pt idx="1072">
                  <c:v>178.66666666666524</c:v>
                </c:pt>
                <c:pt idx="1073">
                  <c:v>178.83333333333189</c:v>
                </c:pt>
                <c:pt idx="1074">
                  <c:v>178.99999999999855</c:v>
                </c:pt>
                <c:pt idx="1075">
                  <c:v>179.16666666666521</c:v>
                </c:pt>
                <c:pt idx="1076">
                  <c:v>179.33333333333186</c:v>
                </c:pt>
                <c:pt idx="1077">
                  <c:v>179.49999999999852</c:v>
                </c:pt>
                <c:pt idx="1078">
                  <c:v>179.66666666666518</c:v>
                </c:pt>
                <c:pt idx="1079">
                  <c:v>179.83333333333184</c:v>
                </c:pt>
                <c:pt idx="1080">
                  <c:v>179.99999999999849</c:v>
                </c:pt>
                <c:pt idx="1081">
                  <c:v>180.16666666666515</c:v>
                </c:pt>
                <c:pt idx="1082">
                  <c:v>180.33333333333181</c:v>
                </c:pt>
                <c:pt idx="1083">
                  <c:v>180.49999999999847</c:v>
                </c:pt>
                <c:pt idx="1084">
                  <c:v>180.66666666666512</c:v>
                </c:pt>
                <c:pt idx="1085">
                  <c:v>180.83333333333178</c:v>
                </c:pt>
                <c:pt idx="1086">
                  <c:v>180.99999999999844</c:v>
                </c:pt>
                <c:pt idx="1087">
                  <c:v>181.16666666666509</c:v>
                </c:pt>
                <c:pt idx="1088">
                  <c:v>181.33333333333175</c:v>
                </c:pt>
                <c:pt idx="1089">
                  <c:v>181.49999999999841</c:v>
                </c:pt>
                <c:pt idx="1090">
                  <c:v>181.66666666666507</c:v>
                </c:pt>
                <c:pt idx="1091">
                  <c:v>181.83333333333172</c:v>
                </c:pt>
                <c:pt idx="1092">
                  <c:v>181.99999999999838</c:v>
                </c:pt>
                <c:pt idx="1093">
                  <c:v>182.16666666666504</c:v>
                </c:pt>
                <c:pt idx="1094">
                  <c:v>182.33333333333169</c:v>
                </c:pt>
                <c:pt idx="1095">
                  <c:v>182.49999999999835</c:v>
                </c:pt>
                <c:pt idx="1096">
                  <c:v>182.66666666666501</c:v>
                </c:pt>
                <c:pt idx="1097">
                  <c:v>182.83333333333167</c:v>
                </c:pt>
                <c:pt idx="1098">
                  <c:v>182.99999999999832</c:v>
                </c:pt>
                <c:pt idx="1099">
                  <c:v>183.16666666666498</c:v>
                </c:pt>
                <c:pt idx="1100">
                  <c:v>183.33333333333164</c:v>
                </c:pt>
                <c:pt idx="1101">
                  <c:v>183.49999999999829</c:v>
                </c:pt>
                <c:pt idx="1102">
                  <c:v>183.66666666666495</c:v>
                </c:pt>
                <c:pt idx="1103">
                  <c:v>183.83333333333161</c:v>
                </c:pt>
                <c:pt idx="1104">
                  <c:v>183.99999999999827</c:v>
                </c:pt>
                <c:pt idx="1105">
                  <c:v>184.16666666666492</c:v>
                </c:pt>
                <c:pt idx="1106">
                  <c:v>184.33333333333158</c:v>
                </c:pt>
                <c:pt idx="1107">
                  <c:v>184.49999999999824</c:v>
                </c:pt>
                <c:pt idx="1108">
                  <c:v>184.6666666666649</c:v>
                </c:pt>
                <c:pt idx="1109">
                  <c:v>184.83333333333155</c:v>
                </c:pt>
                <c:pt idx="1110">
                  <c:v>184.99999999999821</c:v>
                </c:pt>
                <c:pt idx="1111">
                  <c:v>185.16666666666487</c:v>
                </c:pt>
                <c:pt idx="1112">
                  <c:v>185.33333333333152</c:v>
                </c:pt>
                <c:pt idx="1113">
                  <c:v>185.49999999999818</c:v>
                </c:pt>
                <c:pt idx="1114">
                  <c:v>185.66666666666484</c:v>
                </c:pt>
                <c:pt idx="1115">
                  <c:v>185.8333333333315</c:v>
                </c:pt>
                <c:pt idx="1116">
                  <c:v>185.99999999999815</c:v>
                </c:pt>
              </c:numCache>
            </c:numRef>
          </c:xVal>
          <c:yVal>
            <c:numRef>
              <c:f>'Figure 6'!$G$80:$G$1195</c:f>
              <c:numCache>
                <c:formatCode>General</c:formatCode>
                <c:ptCount val="1116"/>
                <c:pt idx="0">
                  <c:v>6.5726439999999997E-2</c:v>
                </c:pt>
                <c:pt idx="1">
                  <c:v>6.6283990000000001E-2</c:v>
                </c:pt>
                <c:pt idx="2">
                  <c:v>6.6724900000000004E-2</c:v>
                </c:pt>
                <c:pt idx="3">
                  <c:v>6.7083180000000006E-2</c:v>
                </c:pt>
                <c:pt idx="4">
                  <c:v>6.7380524999999997E-2</c:v>
                </c:pt>
                <c:pt idx="5">
                  <c:v>6.7631184999999996E-2</c:v>
                </c:pt>
                <c:pt idx="6">
                  <c:v>6.7844979999999999E-2</c:v>
                </c:pt>
                <c:pt idx="7">
                  <c:v>6.8029015999999998E-2</c:v>
                </c:pt>
                <c:pt idx="8">
                  <c:v>6.8188470000000001E-2</c:v>
                </c:pt>
                <c:pt idx="9">
                  <c:v>6.8327219999999994E-2</c:v>
                </c:pt>
                <c:pt idx="10">
                  <c:v>6.8448259999999997E-2</c:v>
                </c:pt>
                <c:pt idx="11">
                  <c:v>6.8554009999999999E-2</c:v>
                </c:pt>
                <c:pt idx="12">
                  <c:v>6.8646410000000005E-2</c:v>
                </c:pt>
                <c:pt idx="13">
                  <c:v>6.8726994E-2</c:v>
                </c:pt>
                <c:pt idx="14">
                  <c:v>6.879702E-2</c:v>
                </c:pt>
                <c:pt idx="15">
                  <c:v>6.8857539999999995E-2</c:v>
                </c:pt>
                <c:pt idx="16">
                  <c:v>6.8909419999999999E-2</c:v>
                </c:pt>
                <c:pt idx="17">
                  <c:v>6.8953390000000003E-2</c:v>
                </c:pt>
                <c:pt idx="18">
                  <c:v>6.8990073999999998E-2</c:v>
                </c:pt>
                <c:pt idx="19">
                  <c:v>6.9020049999999999E-2</c:v>
                </c:pt>
                <c:pt idx="20">
                  <c:v>6.9043709999999994E-2</c:v>
                </c:pt>
                <c:pt idx="21">
                  <c:v>6.9061490000000003E-2</c:v>
                </c:pt>
                <c:pt idx="22">
                  <c:v>6.9073659999999995E-2</c:v>
                </c:pt>
                <c:pt idx="23">
                  <c:v>6.9080530000000001E-2</c:v>
                </c:pt>
                <c:pt idx="24">
                  <c:v>6.9082363999999993E-2</c:v>
                </c:pt>
                <c:pt idx="25">
                  <c:v>6.9082363999999993E-2</c:v>
                </c:pt>
                <c:pt idx="26">
                  <c:v>6.9082363999999993E-2</c:v>
                </c:pt>
                <c:pt idx="27">
                  <c:v>6.9082363999999993E-2</c:v>
                </c:pt>
                <c:pt idx="28">
                  <c:v>6.9082359999999995E-2</c:v>
                </c:pt>
                <c:pt idx="29">
                  <c:v>6.9082340000000006E-2</c:v>
                </c:pt>
                <c:pt idx="30">
                  <c:v>6.9082329999999997E-2</c:v>
                </c:pt>
                <c:pt idx="31">
                  <c:v>6.9082299999999999E-2</c:v>
                </c:pt>
                <c:pt idx="32">
                  <c:v>6.9082270000000001E-2</c:v>
                </c:pt>
                <c:pt idx="33">
                  <c:v>6.908222E-2</c:v>
                </c:pt>
                <c:pt idx="34">
                  <c:v>6.9082160000000004E-2</c:v>
                </c:pt>
                <c:pt idx="35">
                  <c:v>6.9082095999999996E-2</c:v>
                </c:pt>
                <c:pt idx="36">
                  <c:v>6.9082009999999999E-2</c:v>
                </c:pt>
                <c:pt idx="37">
                  <c:v>6.9081900000000002E-2</c:v>
                </c:pt>
                <c:pt idx="38">
                  <c:v>6.9081779999999995E-2</c:v>
                </c:pt>
                <c:pt idx="39">
                  <c:v>6.908164E-2</c:v>
                </c:pt>
                <c:pt idx="40">
                  <c:v>6.9081480000000001E-2</c:v>
                </c:pt>
                <c:pt idx="41">
                  <c:v>6.9081290000000004E-2</c:v>
                </c:pt>
                <c:pt idx="42">
                  <c:v>6.9081080000000003E-2</c:v>
                </c:pt>
                <c:pt idx="43">
                  <c:v>6.9080845000000002E-2</c:v>
                </c:pt>
                <c:pt idx="44">
                  <c:v>6.9080584E-2</c:v>
                </c:pt>
                <c:pt idx="45">
                  <c:v>6.9080286000000005E-2</c:v>
                </c:pt>
                <c:pt idx="46">
                  <c:v>6.9079959999999996E-2</c:v>
                </c:pt>
                <c:pt idx="47">
                  <c:v>6.9079600000000005E-2</c:v>
                </c:pt>
                <c:pt idx="48">
                  <c:v>6.9079205000000005E-2</c:v>
                </c:pt>
                <c:pt idx="49">
                  <c:v>6.9078780000000006E-2</c:v>
                </c:pt>
                <c:pt idx="50">
                  <c:v>6.9078310000000004E-2</c:v>
                </c:pt>
                <c:pt idx="51">
                  <c:v>6.9077799999999995E-2</c:v>
                </c:pt>
                <c:pt idx="52">
                  <c:v>6.9077245999999995E-2</c:v>
                </c:pt>
                <c:pt idx="53">
                  <c:v>6.9076650000000003E-2</c:v>
                </c:pt>
                <c:pt idx="54">
                  <c:v>6.9076009999999993E-2</c:v>
                </c:pt>
                <c:pt idx="55">
                  <c:v>6.9075319999999996E-2</c:v>
                </c:pt>
                <c:pt idx="56">
                  <c:v>6.9074590000000005E-2</c:v>
                </c:pt>
                <c:pt idx="57">
                  <c:v>6.9073800000000005E-2</c:v>
                </c:pt>
                <c:pt idx="58">
                  <c:v>6.9072969999999997E-2</c:v>
                </c:pt>
                <c:pt idx="59">
                  <c:v>6.9072079999999994E-2</c:v>
                </c:pt>
                <c:pt idx="60">
                  <c:v>6.9071144000000001E-2</c:v>
                </c:pt>
                <c:pt idx="61">
                  <c:v>6.9070144999999999E-2</c:v>
                </c:pt>
                <c:pt idx="62">
                  <c:v>6.906909E-2</c:v>
                </c:pt>
                <c:pt idx="63">
                  <c:v>6.9067980000000001E-2</c:v>
                </c:pt>
                <c:pt idx="64">
                  <c:v>6.9066799999999998E-2</c:v>
                </c:pt>
                <c:pt idx="65">
                  <c:v>6.9065559999999998E-2</c:v>
                </c:pt>
                <c:pt idx="66">
                  <c:v>6.9064260000000002E-2</c:v>
                </c:pt>
                <c:pt idx="67">
                  <c:v>6.9062890000000002E-2</c:v>
                </c:pt>
                <c:pt idx="68">
                  <c:v>6.9061460000000005E-2</c:v>
                </c:pt>
                <c:pt idx="69">
                  <c:v>6.9059949999999995E-2</c:v>
                </c:pt>
                <c:pt idx="70">
                  <c:v>6.9058380000000003E-2</c:v>
                </c:pt>
                <c:pt idx="71">
                  <c:v>6.9056733999999995E-2</c:v>
                </c:pt>
                <c:pt idx="72">
                  <c:v>6.9055019999999995E-2</c:v>
                </c:pt>
                <c:pt idx="73">
                  <c:v>6.9053224999999996E-2</c:v>
                </c:pt>
                <c:pt idx="74">
                  <c:v>6.9051354999999995E-2</c:v>
                </c:pt>
                <c:pt idx="75">
                  <c:v>6.9049410000000006E-2</c:v>
                </c:pt>
                <c:pt idx="76">
                  <c:v>6.9047384000000003E-2</c:v>
                </c:pt>
                <c:pt idx="77">
                  <c:v>6.9045280000000001E-2</c:v>
                </c:pt>
                <c:pt idx="78">
                  <c:v>6.9043090000000001E-2</c:v>
                </c:pt>
                <c:pt idx="79">
                  <c:v>6.9040820000000003E-2</c:v>
                </c:pt>
                <c:pt idx="80">
                  <c:v>6.9038466000000007E-2</c:v>
                </c:pt>
                <c:pt idx="81">
                  <c:v>6.9036020000000003E-2</c:v>
                </c:pt>
                <c:pt idx="82">
                  <c:v>6.9033490000000003E-2</c:v>
                </c:pt>
                <c:pt idx="83">
                  <c:v>6.9030869999999994E-2</c:v>
                </c:pt>
                <c:pt idx="84">
                  <c:v>6.9028153999999994E-2</c:v>
                </c:pt>
                <c:pt idx="85">
                  <c:v>6.9025349999999999E-2</c:v>
                </c:pt>
                <c:pt idx="86">
                  <c:v>6.9022453999999997E-2</c:v>
                </c:pt>
                <c:pt idx="87">
                  <c:v>6.9019469999999999E-2</c:v>
                </c:pt>
                <c:pt idx="88">
                  <c:v>6.9016375000000005E-2</c:v>
                </c:pt>
                <c:pt idx="89">
                  <c:v>6.9013190000000002E-2</c:v>
                </c:pt>
                <c:pt idx="90">
                  <c:v>6.9009909999999994E-2</c:v>
                </c:pt>
                <c:pt idx="91">
                  <c:v>6.9006524999999999E-2</c:v>
                </c:pt>
                <c:pt idx="92">
                  <c:v>6.9003040000000002E-2</c:v>
                </c:pt>
                <c:pt idx="93">
                  <c:v>6.8999450000000004E-2</c:v>
                </c:pt>
                <c:pt idx="94">
                  <c:v>6.8995749999999995E-2</c:v>
                </c:pt>
                <c:pt idx="95">
                  <c:v>6.8991949999999996E-2</c:v>
                </c:pt>
                <c:pt idx="96">
                  <c:v>6.898804E-2</c:v>
                </c:pt>
                <c:pt idx="97">
                  <c:v>6.8984030000000002E-2</c:v>
                </c:pt>
                <c:pt idx="98">
                  <c:v>6.8979903999999995E-2</c:v>
                </c:pt>
                <c:pt idx="99">
                  <c:v>6.8975665000000005E-2</c:v>
                </c:pt>
                <c:pt idx="100">
                  <c:v>6.8971309999999994E-2</c:v>
                </c:pt>
                <c:pt idx="101">
                  <c:v>6.8966849999999996E-2</c:v>
                </c:pt>
                <c:pt idx="102">
                  <c:v>6.8962276000000003E-2</c:v>
                </c:pt>
                <c:pt idx="103">
                  <c:v>6.8957574999999993E-2</c:v>
                </c:pt>
                <c:pt idx="104">
                  <c:v>6.8952769999999997E-2</c:v>
                </c:pt>
                <c:pt idx="105">
                  <c:v>6.8947843999999994E-2</c:v>
                </c:pt>
                <c:pt idx="106">
                  <c:v>6.8942790000000004E-2</c:v>
                </c:pt>
                <c:pt idx="107">
                  <c:v>6.8937620000000005E-2</c:v>
                </c:pt>
                <c:pt idx="108">
                  <c:v>6.893233E-2</c:v>
                </c:pt>
                <c:pt idx="109">
                  <c:v>6.8926916000000005E-2</c:v>
                </c:pt>
                <c:pt idx="110">
                  <c:v>6.8921364999999998E-2</c:v>
                </c:pt>
                <c:pt idx="111">
                  <c:v>6.8915710000000005E-2</c:v>
                </c:pt>
                <c:pt idx="112">
                  <c:v>6.8909910000000005E-2</c:v>
                </c:pt>
                <c:pt idx="113">
                  <c:v>6.8903989999999998E-2</c:v>
                </c:pt>
                <c:pt idx="114">
                  <c:v>6.8897940000000005E-2</c:v>
                </c:pt>
                <c:pt idx="115">
                  <c:v>6.8891759999999996E-2</c:v>
                </c:pt>
                <c:pt idx="116">
                  <c:v>6.8885450000000001E-2</c:v>
                </c:pt>
                <c:pt idx="117">
                  <c:v>6.8879010000000004E-2</c:v>
                </c:pt>
                <c:pt idx="118">
                  <c:v>6.8872420000000004E-2</c:v>
                </c:pt>
                <c:pt idx="119">
                  <c:v>6.8865720000000005E-2</c:v>
                </c:pt>
                <c:pt idx="120">
                  <c:v>6.8858859999999994E-2</c:v>
                </c:pt>
                <c:pt idx="121">
                  <c:v>6.8851869999999996E-2</c:v>
                </c:pt>
                <c:pt idx="122">
                  <c:v>6.8844749999999996E-2</c:v>
                </c:pt>
                <c:pt idx="123">
                  <c:v>6.8837486000000003E-2</c:v>
                </c:pt>
                <c:pt idx="124">
                  <c:v>6.8830080000000002E-2</c:v>
                </c:pt>
                <c:pt idx="125">
                  <c:v>6.8822540000000001E-2</c:v>
                </c:pt>
                <c:pt idx="126">
                  <c:v>6.8814840000000002E-2</c:v>
                </c:pt>
                <c:pt idx="127">
                  <c:v>6.8807006000000004E-2</c:v>
                </c:pt>
                <c:pt idx="128">
                  <c:v>6.8799029999999997E-2</c:v>
                </c:pt>
                <c:pt idx="129">
                  <c:v>6.8790904999999999E-2</c:v>
                </c:pt>
                <c:pt idx="130">
                  <c:v>6.8782634999999995E-2</c:v>
                </c:pt>
                <c:pt idx="131">
                  <c:v>6.8774219999999997E-2</c:v>
                </c:pt>
                <c:pt idx="132">
                  <c:v>6.8765654999999995E-2</c:v>
                </c:pt>
                <c:pt idx="133">
                  <c:v>6.8756929999999994E-2</c:v>
                </c:pt>
                <c:pt idx="134">
                  <c:v>6.874806E-2</c:v>
                </c:pt>
                <c:pt idx="135">
                  <c:v>6.8739060000000005E-2</c:v>
                </c:pt>
                <c:pt idx="136">
                  <c:v>6.8729869999999998E-2</c:v>
                </c:pt>
                <c:pt idx="137">
                  <c:v>6.8720534E-2</c:v>
                </c:pt>
                <c:pt idx="138">
                  <c:v>6.8711079999999994E-2</c:v>
                </c:pt>
                <c:pt idx="139">
                  <c:v>6.8701399999999996E-2</c:v>
                </c:pt>
                <c:pt idx="140">
                  <c:v>6.8691619999999995E-2</c:v>
                </c:pt>
                <c:pt idx="141">
                  <c:v>6.868167E-2</c:v>
                </c:pt>
                <c:pt idx="142">
                  <c:v>6.8671553999999996E-2</c:v>
                </c:pt>
                <c:pt idx="143">
                  <c:v>6.8661269999999996E-2</c:v>
                </c:pt>
                <c:pt idx="144">
                  <c:v>6.8650833999999994E-2</c:v>
                </c:pt>
                <c:pt idx="145">
                  <c:v>6.8640259999999995E-2</c:v>
                </c:pt>
                <c:pt idx="146">
                  <c:v>6.8629466E-2</c:v>
                </c:pt>
                <c:pt idx="147">
                  <c:v>6.8618566000000006E-2</c:v>
                </c:pt>
                <c:pt idx="148">
                  <c:v>6.8607479999999998E-2</c:v>
                </c:pt>
                <c:pt idx="149">
                  <c:v>6.8596229999999994E-2</c:v>
                </c:pt>
                <c:pt idx="150">
                  <c:v>6.8584814999999993E-2</c:v>
                </c:pt>
                <c:pt idx="151">
                  <c:v>6.8573220000000004E-2</c:v>
                </c:pt>
                <c:pt idx="152">
                  <c:v>6.8561469999999999E-2</c:v>
                </c:pt>
                <c:pt idx="153">
                  <c:v>6.8549559999999995E-2</c:v>
                </c:pt>
                <c:pt idx="154">
                  <c:v>6.8537466000000005E-2</c:v>
                </c:pt>
                <c:pt idx="155">
                  <c:v>6.8525194999999997E-2</c:v>
                </c:pt>
                <c:pt idx="156">
                  <c:v>6.8512745E-2</c:v>
                </c:pt>
                <c:pt idx="157">
                  <c:v>6.8500160000000004E-2</c:v>
                </c:pt>
                <c:pt idx="158">
                  <c:v>6.8487376000000003E-2</c:v>
                </c:pt>
                <c:pt idx="159">
                  <c:v>6.8474430000000003E-2</c:v>
                </c:pt>
                <c:pt idx="160">
                  <c:v>6.8461300000000003E-2</c:v>
                </c:pt>
                <c:pt idx="161">
                  <c:v>6.8447980000000005E-2</c:v>
                </c:pt>
                <c:pt idx="162">
                  <c:v>6.8434484000000004E-2</c:v>
                </c:pt>
                <c:pt idx="163">
                  <c:v>6.8420850000000005E-2</c:v>
                </c:pt>
                <c:pt idx="164">
                  <c:v>6.8407014000000002E-2</c:v>
                </c:pt>
                <c:pt idx="165">
                  <c:v>6.8392985000000003E-2</c:v>
                </c:pt>
                <c:pt idx="166">
                  <c:v>6.837878E-2</c:v>
                </c:pt>
                <c:pt idx="167">
                  <c:v>6.8364419999999995E-2</c:v>
                </c:pt>
                <c:pt idx="168">
                  <c:v>6.8349850000000004E-2</c:v>
                </c:pt>
                <c:pt idx="169">
                  <c:v>6.8335119999999999E-2</c:v>
                </c:pt>
                <c:pt idx="170">
                  <c:v>6.8320185000000005E-2</c:v>
                </c:pt>
                <c:pt idx="171">
                  <c:v>6.8305050000000006E-2</c:v>
                </c:pt>
                <c:pt idx="172">
                  <c:v>6.8289779999999994E-2</c:v>
                </c:pt>
                <c:pt idx="173">
                  <c:v>6.8274303999999994E-2</c:v>
                </c:pt>
                <c:pt idx="174">
                  <c:v>6.8258630000000001E-2</c:v>
                </c:pt>
                <c:pt idx="175">
                  <c:v>6.824276E-2</c:v>
                </c:pt>
                <c:pt idx="176">
                  <c:v>6.8226739999999994E-2</c:v>
                </c:pt>
                <c:pt idx="177">
                  <c:v>6.8210505000000005E-2</c:v>
                </c:pt>
                <c:pt idx="178">
                  <c:v>6.8194084000000002E-2</c:v>
                </c:pt>
                <c:pt idx="179">
                  <c:v>6.8177453999999998E-2</c:v>
                </c:pt>
                <c:pt idx="180">
                  <c:v>6.8160675000000004E-2</c:v>
                </c:pt>
                <c:pt idx="181">
                  <c:v>6.8143679999999998E-2</c:v>
                </c:pt>
                <c:pt idx="182">
                  <c:v>6.8126480000000003E-2</c:v>
                </c:pt>
                <c:pt idx="183">
                  <c:v>6.8109119999999995E-2</c:v>
                </c:pt>
                <c:pt idx="184">
                  <c:v>6.8091533999999995E-2</c:v>
                </c:pt>
                <c:pt idx="185">
                  <c:v>6.8073770000000006E-2</c:v>
                </c:pt>
                <c:pt idx="186">
                  <c:v>6.8055785999999993E-2</c:v>
                </c:pt>
                <c:pt idx="187">
                  <c:v>6.8037650000000005E-2</c:v>
                </c:pt>
                <c:pt idx="188">
                  <c:v>6.8019289999999996E-2</c:v>
                </c:pt>
                <c:pt idx="189">
                  <c:v>6.8000733999999993E-2</c:v>
                </c:pt>
                <c:pt idx="190">
                  <c:v>6.7981949999999999E-2</c:v>
                </c:pt>
                <c:pt idx="191">
                  <c:v>6.7963034000000005E-2</c:v>
                </c:pt>
                <c:pt idx="192">
                  <c:v>6.7943890000000007E-2</c:v>
                </c:pt>
                <c:pt idx="193">
                  <c:v>6.7924509999999994E-2</c:v>
                </c:pt>
                <c:pt idx="194">
                  <c:v>6.7904989999999998E-2</c:v>
                </c:pt>
                <c:pt idx="195">
                  <c:v>6.7885239999999999E-2</c:v>
                </c:pt>
                <c:pt idx="196">
                  <c:v>6.7865259999999997E-2</c:v>
                </c:pt>
                <c:pt idx="197">
                  <c:v>6.7845130000000003E-2</c:v>
                </c:pt>
                <c:pt idx="198">
                  <c:v>6.7824780000000001E-2</c:v>
                </c:pt>
                <c:pt idx="199">
                  <c:v>6.7804180000000006E-2</c:v>
                </c:pt>
                <c:pt idx="200">
                  <c:v>6.778344E-2</c:v>
                </c:pt>
                <c:pt idx="201">
                  <c:v>6.7762489999999995E-2</c:v>
                </c:pt>
                <c:pt idx="202">
                  <c:v>6.7741380000000004E-2</c:v>
                </c:pt>
                <c:pt idx="203">
                  <c:v>6.7720080000000002E-2</c:v>
                </c:pt>
                <c:pt idx="204">
                  <c:v>6.7698560000000005E-2</c:v>
                </c:pt>
                <c:pt idx="205">
                  <c:v>6.7676840000000002E-2</c:v>
                </c:pt>
                <c:pt idx="206">
                  <c:v>6.7654914999999996E-2</c:v>
                </c:pt>
                <c:pt idx="207">
                  <c:v>6.7632780000000003E-2</c:v>
                </c:pt>
                <c:pt idx="208">
                  <c:v>6.7610434999999997E-2</c:v>
                </c:pt>
                <c:pt idx="209">
                  <c:v>6.7587880000000003E-2</c:v>
                </c:pt>
                <c:pt idx="210">
                  <c:v>6.7565109999999998E-2</c:v>
                </c:pt>
                <c:pt idx="211">
                  <c:v>6.7542140000000001E-2</c:v>
                </c:pt>
                <c:pt idx="212">
                  <c:v>6.7518960000000003E-2</c:v>
                </c:pt>
                <c:pt idx="213">
                  <c:v>6.7495554999999999E-2</c:v>
                </c:pt>
                <c:pt idx="214">
                  <c:v>6.7471950000000003E-2</c:v>
                </c:pt>
                <c:pt idx="215">
                  <c:v>6.7448123999999998E-2</c:v>
                </c:pt>
                <c:pt idx="216">
                  <c:v>6.7424096000000003E-2</c:v>
                </c:pt>
                <c:pt idx="217">
                  <c:v>6.7399845E-2</c:v>
                </c:pt>
                <c:pt idx="218">
                  <c:v>6.7375383999999996E-2</c:v>
                </c:pt>
                <c:pt idx="219">
                  <c:v>6.7350709999999994E-2</c:v>
                </c:pt>
                <c:pt idx="220">
                  <c:v>6.7325815999999997E-2</c:v>
                </c:pt>
                <c:pt idx="221">
                  <c:v>6.7300714999999997E-2</c:v>
                </c:pt>
                <c:pt idx="222">
                  <c:v>6.7275390000000004E-2</c:v>
                </c:pt>
                <c:pt idx="223">
                  <c:v>6.724985E-2</c:v>
                </c:pt>
                <c:pt idx="224">
                  <c:v>6.722409E-2</c:v>
                </c:pt>
                <c:pt idx="225">
                  <c:v>6.7198129999999995E-2</c:v>
                </c:pt>
                <c:pt idx="226">
                  <c:v>6.7171930000000005E-2</c:v>
                </c:pt>
                <c:pt idx="227">
                  <c:v>6.7145529999999995E-2</c:v>
                </c:pt>
                <c:pt idx="228">
                  <c:v>6.7118899999999995E-2</c:v>
                </c:pt>
                <c:pt idx="229">
                  <c:v>6.709205E-2</c:v>
                </c:pt>
                <c:pt idx="230">
                  <c:v>6.7064990000000005E-2</c:v>
                </c:pt>
                <c:pt idx="231">
                  <c:v>6.703771E-2</c:v>
                </c:pt>
                <c:pt idx="232">
                  <c:v>6.7010210000000001E-2</c:v>
                </c:pt>
                <c:pt idx="233">
                  <c:v>6.6982479999999997E-2</c:v>
                </c:pt>
                <c:pt idx="234">
                  <c:v>6.6954540000000007E-2</c:v>
                </c:pt>
                <c:pt idx="235">
                  <c:v>6.6926374999999996E-2</c:v>
                </c:pt>
                <c:pt idx="236">
                  <c:v>6.6897979999999996E-2</c:v>
                </c:pt>
                <c:pt idx="237">
                  <c:v>6.6869369999999997E-2</c:v>
                </c:pt>
                <c:pt idx="238">
                  <c:v>6.6840544000000002E-2</c:v>
                </c:pt>
                <c:pt idx="239">
                  <c:v>6.6811490000000001E-2</c:v>
                </c:pt>
                <c:pt idx="240">
                  <c:v>6.6782209999999995E-2</c:v>
                </c:pt>
                <c:pt idx="241">
                  <c:v>6.6752699999999998E-2</c:v>
                </c:pt>
                <c:pt idx="242">
                  <c:v>6.6722974000000004E-2</c:v>
                </c:pt>
                <c:pt idx="243">
                  <c:v>6.6693020000000006E-2</c:v>
                </c:pt>
                <c:pt idx="244">
                  <c:v>6.6662849999999996E-2</c:v>
                </c:pt>
                <c:pt idx="245">
                  <c:v>6.6632440000000001E-2</c:v>
                </c:pt>
                <c:pt idx="246">
                  <c:v>6.6601809999999997E-2</c:v>
                </c:pt>
                <c:pt idx="247">
                  <c:v>6.6570959999999998E-2</c:v>
                </c:pt>
                <c:pt idx="248">
                  <c:v>6.6539875999999998E-2</c:v>
                </c:pt>
                <c:pt idx="249">
                  <c:v>6.6508570000000003E-2</c:v>
                </c:pt>
                <c:pt idx="250">
                  <c:v>6.6477040000000001E-2</c:v>
                </c:pt>
                <c:pt idx="251">
                  <c:v>6.6445270000000001E-2</c:v>
                </c:pt>
                <c:pt idx="252">
                  <c:v>6.6413280000000005E-2</c:v>
                </c:pt>
                <c:pt idx="253">
                  <c:v>6.6381060000000006E-2</c:v>
                </c:pt>
                <c:pt idx="254">
                  <c:v>6.6348610000000002E-2</c:v>
                </c:pt>
                <c:pt idx="255">
                  <c:v>6.6315934000000007E-2</c:v>
                </c:pt>
                <c:pt idx="256">
                  <c:v>6.6283030000000007E-2</c:v>
                </c:pt>
                <c:pt idx="257">
                  <c:v>6.6249890000000006E-2</c:v>
                </c:pt>
                <c:pt idx="258">
                  <c:v>6.6216529999999996E-2</c:v>
                </c:pt>
                <c:pt idx="259">
                  <c:v>6.6182933999999999E-2</c:v>
                </c:pt>
                <c:pt idx="260">
                  <c:v>6.6149109999999997E-2</c:v>
                </c:pt>
                <c:pt idx="261">
                  <c:v>6.6115043999999998E-2</c:v>
                </c:pt>
                <c:pt idx="262">
                  <c:v>6.6080760000000002E-2</c:v>
                </c:pt>
                <c:pt idx="263">
                  <c:v>6.6046229999999997E-2</c:v>
                </c:pt>
                <c:pt idx="264">
                  <c:v>6.6011479999999997E-2</c:v>
                </c:pt>
                <c:pt idx="265">
                  <c:v>6.5976486000000001E-2</c:v>
                </c:pt>
                <c:pt idx="266">
                  <c:v>6.5941269999999996E-2</c:v>
                </c:pt>
                <c:pt idx="267">
                  <c:v>6.5905809999999995E-2</c:v>
                </c:pt>
                <c:pt idx="268">
                  <c:v>6.5870109999999996E-2</c:v>
                </c:pt>
                <c:pt idx="269">
                  <c:v>6.5834190000000001E-2</c:v>
                </c:pt>
                <c:pt idx="270">
                  <c:v>6.5798029999999993E-2</c:v>
                </c:pt>
                <c:pt idx="271">
                  <c:v>6.5761630000000001E-2</c:v>
                </c:pt>
                <c:pt idx="272">
                  <c:v>6.5725000000000006E-2</c:v>
                </c:pt>
                <c:pt idx="273">
                  <c:v>6.5688125999999999E-2</c:v>
                </c:pt>
                <c:pt idx="274">
                  <c:v>6.5651020000000004E-2</c:v>
                </c:pt>
                <c:pt idx="275">
                  <c:v>6.5613669999999999E-2</c:v>
                </c:pt>
                <c:pt idx="276">
                  <c:v>6.5576090000000004E-2</c:v>
                </c:pt>
                <c:pt idx="277">
                  <c:v>6.5538264999999998E-2</c:v>
                </c:pt>
                <c:pt idx="278">
                  <c:v>6.5500199999999995E-2</c:v>
                </c:pt>
                <c:pt idx="279">
                  <c:v>6.5461889999999995E-2</c:v>
                </c:pt>
                <c:pt idx="280">
                  <c:v>6.5423339999999996E-2</c:v>
                </c:pt>
                <c:pt idx="281">
                  <c:v>6.538455E-2</c:v>
                </c:pt>
                <c:pt idx="282">
                  <c:v>6.5345520000000004E-2</c:v>
                </c:pt>
                <c:pt idx="283">
                  <c:v>6.5306240000000002E-2</c:v>
                </c:pt>
                <c:pt idx="284">
                  <c:v>6.526672E-2</c:v>
                </c:pt>
                <c:pt idx="285">
                  <c:v>6.522696E-2</c:v>
                </c:pt>
                <c:pt idx="286">
                  <c:v>6.5186949999999994E-2</c:v>
                </c:pt>
                <c:pt idx="287">
                  <c:v>6.5146700000000002E-2</c:v>
                </c:pt>
                <c:pt idx="288">
                  <c:v>6.5106189999999994E-2</c:v>
                </c:pt>
                <c:pt idx="289">
                  <c:v>6.5065436000000004E-2</c:v>
                </c:pt>
                <c:pt idx="290">
                  <c:v>6.5024429999999994E-2</c:v>
                </c:pt>
                <c:pt idx="291">
                  <c:v>6.4983170000000007E-2</c:v>
                </c:pt>
                <c:pt idx="292">
                  <c:v>6.4941650000000004E-2</c:v>
                </c:pt>
                <c:pt idx="293">
                  <c:v>6.4899890000000002E-2</c:v>
                </c:pt>
                <c:pt idx="294">
                  <c:v>6.4857880000000007E-2</c:v>
                </c:pt>
                <c:pt idx="295">
                  <c:v>6.4815600000000001E-2</c:v>
                </c:pt>
                <c:pt idx="296">
                  <c:v>6.4773079999999997E-2</c:v>
                </c:pt>
                <c:pt idx="297">
                  <c:v>6.4730300000000005E-2</c:v>
                </c:pt>
                <c:pt idx="298">
                  <c:v>6.4687270000000005E-2</c:v>
                </c:pt>
                <c:pt idx="299">
                  <c:v>6.4643969999999995E-2</c:v>
                </c:pt>
                <c:pt idx="300">
                  <c:v>6.4600379999999999E-2</c:v>
                </c:pt>
                <c:pt idx="301">
                  <c:v>6.4556550000000004E-2</c:v>
                </c:pt>
                <c:pt idx="302">
                  <c:v>6.4512449999999999E-2</c:v>
                </c:pt>
                <c:pt idx="303">
                  <c:v>6.4468085999999994E-2</c:v>
                </c:pt>
                <c:pt idx="304">
                  <c:v>6.4423449999999993E-2</c:v>
                </c:pt>
                <c:pt idx="305">
                  <c:v>6.4378544999999995E-2</c:v>
                </c:pt>
                <c:pt idx="306">
                  <c:v>6.4333364000000004E-2</c:v>
                </c:pt>
                <c:pt idx="307">
                  <c:v>6.4287916000000001E-2</c:v>
                </c:pt>
                <c:pt idx="308">
                  <c:v>6.4242190000000005E-2</c:v>
                </c:pt>
                <c:pt idx="309">
                  <c:v>6.4196199999999995E-2</c:v>
                </c:pt>
                <c:pt idx="310">
                  <c:v>6.4149919999999999E-2</c:v>
                </c:pt>
                <c:pt idx="311">
                  <c:v>6.4103370000000007E-2</c:v>
                </c:pt>
                <c:pt idx="312">
                  <c:v>6.4056520000000006E-2</c:v>
                </c:pt>
                <c:pt idx="313">
                  <c:v>6.4009380000000005E-2</c:v>
                </c:pt>
                <c:pt idx="314">
                  <c:v>6.3961950000000004E-2</c:v>
                </c:pt>
                <c:pt idx="315">
                  <c:v>6.3914230000000002E-2</c:v>
                </c:pt>
                <c:pt idx="316">
                  <c:v>6.3866220000000001E-2</c:v>
                </c:pt>
                <c:pt idx="317">
                  <c:v>6.3817910000000005E-2</c:v>
                </c:pt>
                <c:pt idx="318">
                  <c:v>6.3769300000000001E-2</c:v>
                </c:pt>
                <c:pt idx="319">
                  <c:v>6.3720390000000002E-2</c:v>
                </c:pt>
                <c:pt idx="320">
                  <c:v>6.3671179999999994E-2</c:v>
                </c:pt>
                <c:pt idx="321">
                  <c:v>6.3621659999999997E-2</c:v>
                </c:pt>
                <c:pt idx="322">
                  <c:v>6.3571829999999996E-2</c:v>
                </c:pt>
                <c:pt idx="323">
                  <c:v>6.3521690000000006E-2</c:v>
                </c:pt>
                <c:pt idx="324">
                  <c:v>6.3471235000000001E-2</c:v>
                </c:pt>
                <c:pt idx="325">
                  <c:v>6.3420445000000006E-2</c:v>
                </c:pt>
                <c:pt idx="326">
                  <c:v>6.3369333999999999E-2</c:v>
                </c:pt>
                <c:pt idx="327">
                  <c:v>6.3317890000000002E-2</c:v>
                </c:pt>
                <c:pt idx="328">
                  <c:v>6.326611E-2</c:v>
                </c:pt>
                <c:pt idx="329">
                  <c:v>6.3214000000000006E-2</c:v>
                </c:pt>
                <c:pt idx="330">
                  <c:v>6.3161540000000002E-2</c:v>
                </c:pt>
                <c:pt idx="331">
                  <c:v>6.3108734999999999E-2</c:v>
                </c:pt>
                <c:pt idx="332">
                  <c:v>6.305558E-2</c:v>
                </c:pt>
                <c:pt idx="333">
                  <c:v>6.3002080000000002E-2</c:v>
                </c:pt>
                <c:pt idx="334">
                  <c:v>6.2948210000000004E-2</c:v>
                </c:pt>
                <c:pt idx="335">
                  <c:v>6.2893989999999997E-2</c:v>
                </c:pt>
                <c:pt idx="336">
                  <c:v>6.2839389999999995E-2</c:v>
                </c:pt>
                <c:pt idx="337">
                  <c:v>6.2784419999999994E-2</c:v>
                </c:pt>
                <c:pt idx="338">
                  <c:v>6.2729060000000003E-2</c:v>
                </c:pt>
                <c:pt idx="339">
                  <c:v>6.2673314999999993E-2</c:v>
                </c:pt>
                <c:pt idx="340">
                  <c:v>6.2617179999999995E-2</c:v>
                </c:pt>
                <c:pt idx="341">
                  <c:v>6.2560649999999995E-2</c:v>
                </c:pt>
                <c:pt idx="342">
                  <c:v>6.2503710000000004E-2</c:v>
                </c:pt>
                <c:pt idx="343">
                  <c:v>6.2446367000000003E-2</c:v>
                </c:pt>
                <c:pt idx="344">
                  <c:v>6.2388605999999999E-2</c:v>
                </c:pt>
                <c:pt idx="345">
                  <c:v>6.2330425000000002E-2</c:v>
                </c:pt>
                <c:pt idx="346">
                  <c:v>6.2271819999999999E-2</c:v>
                </c:pt>
                <c:pt idx="347">
                  <c:v>6.2212775999999997E-2</c:v>
                </c:pt>
                <c:pt idx="348">
                  <c:v>6.2153300000000002E-2</c:v>
                </c:pt>
                <c:pt idx="349">
                  <c:v>6.2093370000000002E-2</c:v>
                </c:pt>
                <c:pt idx="350">
                  <c:v>6.2032985999999998E-2</c:v>
                </c:pt>
                <c:pt idx="351">
                  <c:v>6.1972138000000003E-2</c:v>
                </c:pt>
                <c:pt idx="352">
                  <c:v>6.1910816E-2</c:v>
                </c:pt>
                <c:pt idx="353">
                  <c:v>6.1849016999999999E-2</c:v>
                </c:pt>
                <c:pt idx="354">
                  <c:v>6.1786729999999998E-2</c:v>
                </c:pt>
                <c:pt idx="355">
                  <c:v>6.172395E-2</c:v>
                </c:pt>
                <c:pt idx="356">
                  <c:v>6.1660672999999999E-2</c:v>
                </c:pt>
                <c:pt idx="357">
                  <c:v>6.1596884999999997E-2</c:v>
                </c:pt>
                <c:pt idx="358">
                  <c:v>6.1532580000000003E-2</c:v>
                </c:pt>
                <c:pt idx="359">
                  <c:v>6.1467750000000002E-2</c:v>
                </c:pt>
                <c:pt idx="360">
                  <c:v>6.1402383999999997E-2</c:v>
                </c:pt>
                <c:pt idx="361">
                  <c:v>6.1336479999999999E-2</c:v>
                </c:pt>
                <c:pt idx="362">
                  <c:v>6.1270020000000001E-2</c:v>
                </c:pt>
                <c:pt idx="363">
                  <c:v>6.1203002999999999E-2</c:v>
                </c:pt>
                <c:pt idx="364">
                  <c:v>6.1135414999999999E-2</c:v>
                </c:pt>
                <c:pt idx="365">
                  <c:v>6.1067245999999999E-2</c:v>
                </c:pt>
                <c:pt idx="366">
                  <c:v>6.0998492000000001E-2</c:v>
                </c:pt>
                <c:pt idx="367">
                  <c:v>6.092914E-2</c:v>
                </c:pt>
                <c:pt idx="368">
                  <c:v>6.0859177E-2</c:v>
                </c:pt>
                <c:pt idx="369">
                  <c:v>6.0788599999999998E-2</c:v>
                </c:pt>
                <c:pt idx="370">
                  <c:v>6.0717396E-2</c:v>
                </c:pt>
                <c:pt idx="371">
                  <c:v>6.0645553999999997E-2</c:v>
                </c:pt>
                <c:pt idx="372">
                  <c:v>6.0573068000000001E-2</c:v>
                </c:pt>
                <c:pt idx="373">
                  <c:v>6.0499919999999999E-2</c:v>
                </c:pt>
                <c:pt idx="374">
                  <c:v>6.0426109999999998E-2</c:v>
                </c:pt>
                <c:pt idx="375">
                  <c:v>6.0351613999999998E-2</c:v>
                </c:pt>
                <c:pt idx="376">
                  <c:v>6.0276433999999997E-2</c:v>
                </c:pt>
                <c:pt idx="377">
                  <c:v>6.0200564999999998E-2</c:v>
                </c:pt>
                <c:pt idx="378">
                  <c:v>6.0123999999999997E-2</c:v>
                </c:pt>
                <c:pt idx="379">
                  <c:v>6.0046717999999999E-2</c:v>
                </c:pt>
                <c:pt idx="380">
                  <c:v>5.9968710000000001E-2</c:v>
                </c:pt>
                <c:pt idx="381">
                  <c:v>5.9889965000000003E-2</c:v>
                </c:pt>
                <c:pt idx="382">
                  <c:v>5.9810469999999998E-2</c:v>
                </c:pt>
                <c:pt idx="383">
                  <c:v>5.9730220000000001E-2</c:v>
                </c:pt>
                <c:pt idx="384">
                  <c:v>5.9649199999999999E-2</c:v>
                </c:pt>
                <c:pt idx="385">
                  <c:v>5.95674E-2</c:v>
                </c:pt>
                <c:pt idx="386">
                  <c:v>5.9484806000000001E-2</c:v>
                </c:pt>
                <c:pt idx="387">
                  <c:v>5.9401410000000002E-2</c:v>
                </c:pt>
                <c:pt idx="388">
                  <c:v>5.9317198000000002E-2</c:v>
                </c:pt>
                <c:pt idx="389">
                  <c:v>5.9232159999999999E-2</c:v>
                </c:pt>
                <c:pt idx="390">
                  <c:v>5.9146322000000001E-2</c:v>
                </c:pt>
                <c:pt idx="391">
                  <c:v>5.9059670000000002E-2</c:v>
                </c:pt>
                <c:pt idx="392">
                  <c:v>5.8972176000000001E-2</c:v>
                </c:pt>
                <c:pt idx="393">
                  <c:v>5.8883827E-2</c:v>
                </c:pt>
                <c:pt idx="394">
                  <c:v>5.8794618E-2</c:v>
                </c:pt>
                <c:pt idx="395">
                  <c:v>5.8704536000000002E-2</c:v>
                </c:pt>
                <c:pt idx="396">
                  <c:v>5.8613572000000003E-2</c:v>
                </c:pt>
                <c:pt idx="397">
                  <c:v>5.8521718E-2</c:v>
                </c:pt>
                <c:pt idx="398">
                  <c:v>5.8428958000000003E-2</c:v>
                </c:pt>
                <c:pt idx="399">
                  <c:v>5.8335289999999998E-2</c:v>
                </c:pt>
                <c:pt idx="400">
                  <c:v>5.8240699999999999E-2</c:v>
                </c:pt>
                <c:pt idx="401">
                  <c:v>5.8145176999999999E-2</c:v>
                </c:pt>
                <c:pt idx="402">
                  <c:v>5.8048714000000001E-2</c:v>
                </c:pt>
                <c:pt idx="403">
                  <c:v>5.7951342000000003E-2</c:v>
                </c:pt>
                <c:pt idx="404">
                  <c:v>5.7853087999999997E-2</c:v>
                </c:pt>
                <c:pt idx="405">
                  <c:v>5.7753890000000002E-2</c:v>
                </c:pt>
                <c:pt idx="406">
                  <c:v>5.7653746999999998E-2</c:v>
                </c:pt>
                <c:pt idx="407">
                  <c:v>5.7552654000000002E-2</c:v>
                </c:pt>
                <c:pt idx="408">
                  <c:v>5.7450599999999998E-2</c:v>
                </c:pt>
                <c:pt idx="409">
                  <c:v>5.7347585E-2</c:v>
                </c:pt>
                <c:pt idx="410">
                  <c:v>5.7243593000000002E-2</c:v>
                </c:pt>
                <c:pt idx="411">
                  <c:v>5.7138633000000001E-2</c:v>
                </c:pt>
                <c:pt idx="412">
                  <c:v>5.7032685999999999E-2</c:v>
                </c:pt>
                <c:pt idx="413">
                  <c:v>5.6925755000000001E-2</c:v>
                </c:pt>
                <c:pt idx="414">
                  <c:v>5.6817832999999998E-2</c:v>
                </c:pt>
                <c:pt idx="415">
                  <c:v>5.6708913E-2</c:v>
                </c:pt>
                <c:pt idx="416">
                  <c:v>5.6599040000000003E-2</c:v>
                </c:pt>
                <c:pt idx="417">
                  <c:v>5.6488264000000003E-2</c:v>
                </c:pt>
                <c:pt idx="418">
                  <c:v>5.6376513000000003E-2</c:v>
                </c:pt>
                <c:pt idx="419">
                  <c:v>5.6263792999999999E-2</c:v>
                </c:pt>
                <c:pt idx="420">
                  <c:v>5.6150104999999999E-2</c:v>
                </c:pt>
                <c:pt idx="421">
                  <c:v>5.6035443999999997E-2</c:v>
                </c:pt>
                <c:pt idx="422">
                  <c:v>5.5919814999999998E-2</c:v>
                </c:pt>
                <c:pt idx="423">
                  <c:v>5.5803220000000001E-2</c:v>
                </c:pt>
                <c:pt idx="424">
                  <c:v>5.5685659999999998E-2</c:v>
                </c:pt>
                <c:pt idx="425">
                  <c:v>5.5567140000000001E-2</c:v>
                </c:pt>
                <c:pt idx="426">
                  <c:v>5.5447660000000003E-2</c:v>
                </c:pt>
                <c:pt idx="427">
                  <c:v>5.5327220000000003E-2</c:v>
                </c:pt>
                <c:pt idx="428">
                  <c:v>5.5205833000000003E-2</c:v>
                </c:pt>
                <c:pt idx="429">
                  <c:v>5.5083524000000002E-2</c:v>
                </c:pt>
                <c:pt idx="430">
                  <c:v>5.4960370000000001E-2</c:v>
                </c:pt>
                <c:pt idx="431">
                  <c:v>5.4836307000000001E-2</c:v>
                </c:pt>
                <c:pt idx="432">
                  <c:v>5.4711349999999999E-2</c:v>
                </c:pt>
                <c:pt idx="433">
                  <c:v>5.4585504999999999E-2</c:v>
                </c:pt>
                <c:pt idx="434">
                  <c:v>5.4458781999999997E-2</c:v>
                </c:pt>
                <c:pt idx="435">
                  <c:v>5.4331190000000001E-2</c:v>
                </c:pt>
                <c:pt idx="436">
                  <c:v>5.4202742999999998E-2</c:v>
                </c:pt>
                <c:pt idx="437">
                  <c:v>5.4073453E-2</c:v>
                </c:pt>
                <c:pt idx="438">
                  <c:v>5.3943331999999997E-2</c:v>
                </c:pt>
                <c:pt idx="439">
                  <c:v>5.3812392000000001E-2</c:v>
                </c:pt>
                <c:pt idx="440">
                  <c:v>5.3680646999999998E-2</c:v>
                </c:pt>
                <c:pt idx="441">
                  <c:v>5.3548110000000003E-2</c:v>
                </c:pt>
                <c:pt idx="442">
                  <c:v>5.3414799999999998E-2</c:v>
                </c:pt>
                <c:pt idx="443">
                  <c:v>5.3280760000000003E-2</c:v>
                </c:pt>
                <c:pt idx="444">
                  <c:v>5.3145989999999997E-2</c:v>
                </c:pt>
                <c:pt idx="445">
                  <c:v>5.3010500000000002E-2</c:v>
                </c:pt>
                <c:pt idx="446">
                  <c:v>5.2874320000000002E-2</c:v>
                </c:pt>
                <c:pt idx="447">
                  <c:v>5.2737456000000002E-2</c:v>
                </c:pt>
                <c:pt idx="448">
                  <c:v>5.2599936999999999E-2</c:v>
                </c:pt>
                <c:pt idx="449">
                  <c:v>5.246178E-2</c:v>
                </c:pt>
                <c:pt idx="450">
                  <c:v>5.2323010000000003E-2</c:v>
                </c:pt>
                <c:pt idx="451">
                  <c:v>5.2183643000000002E-2</c:v>
                </c:pt>
                <c:pt idx="452">
                  <c:v>5.2043701999999997E-2</c:v>
                </c:pt>
                <c:pt idx="453">
                  <c:v>5.1903199999999997E-2</c:v>
                </c:pt>
                <c:pt idx="454">
                  <c:v>5.1762139999999998E-2</c:v>
                </c:pt>
                <c:pt idx="455">
                  <c:v>5.1620573000000003E-2</c:v>
                </c:pt>
                <c:pt idx="456">
                  <c:v>5.1478509999999998E-2</c:v>
                </c:pt>
                <c:pt idx="457">
                  <c:v>5.1335980000000003E-2</c:v>
                </c:pt>
                <c:pt idx="458">
                  <c:v>5.1193003000000001E-2</c:v>
                </c:pt>
                <c:pt idx="459">
                  <c:v>5.1049612000000001E-2</c:v>
                </c:pt>
                <c:pt idx="460">
                  <c:v>5.0905827000000001E-2</c:v>
                </c:pt>
                <c:pt idx="461">
                  <c:v>5.0761674E-2</c:v>
                </c:pt>
                <c:pt idx="462">
                  <c:v>5.0617179999999998E-2</c:v>
                </c:pt>
                <c:pt idx="463">
                  <c:v>5.0472370000000003E-2</c:v>
                </c:pt>
                <c:pt idx="464">
                  <c:v>5.0327219999999999E-2</c:v>
                </c:pt>
                <c:pt idx="465">
                  <c:v>5.0181765000000003E-2</c:v>
                </c:pt>
                <c:pt idx="466">
                  <c:v>5.0036047E-2</c:v>
                </c:pt>
                <c:pt idx="467">
                  <c:v>4.9890094000000003E-2</c:v>
                </c:pt>
                <c:pt idx="468">
                  <c:v>4.9743928E-2</c:v>
                </c:pt>
                <c:pt idx="469">
                  <c:v>4.9597580000000002E-2</c:v>
                </c:pt>
                <c:pt idx="470">
                  <c:v>4.945107E-2</c:v>
                </c:pt>
                <c:pt idx="471">
                  <c:v>4.9304430000000003E-2</c:v>
                </c:pt>
                <c:pt idx="472">
                  <c:v>4.9157680000000002E-2</c:v>
                </c:pt>
                <c:pt idx="473">
                  <c:v>4.9010850000000002E-2</c:v>
                </c:pt>
                <c:pt idx="474">
                  <c:v>4.8863966000000002E-2</c:v>
                </c:pt>
                <c:pt idx="475">
                  <c:v>4.8716959999999997E-2</c:v>
                </c:pt>
                <c:pt idx="476">
                  <c:v>4.8569920000000003E-2</c:v>
                </c:pt>
                <c:pt idx="477">
                  <c:v>4.8422877000000003E-2</c:v>
                </c:pt>
                <c:pt idx="478">
                  <c:v>4.8275846999999997E-2</c:v>
                </c:pt>
                <c:pt idx="479">
                  <c:v>4.8128853999999999E-2</c:v>
                </c:pt>
                <c:pt idx="480">
                  <c:v>4.7981925000000002E-2</c:v>
                </c:pt>
                <c:pt idx="481">
                  <c:v>4.7835080000000002E-2</c:v>
                </c:pt>
                <c:pt idx="482">
                  <c:v>4.7688346E-2</c:v>
                </c:pt>
                <c:pt idx="483">
                  <c:v>4.7541745000000003E-2</c:v>
                </c:pt>
                <c:pt idx="484">
                  <c:v>4.7395300000000001E-2</c:v>
                </c:pt>
                <c:pt idx="485">
                  <c:v>4.7249010000000001E-2</c:v>
                </c:pt>
                <c:pt idx="486">
                  <c:v>4.7102854E-2</c:v>
                </c:pt>
                <c:pt idx="487">
                  <c:v>4.6956893E-2</c:v>
                </c:pt>
                <c:pt idx="488">
                  <c:v>4.6811150000000003E-2</c:v>
                </c:pt>
                <c:pt idx="489">
                  <c:v>4.6665640000000001E-2</c:v>
                </c:pt>
                <c:pt idx="490">
                  <c:v>4.6520385999999997E-2</c:v>
                </c:pt>
                <c:pt idx="491">
                  <c:v>4.6375405000000001E-2</c:v>
                </c:pt>
                <c:pt idx="492">
                  <c:v>4.6230720000000003E-2</c:v>
                </c:pt>
                <c:pt idx="493">
                  <c:v>4.6086340000000003E-2</c:v>
                </c:pt>
                <c:pt idx="494">
                  <c:v>4.5942289999999997E-2</c:v>
                </c:pt>
                <c:pt idx="495">
                  <c:v>4.579859E-2</c:v>
                </c:pt>
                <c:pt idx="496">
                  <c:v>4.5655220000000003E-2</c:v>
                </c:pt>
                <c:pt idx="497">
                  <c:v>4.5512195999999998E-2</c:v>
                </c:pt>
                <c:pt idx="498">
                  <c:v>4.5369550000000002E-2</c:v>
                </c:pt>
                <c:pt idx="499">
                  <c:v>4.5227299999999998E-2</c:v>
                </c:pt>
                <c:pt idx="500">
                  <c:v>4.5085456000000003E-2</c:v>
                </c:pt>
                <c:pt idx="501">
                  <c:v>4.4944033000000001E-2</c:v>
                </c:pt>
                <c:pt idx="502">
                  <c:v>4.4803045999999999E-2</c:v>
                </c:pt>
                <c:pt idx="503">
                  <c:v>4.4662504999999998E-2</c:v>
                </c:pt>
                <c:pt idx="504">
                  <c:v>4.4522427000000003E-2</c:v>
                </c:pt>
                <c:pt idx="505">
                  <c:v>4.4382817999999997E-2</c:v>
                </c:pt>
                <c:pt idx="506">
                  <c:v>4.4243693000000001E-2</c:v>
                </c:pt>
                <c:pt idx="507">
                  <c:v>4.4105045000000002E-2</c:v>
                </c:pt>
                <c:pt idx="508">
                  <c:v>4.3966893E-2</c:v>
                </c:pt>
                <c:pt idx="509">
                  <c:v>4.382925E-2</c:v>
                </c:pt>
                <c:pt idx="510">
                  <c:v>4.3692122999999999E-2</c:v>
                </c:pt>
                <c:pt idx="511">
                  <c:v>4.3555523999999998E-2</c:v>
                </c:pt>
                <c:pt idx="512">
                  <c:v>4.341946E-2</c:v>
                </c:pt>
                <c:pt idx="513">
                  <c:v>4.3283942999999998E-2</c:v>
                </c:pt>
                <c:pt idx="514">
                  <c:v>4.3148972000000001E-2</c:v>
                </c:pt>
                <c:pt idx="515">
                  <c:v>4.301456E-2</c:v>
                </c:pt>
                <c:pt idx="516">
                  <c:v>4.2880714E-2</c:v>
                </c:pt>
                <c:pt idx="517">
                  <c:v>4.2747437999999999E-2</c:v>
                </c:pt>
                <c:pt idx="518">
                  <c:v>4.2614739999999998E-2</c:v>
                </c:pt>
                <c:pt idx="519">
                  <c:v>4.2482626000000002E-2</c:v>
                </c:pt>
                <c:pt idx="520">
                  <c:v>4.2351100000000003E-2</c:v>
                </c:pt>
                <c:pt idx="521">
                  <c:v>4.2220170000000001E-2</c:v>
                </c:pt>
                <c:pt idx="522">
                  <c:v>4.2089840000000003E-2</c:v>
                </c:pt>
                <c:pt idx="523">
                  <c:v>4.1960104999999998E-2</c:v>
                </c:pt>
                <c:pt idx="524">
                  <c:v>4.1830979999999997E-2</c:v>
                </c:pt>
                <c:pt idx="525">
                  <c:v>4.1702459999999997E-2</c:v>
                </c:pt>
                <c:pt idx="526">
                  <c:v>4.1574553E-2</c:v>
                </c:pt>
                <c:pt idx="527">
                  <c:v>4.144726E-2</c:v>
                </c:pt>
                <c:pt idx="528">
                  <c:v>4.1320589999999997E-2</c:v>
                </c:pt>
                <c:pt idx="529">
                  <c:v>4.1194559999999998E-2</c:v>
                </c:pt>
                <c:pt idx="530">
                  <c:v>4.1069149999999999E-2</c:v>
                </c:pt>
                <c:pt idx="531">
                  <c:v>4.0944370000000001E-2</c:v>
                </c:pt>
                <c:pt idx="532">
                  <c:v>4.0820222000000003E-2</c:v>
                </c:pt>
                <c:pt idx="533">
                  <c:v>4.0696703000000001E-2</c:v>
                </c:pt>
                <c:pt idx="534">
                  <c:v>4.0573813E-2</c:v>
                </c:pt>
                <c:pt idx="535">
                  <c:v>4.0451553000000001E-2</c:v>
                </c:pt>
                <c:pt idx="536">
                  <c:v>4.0329926000000002E-2</c:v>
                </c:pt>
                <c:pt idx="537">
                  <c:v>4.0208929999999997E-2</c:v>
                </c:pt>
                <c:pt idx="538">
                  <c:v>4.0088556999999997E-2</c:v>
                </c:pt>
                <c:pt idx="539">
                  <c:v>3.9968820000000002E-2</c:v>
                </c:pt>
                <c:pt idx="540">
                  <c:v>3.9849713000000002E-2</c:v>
                </c:pt>
                <c:pt idx="541">
                  <c:v>3.9731268E-2</c:v>
                </c:pt>
                <c:pt idx="542">
                  <c:v>3.9613460000000003E-2</c:v>
                </c:pt>
                <c:pt idx="543">
                  <c:v>3.9496284E-2</c:v>
                </c:pt>
                <c:pt idx="544">
                  <c:v>3.9379742000000002E-2</c:v>
                </c:pt>
                <c:pt idx="545">
                  <c:v>3.926383E-2</c:v>
                </c:pt>
                <c:pt idx="546">
                  <c:v>3.9148546999999999E-2</c:v>
                </c:pt>
                <c:pt idx="547">
                  <c:v>3.9033893E-2</c:v>
                </c:pt>
                <c:pt idx="548">
                  <c:v>3.8919862E-2</c:v>
                </c:pt>
                <c:pt idx="549">
                  <c:v>3.8806457000000003E-2</c:v>
                </c:pt>
                <c:pt idx="550">
                  <c:v>3.8693666000000002E-2</c:v>
                </c:pt>
                <c:pt idx="551">
                  <c:v>3.8581494000000001E-2</c:v>
                </c:pt>
                <c:pt idx="552">
                  <c:v>3.8469932999999998E-2</c:v>
                </c:pt>
                <c:pt idx="553">
                  <c:v>3.8359026999999997E-2</c:v>
                </c:pt>
                <c:pt idx="554">
                  <c:v>3.8248740000000003E-2</c:v>
                </c:pt>
                <c:pt idx="555">
                  <c:v>3.8139067999999998E-2</c:v>
                </c:pt>
                <c:pt idx="556">
                  <c:v>3.8030005999999998E-2</c:v>
                </c:pt>
                <c:pt idx="557">
                  <c:v>3.7921555000000003E-2</c:v>
                </c:pt>
                <c:pt idx="558">
                  <c:v>3.7813711999999999E-2</c:v>
                </c:pt>
                <c:pt idx="559">
                  <c:v>3.7706469999999999E-2</c:v>
                </c:pt>
                <c:pt idx="560">
                  <c:v>3.7599823999999997E-2</c:v>
                </c:pt>
                <c:pt idx="561">
                  <c:v>3.7493776999999999E-2</c:v>
                </c:pt>
                <c:pt idx="562">
                  <c:v>3.7388320000000003E-2</c:v>
                </c:pt>
                <c:pt idx="563">
                  <c:v>3.7283454000000001E-2</c:v>
                </c:pt>
                <c:pt idx="564">
                  <c:v>3.7179169999999997E-2</c:v>
                </c:pt>
                <c:pt idx="565">
                  <c:v>3.7075490000000003E-2</c:v>
                </c:pt>
                <c:pt idx="566">
                  <c:v>3.6972406999999999E-2</c:v>
                </c:pt>
                <c:pt idx="567">
                  <c:v>3.6869902000000003E-2</c:v>
                </c:pt>
                <c:pt idx="568">
                  <c:v>3.6767979999999999E-2</c:v>
                </c:pt>
                <c:pt idx="569">
                  <c:v>3.6666624000000002E-2</c:v>
                </c:pt>
                <c:pt idx="570">
                  <c:v>3.6565844E-2</c:v>
                </c:pt>
                <c:pt idx="571">
                  <c:v>3.6465626000000001E-2</c:v>
                </c:pt>
                <c:pt idx="572">
                  <c:v>3.6365975000000002E-2</c:v>
                </c:pt>
                <c:pt idx="573">
                  <c:v>3.6266880000000001E-2</c:v>
                </c:pt>
                <c:pt idx="574">
                  <c:v>3.6168337000000002E-2</c:v>
                </c:pt>
                <c:pt idx="575">
                  <c:v>3.6070347000000003E-2</c:v>
                </c:pt>
                <c:pt idx="576">
                  <c:v>3.5972900000000002E-2</c:v>
                </c:pt>
                <c:pt idx="577">
                  <c:v>3.5876001999999997E-2</c:v>
                </c:pt>
                <c:pt idx="578">
                  <c:v>3.577967E-2</c:v>
                </c:pt>
                <c:pt idx="579">
                  <c:v>3.5683873999999997E-2</c:v>
                </c:pt>
                <c:pt idx="580">
                  <c:v>3.5588614999999997E-2</c:v>
                </c:pt>
                <c:pt idx="581">
                  <c:v>3.5493884000000003E-2</c:v>
                </c:pt>
                <c:pt idx="582">
                  <c:v>3.5399686999999999E-2</c:v>
                </c:pt>
                <c:pt idx="583">
                  <c:v>3.5306007E-2</c:v>
                </c:pt>
                <c:pt idx="584">
                  <c:v>3.5212852000000003E-2</c:v>
                </c:pt>
                <c:pt idx="585">
                  <c:v>3.5120208E-2</c:v>
                </c:pt>
                <c:pt idx="586">
                  <c:v>3.5028077999999997E-2</c:v>
                </c:pt>
                <c:pt idx="587">
                  <c:v>3.4936453999999999E-2</c:v>
                </c:pt>
                <c:pt idx="588">
                  <c:v>3.4845336999999997E-2</c:v>
                </c:pt>
                <c:pt idx="589">
                  <c:v>3.4754723000000001E-2</c:v>
                </c:pt>
                <c:pt idx="590">
                  <c:v>3.466462E-2</c:v>
                </c:pt>
                <c:pt idx="591">
                  <c:v>3.4575010000000003E-2</c:v>
                </c:pt>
                <c:pt idx="592">
                  <c:v>3.44859E-2</c:v>
                </c:pt>
                <c:pt idx="593">
                  <c:v>3.4397270000000001E-2</c:v>
                </c:pt>
                <c:pt idx="594">
                  <c:v>3.4309122999999997E-2</c:v>
                </c:pt>
                <c:pt idx="595">
                  <c:v>3.4221460000000002E-2</c:v>
                </c:pt>
                <c:pt idx="596">
                  <c:v>3.4134270000000001E-2</c:v>
                </c:pt>
                <c:pt idx="597">
                  <c:v>3.4047550000000003E-2</c:v>
                </c:pt>
                <c:pt idx="598">
                  <c:v>3.3961303999999998E-2</c:v>
                </c:pt>
                <c:pt idx="599">
                  <c:v>3.3875518E-2</c:v>
                </c:pt>
                <c:pt idx="600">
                  <c:v>3.3790193000000003E-2</c:v>
                </c:pt>
                <c:pt idx="601">
                  <c:v>3.3705328E-2</c:v>
                </c:pt>
                <c:pt idx="602">
                  <c:v>3.3620913000000002E-2</c:v>
                </c:pt>
                <c:pt idx="603">
                  <c:v>3.3536950000000003E-2</c:v>
                </c:pt>
                <c:pt idx="604">
                  <c:v>3.3453427000000001E-2</c:v>
                </c:pt>
                <c:pt idx="605">
                  <c:v>3.337035E-2</c:v>
                </c:pt>
                <c:pt idx="606">
                  <c:v>3.3287707999999999E-2</c:v>
                </c:pt>
                <c:pt idx="607">
                  <c:v>3.3205498E-2</c:v>
                </c:pt>
                <c:pt idx="608">
                  <c:v>3.3123720000000002E-2</c:v>
                </c:pt>
                <c:pt idx="609">
                  <c:v>3.3042368000000003E-2</c:v>
                </c:pt>
                <c:pt idx="610">
                  <c:v>3.2961440000000002E-2</c:v>
                </c:pt>
                <c:pt idx="611">
                  <c:v>3.2880930000000003E-2</c:v>
                </c:pt>
                <c:pt idx="612">
                  <c:v>3.2800839999999998E-2</c:v>
                </c:pt>
                <c:pt idx="613">
                  <c:v>3.2721159999999999E-2</c:v>
                </c:pt>
                <c:pt idx="614">
                  <c:v>3.2641894999999997E-2</c:v>
                </c:pt>
                <c:pt idx="615">
                  <c:v>3.2563040000000001E-2</c:v>
                </c:pt>
                <c:pt idx="616">
                  <c:v>3.2484587000000002E-2</c:v>
                </c:pt>
                <c:pt idx="617">
                  <c:v>3.2406539999999998E-2</c:v>
                </c:pt>
                <c:pt idx="618">
                  <c:v>3.2328891999999998E-2</c:v>
                </c:pt>
                <c:pt idx="619">
                  <c:v>3.2251639999999998E-2</c:v>
                </c:pt>
                <c:pt idx="620">
                  <c:v>3.2174790000000002E-2</c:v>
                </c:pt>
                <c:pt idx="621">
                  <c:v>3.2098327000000003E-2</c:v>
                </c:pt>
                <c:pt idx="622">
                  <c:v>3.2022255999999999E-2</c:v>
                </c:pt>
                <c:pt idx="623">
                  <c:v>3.1946559999999999E-2</c:v>
                </c:pt>
                <c:pt idx="624">
                  <c:v>3.1871215000000001E-2</c:v>
                </c:pt>
                <c:pt idx="625">
                  <c:v>3.1796243000000002E-2</c:v>
                </c:pt>
                <c:pt idx="626">
                  <c:v>3.1721647999999998E-2</c:v>
                </c:pt>
                <c:pt idx="627">
                  <c:v>3.1647417999999997E-2</c:v>
                </c:pt>
                <c:pt idx="628">
                  <c:v>3.1573556000000003E-2</c:v>
                </c:pt>
                <c:pt idx="629">
                  <c:v>3.1500055999999999E-2</c:v>
                </c:pt>
                <c:pt idx="630">
                  <c:v>3.1426917999999998E-2</c:v>
                </c:pt>
                <c:pt idx="631">
                  <c:v>3.1354136999999997E-2</c:v>
                </c:pt>
                <c:pt idx="632">
                  <c:v>3.1281713000000003E-2</c:v>
                </c:pt>
                <c:pt idx="633">
                  <c:v>3.1209646000000001E-2</c:v>
                </c:pt>
                <c:pt idx="634">
                  <c:v>3.1137930000000001E-2</c:v>
                </c:pt>
                <c:pt idx="635">
                  <c:v>3.1066562999999998E-2</c:v>
                </c:pt>
                <c:pt idx="636">
                  <c:v>3.0995545999999999E-2</c:v>
                </c:pt>
                <c:pt idx="637">
                  <c:v>3.0924872999999999E-2</c:v>
                </c:pt>
                <c:pt idx="638">
                  <c:v>3.0854547E-2</c:v>
                </c:pt>
                <c:pt idx="639">
                  <c:v>3.0784564E-2</c:v>
                </c:pt>
                <c:pt idx="640">
                  <c:v>3.0714897000000001E-2</c:v>
                </c:pt>
                <c:pt idx="641">
                  <c:v>3.0645544E-2</c:v>
                </c:pt>
                <c:pt idx="642">
                  <c:v>3.0576513999999999E-2</c:v>
                </c:pt>
                <c:pt idx="643">
                  <c:v>3.050781E-2</c:v>
                </c:pt>
                <c:pt idx="644">
                  <c:v>3.0439427000000002E-2</c:v>
                </c:pt>
                <c:pt idx="645">
                  <c:v>3.0371364000000001E-2</c:v>
                </c:pt>
                <c:pt idx="646">
                  <c:v>3.0303615999999998E-2</c:v>
                </c:pt>
                <c:pt idx="647">
                  <c:v>3.0236184999999999E-2</c:v>
                </c:pt>
                <c:pt idx="648">
                  <c:v>3.0169063999999999E-2</c:v>
                </c:pt>
                <c:pt idx="649">
                  <c:v>3.0102252999999999E-2</c:v>
                </c:pt>
                <c:pt idx="650">
                  <c:v>3.0035747000000002E-2</c:v>
                </c:pt>
                <c:pt idx="651">
                  <c:v>2.9969549000000002E-2</c:v>
                </c:pt>
                <c:pt idx="652">
                  <c:v>2.9903651999999999E-2</c:v>
                </c:pt>
                <c:pt idx="653">
                  <c:v>2.9838054999999999E-2</c:v>
                </c:pt>
                <c:pt idx="654">
                  <c:v>2.9772757E-2</c:v>
                </c:pt>
                <c:pt idx="655">
                  <c:v>2.9707755999999998E-2</c:v>
                </c:pt>
                <c:pt idx="656">
                  <c:v>2.9643048000000002E-2</c:v>
                </c:pt>
                <c:pt idx="657">
                  <c:v>2.9578621999999999E-2</c:v>
                </c:pt>
                <c:pt idx="658">
                  <c:v>2.9514479999999999E-2</c:v>
                </c:pt>
                <c:pt idx="659">
                  <c:v>2.9450621E-2</c:v>
                </c:pt>
                <c:pt idx="660">
                  <c:v>2.9387044000000001E-2</c:v>
                </c:pt>
                <c:pt idx="661">
                  <c:v>2.9323746000000001E-2</c:v>
                </c:pt>
                <c:pt idx="662">
                  <c:v>2.9260722999999999E-2</c:v>
                </c:pt>
                <c:pt idx="663">
                  <c:v>2.9197976E-2</c:v>
                </c:pt>
                <c:pt idx="664">
                  <c:v>2.9135501000000001E-2</c:v>
                </c:pt>
                <c:pt idx="665">
                  <c:v>2.9073294E-2</c:v>
                </c:pt>
                <c:pt idx="666">
                  <c:v>2.9011355999999999E-2</c:v>
                </c:pt>
                <c:pt idx="667">
                  <c:v>2.8949682000000001E-2</c:v>
                </c:pt>
                <c:pt idx="668">
                  <c:v>2.8888272E-2</c:v>
                </c:pt>
                <c:pt idx="669">
                  <c:v>2.8827120000000001E-2</c:v>
                </c:pt>
                <c:pt idx="670">
                  <c:v>2.8766228000000001E-2</c:v>
                </c:pt>
                <c:pt idx="671">
                  <c:v>2.870559E-2</c:v>
                </c:pt>
                <c:pt idx="672">
                  <c:v>2.8645204E-2</c:v>
                </c:pt>
                <c:pt idx="673">
                  <c:v>2.8585070000000001E-2</c:v>
                </c:pt>
                <c:pt idx="674">
                  <c:v>2.8525189999999999E-2</c:v>
                </c:pt>
                <c:pt idx="675">
                  <c:v>2.8465560000000001E-2</c:v>
                </c:pt>
                <c:pt idx="676">
                  <c:v>2.8406177000000001E-2</c:v>
                </c:pt>
                <c:pt idx="677">
                  <c:v>2.8347035999999999E-2</c:v>
                </c:pt>
                <c:pt idx="678">
                  <c:v>2.8288137000000001E-2</c:v>
                </c:pt>
                <c:pt idx="679">
                  <c:v>2.8229476999999999E-2</c:v>
                </c:pt>
                <c:pt idx="680">
                  <c:v>2.8171056999999999E-2</c:v>
                </c:pt>
                <c:pt idx="681">
                  <c:v>2.8112870000000002E-2</c:v>
                </c:pt>
                <c:pt idx="682">
                  <c:v>2.8054916999999999E-2</c:v>
                </c:pt>
                <c:pt idx="683">
                  <c:v>2.7997198000000001E-2</c:v>
                </c:pt>
                <c:pt idx="684">
                  <c:v>2.7939704999999999E-2</c:v>
                </c:pt>
                <c:pt idx="685">
                  <c:v>2.7882442E-2</c:v>
                </c:pt>
                <c:pt idx="686">
                  <c:v>2.7825406E-2</c:v>
                </c:pt>
                <c:pt idx="687">
                  <c:v>2.7768590999999999E-2</c:v>
                </c:pt>
                <c:pt idx="688">
                  <c:v>2.7711999000000001E-2</c:v>
                </c:pt>
                <c:pt idx="689">
                  <c:v>2.7655628000000002E-2</c:v>
                </c:pt>
                <c:pt idx="690">
                  <c:v>2.7599473999999999E-2</c:v>
                </c:pt>
                <c:pt idx="691">
                  <c:v>2.7543539999999998E-2</c:v>
                </c:pt>
                <c:pt idx="692">
                  <c:v>2.7487826E-2</c:v>
                </c:pt>
                <c:pt idx="693">
                  <c:v>2.7432324000000001E-2</c:v>
                </c:pt>
                <c:pt idx="694">
                  <c:v>2.7377035000000001E-2</c:v>
                </c:pt>
                <c:pt idx="695">
                  <c:v>2.7321957000000001E-2</c:v>
                </c:pt>
                <c:pt idx="696">
                  <c:v>2.7267090000000001E-2</c:v>
                </c:pt>
                <c:pt idx="697">
                  <c:v>2.7212426000000001E-2</c:v>
                </c:pt>
                <c:pt idx="698">
                  <c:v>2.7157971999999999E-2</c:v>
                </c:pt>
                <c:pt idx="699">
                  <c:v>2.7103720000000001E-2</c:v>
                </c:pt>
                <c:pt idx="700">
                  <c:v>2.7049672E-2</c:v>
                </c:pt>
                <c:pt idx="701">
                  <c:v>2.6995825000000001E-2</c:v>
                </c:pt>
                <c:pt idx="702">
                  <c:v>2.6942177000000001E-2</c:v>
                </c:pt>
                <c:pt idx="703">
                  <c:v>2.6888728000000001E-2</c:v>
                </c:pt>
                <c:pt idx="704">
                  <c:v>2.6835477E-2</c:v>
                </c:pt>
                <c:pt idx="705">
                  <c:v>2.6782420000000001E-2</c:v>
                </c:pt>
                <c:pt idx="706">
                  <c:v>2.6729558E-2</c:v>
                </c:pt>
                <c:pt idx="707">
                  <c:v>2.6676887999999999E-2</c:v>
                </c:pt>
                <c:pt idx="708">
                  <c:v>2.6624407999999999E-2</c:v>
                </c:pt>
                <c:pt idx="709">
                  <c:v>2.6572120000000001E-2</c:v>
                </c:pt>
                <c:pt idx="710">
                  <c:v>2.6520019999999998E-2</c:v>
                </c:pt>
                <c:pt idx="711">
                  <c:v>2.6468106000000002E-2</c:v>
                </c:pt>
                <c:pt idx="712">
                  <c:v>2.6416375999999998E-2</c:v>
                </c:pt>
                <c:pt idx="713">
                  <c:v>2.6364829999999999E-2</c:v>
                </c:pt>
                <c:pt idx="714">
                  <c:v>2.6313462999999999E-2</c:v>
                </c:pt>
                <c:pt idx="715">
                  <c:v>2.6262279999999999E-2</c:v>
                </c:pt>
                <c:pt idx="716">
                  <c:v>2.6211277000000002E-2</c:v>
                </c:pt>
                <c:pt idx="717">
                  <c:v>2.6160449999999998E-2</c:v>
                </c:pt>
                <c:pt idx="718">
                  <c:v>2.6109803000000001E-2</c:v>
                </c:pt>
                <c:pt idx="719">
                  <c:v>2.6059333E-2</c:v>
                </c:pt>
                <c:pt idx="720">
                  <c:v>2.6009035999999999E-2</c:v>
                </c:pt>
                <c:pt idx="721">
                  <c:v>2.5958914E-2</c:v>
                </c:pt>
                <c:pt idx="722">
                  <c:v>2.5908965999999999E-2</c:v>
                </c:pt>
                <c:pt idx="723">
                  <c:v>2.5859188000000002E-2</c:v>
                </c:pt>
                <c:pt idx="724">
                  <c:v>2.5809579999999999E-2</c:v>
                </c:pt>
                <c:pt idx="725">
                  <c:v>2.5760142E-2</c:v>
                </c:pt>
                <c:pt idx="726">
                  <c:v>2.5710872999999999E-2</c:v>
                </c:pt>
                <c:pt idx="727">
                  <c:v>2.566177E-2</c:v>
                </c:pt>
                <c:pt idx="728">
                  <c:v>2.5612835E-2</c:v>
                </c:pt>
                <c:pt idx="729">
                  <c:v>2.5564063000000001E-2</c:v>
                </c:pt>
                <c:pt idx="730">
                  <c:v>2.5515458000000001E-2</c:v>
                </c:pt>
                <c:pt idx="731">
                  <c:v>2.5467014E-2</c:v>
                </c:pt>
                <c:pt idx="732">
                  <c:v>2.5418731999999999E-2</c:v>
                </c:pt>
                <c:pt idx="733">
                  <c:v>2.5370607E-2</c:v>
                </c:pt>
                <c:pt idx="734">
                  <c:v>2.5322638000000001E-2</c:v>
                </c:pt>
                <c:pt idx="735">
                  <c:v>2.5274827999999999E-2</c:v>
                </c:pt>
                <c:pt idx="736">
                  <c:v>2.5227174000000002E-2</c:v>
                </c:pt>
                <c:pt idx="737">
                  <c:v>2.5179674999999999E-2</c:v>
                </c:pt>
                <c:pt idx="738">
                  <c:v>2.5132330000000001E-2</c:v>
                </c:pt>
                <c:pt idx="739">
                  <c:v>2.5085139999999999E-2</c:v>
                </c:pt>
                <c:pt idx="740">
                  <c:v>2.5038100000000001E-2</c:v>
                </c:pt>
                <c:pt idx="741">
                  <c:v>2.4991214000000001E-2</c:v>
                </c:pt>
                <c:pt idx="742">
                  <c:v>2.4944477E-2</c:v>
                </c:pt>
                <c:pt idx="743">
                  <c:v>2.4897889999999999E-2</c:v>
                </c:pt>
                <c:pt idx="744">
                  <c:v>2.4851452999999999E-2</c:v>
                </c:pt>
                <c:pt idx="745">
                  <c:v>2.4805161999999999E-2</c:v>
                </c:pt>
                <c:pt idx="746">
                  <c:v>2.4759017000000001E-2</c:v>
                </c:pt>
                <c:pt idx="747">
                  <c:v>2.4713018999999999E-2</c:v>
                </c:pt>
                <c:pt idx="748">
                  <c:v>2.4667163999999998E-2</c:v>
                </c:pt>
                <c:pt idx="749">
                  <c:v>2.4621453000000001E-2</c:v>
                </c:pt>
                <c:pt idx="750">
                  <c:v>2.4575884999999999E-2</c:v>
                </c:pt>
                <c:pt idx="751">
                  <c:v>2.453046E-2</c:v>
                </c:pt>
                <c:pt idx="752">
                  <c:v>2.4485175000000001E-2</c:v>
                </c:pt>
                <c:pt idx="753">
                  <c:v>2.4440030000000001E-2</c:v>
                </c:pt>
                <c:pt idx="754">
                  <c:v>2.4395022999999998E-2</c:v>
                </c:pt>
                <c:pt idx="755">
                  <c:v>2.4350154999999998E-2</c:v>
                </c:pt>
                <c:pt idx="756">
                  <c:v>2.4305422E-2</c:v>
                </c:pt>
                <c:pt idx="757">
                  <c:v>2.4260825999999999E-2</c:v>
                </c:pt>
                <c:pt idx="758">
                  <c:v>2.4216366999999999E-2</c:v>
                </c:pt>
                <c:pt idx="759">
                  <c:v>2.4172042000000001E-2</c:v>
                </c:pt>
                <c:pt idx="760">
                  <c:v>2.4127848E-2</c:v>
                </c:pt>
                <c:pt idx="761">
                  <c:v>2.4083790000000001E-2</c:v>
                </c:pt>
                <c:pt idx="762">
                  <c:v>2.403986E-2</c:v>
                </c:pt>
                <c:pt idx="763">
                  <c:v>2.3996063000000002E-2</c:v>
                </c:pt>
                <c:pt idx="764">
                  <c:v>2.3952397E-2</c:v>
                </c:pt>
                <c:pt idx="765">
                  <c:v>2.3908856999999999E-2</c:v>
                </c:pt>
                <c:pt idx="766">
                  <c:v>2.3865448000000001E-2</c:v>
                </c:pt>
                <c:pt idx="767">
                  <c:v>2.3822164E-2</c:v>
                </c:pt>
                <c:pt idx="768">
                  <c:v>2.3779009E-2</c:v>
                </c:pt>
                <c:pt idx="769">
                  <c:v>2.3735978000000001E-2</c:v>
                </c:pt>
                <c:pt idx="770">
                  <c:v>2.3693071999999999E-2</c:v>
                </c:pt>
                <c:pt idx="771">
                  <c:v>2.3650289000000001E-2</c:v>
                </c:pt>
                <c:pt idx="772">
                  <c:v>2.3607630000000001E-2</c:v>
                </c:pt>
                <c:pt idx="773">
                  <c:v>2.3565092999999999E-2</c:v>
                </c:pt>
                <c:pt idx="774">
                  <c:v>2.3522676999999999E-2</c:v>
                </c:pt>
                <c:pt idx="775">
                  <c:v>2.3480384E-2</c:v>
                </c:pt>
                <c:pt idx="776">
                  <c:v>2.3438212999999999E-2</c:v>
                </c:pt>
                <c:pt idx="777">
                  <c:v>2.3396162000000002E-2</c:v>
                </c:pt>
                <c:pt idx="778">
                  <c:v>2.335423E-2</c:v>
                </c:pt>
                <c:pt idx="779">
                  <c:v>2.3312415999999999E-2</c:v>
                </c:pt>
                <c:pt idx="780">
                  <c:v>2.3270720000000002E-2</c:v>
                </c:pt>
                <c:pt idx="781">
                  <c:v>2.3229139999999999E-2</c:v>
                </c:pt>
                <c:pt idx="782">
                  <c:v>2.3187676000000001E-2</c:v>
                </c:pt>
                <c:pt idx="783">
                  <c:v>2.3146328000000001E-2</c:v>
                </c:pt>
                <c:pt idx="784">
                  <c:v>2.3105094E-2</c:v>
                </c:pt>
                <c:pt idx="785">
                  <c:v>2.3063973000000002E-2</c:v>
                </c:pt>
                <c:pt idx="786">
                  <c:v>2.3022965999999999E-2</c:v>
                </c:pt>
                <c:pt idx="787">
                  <c:v>2.298207E-2</c:v>
                </c:pt>
                <c:pt idx="788">
                  <c:v>2.2941288000000001E-2</c:v>
                </c:pt>
                <c:pt idx="789">
                  <c:v>2.2900613E-2</c:v>
                </c:pt>
                <c:pt idx="790">
                  <c:v>2.2860051999999999E-2</c:v>
                </c:pt>
                <c:pt idx="791">
                  <c:v>2.2819597E-2</c:v>
                </c:pt>
                <c:pt idx="792">
                  <c:v>2.2779253999999999E-2</c:v>
                </c:pt>
                <c:pt idx="793">
                  <c:v>2.2739017E-2</c:v>
                </c:pt>
                <c:pt idx="794">
                  <c:v>2.2698889E-2</c:v>
                </c:pt>
                <c:pt idx="795">
                  <c:v>2.2658866E-2</c:v>
                </c:pt>
                <c:pt idx="796">
                  <c:v>2.2618949999999999E-2</c:v>
                </c:pt>
                <c:pt idx="797">
                  <c:v>2.2579142999999999E-2</c:v>
                </c:pt>
                <c:pt idx="798">
                  <c:v>2.2539440000000001E-2</c:v>
                </c:pt>
                <c:pt idx="799">
                  <c:v>2.2499842999999999E-2</c:v>
                </c:pt>
                <c:pt idx="800">
                  <c:v>2.2460349000000001E-2</c:v>
                </c:pt>
                <c:pt idx="801">
                  <c:v>2.242096E-2</c:v>
                </c:pt>
                <c:pt idx="802">
                  <c:v>2.2381673000000001E-2</c:v>
                </c:pt>
                <c:pt idx="803">
                  <c:v>2.2342486000000002E-2</c:v>
                </c:pt>
                <c:pt idx="804">
                  <c:v>2.2303403999999999E-2</c:v>
                </c:pt>
                <c:pt idx="805">
                  <c:v>2.2264421E-2</c:v>
                </c:pt>
                <c:pt idx="806">
                  <c:v>2.2225539999999998E-2</c:v>
                </c:pt>
                <c:pt idx="807">
                  <c:v>2.2186758000000001E-2</c:v>
                </c:pt>
                <c:pt idx="808">
                  <c:v>2.2148075999999999E-2</c:v>
                </c:pt>
                <c:pt idx="809">
                  <c:v>2.2109492000000001E-2</c:v>
                </c:pt>
                <c:pt idx="810">
                  <c:v>2.2071006000000001E-2</c:v>
                </c:pt>
                <c:pt idx="811">
                  <c:v>2.2032619E-2</c:v>
                </c:pt>
                <c:pt idx="812">
                  <c:v>2.1994328E-2</c:v>
                </c:pt>
                <c:pt idx="813">
                  <c:v>2.1956135000000002E-2</c:v>
                </c:pt>
                <c:pt idx="814">
                  <c:v>2.1918035999999998E-2</c:v>
                </c:pt>
                <c:pt idx="815">
                  <c:v>2.1880034E-2</c:v>
                </c:pt>
                <c:pt idx="816">
                  <c:v>2.1842127999999999E-2</c:v>
                </c:pt>
                <c:pt idx="817">
                  <c:v>2.1804314000000002E-2</c:v>
                </c:pt>
                <c:pt idx="818">
                  <c:v>2.1766595999999999E-2</c:v>
                </c:pt>
                <c:pt idx="819">
                  <c:v>2.1728968000000001E-2</c:v>
                </c:pt>
                <c:pt idx="820">
                  <c:v>2.1691436000000001E-2</c:v>
                </c:pt>
                <c:pt idx="821">
                  <c:v>2.1653994999999999E-2</c:v>
                </c:pt>
                <c:pt idx="822">
                  <c:v>2.1616646999999999E-2</c:v>
                </c:pt>
                <c:pt idx="823">
                  <c:v>2.1579389000000001E-2</c:v>
                </c:pt>
                <c:pt idx="824">
                  <c:v>2.1542222999999999E-2</c:v>
                </c:pt>
                <c:pt idx="825">
                  <c:v>2.1505145E-2</c:v>
                </c:pt>
                <c:pt idx="826">
                  <c:v>2.146816E-2</c:v>
                </c:pt>
                <c:pt idx="827">
                  <c:v>2.1431263999999998E-2</c:v>
                </c:pt>
                <c:pt idx="828">
                  <c:v>2.1394455999999999E-2</c:v>
                </c:pt>
                <c:pt idx="829">
                  <c:v>2.1357737000000002E-2</c:v>
                </c:pt>
                <c:pt idx="830">
                  <c:v>2.1321106999999999E-2</c:v>
                </c:pt>
                <c:pt idx="831">
                  <c:v>2.1284562999999999E-2</c:v>
                </c:pt>
                <c:pt idx="832">
                  <c:v>2.1248105999999999E-2</c:v>
                </c:pt>
                <c:pt idx="833">
                  <c:v>2.1211738000000001E-2</c:v>
                </c:pt>
                <c:pt idx="834">
                  <c:v>2.1175454999999999E-2</c:v>
                </c:pt>
                <c:pt idx="835">
                  <c:v>2.1139257000000002E-2</c:v>
                </c:pt>
                <c:pt idx="836">
                  <c:v>2.1103146E-2</c:v>
                </c:pt>
                <c:pt idx="837">
                  <c:v>2.1067120000000002E-2</c:v>
                </c:pt>
                <c:pt idx="838">
                  <c:v>2.1031177000000002E-2</c:v>
                </c:pt>
                <c:pt idx="839">
                  <c:v>2.0995318999999998E-2</c:v>
                </c:pt>
                <c:pt idx="840">
                  <c:v>2.0959546999999999E-2</c:v>
                </c:pt>
                <c:pt idx="841">
                  <c:v>2.0923855000000002E-2</c:v>
                </c:pt>
                <c:pt idx="842">
                  <c:v>2.0888248000000002E-2</c:v>
                </c:pt>
                <c:pt idx="843">
                  <c:v>2.0852724E-2</c:v>
                </c:pt>
                <c:pt idx="844">
                  <c:v>2.0817280000000001E-2</c:v>
                </c:pt>
                <c:pt idx="845">
                  <c:v>2.0781919999999999E-2</c:v>
                </c:pt>
                <c:pt idx="846">
                  <c:v>2.0746639000000001E-2</c:v>
                </c:pt>
                <c:pt idx="847">
                  <c:v>2.0711435E-2</c:v>
                </c:pt>
                <c:pt idx="848">
                  <c:v>2.0676310999999999E-2</c:v>
                </c:pt>
                <c:pt idx="849">
                  <c:v>2.0641267000000001E-2</c:v>
                </c:pt>
                <c:pt idx="850">
                  <c:v>2.0606302E-2</c:v>
                </c:pt>
                <c:pt idx="851">
                  <c:v>2.0571415999999999E-2</c:v>
                </c:pt>
                <c:pt idx="852">
                  <c:v>2.0536609000000001E-2</c:v>
                </c:pt>
                <c:pt idx="853">
                  <c:v>2.050188E-2</c:v>
                </c:pt>
                <c:pt idx="854">
                  <c:v>2.0467227000000001E-2</c:v>
                </c:pt>
                <c:pt idx="855">
                  <c:v>2.0432652999999999E-2</c:v>
                </c:pt>
                <c:pt idx="856">
                  <c:v>2.0398157E-2</c:v>
                </c:pt>
                <c:pt idx="857">
                  <c:v>2.0363735000000001E-2</c:v>
                </c:pt>
                <c:pt idx="858">
                  <c:v>2.0329392000000002E-2</c:v>
                </c:pt>
                <c:pt idx="859">
                  <c:v>2.0295123000000002E-2</c:v>
                </c:pt>
                <c:pt idx="860">
                  <c:v>2.026093E-2</c:v>
                </c:pt>
                <c:pt idx="861">
                  <c:v>2.0226812E-2</c:v>
                </c:pt>
                <c:pt idx="862">
                  <c:v>2.0192768E-2</c:v>
                </c:pt>
                <c:pt idx="863">
                  <c:v>2.0158800000000001E-2</c:v>
                </c:pt>
                <c:pt idx="864">
                  <c:v>2.0124904999999998E-2</c:v>
                </c:pt>
                <c:pt idx="865">
                  <c:v>2.0091085000000002E-2</c:v>
                </c:pt>
                <c:pt idx="866">
                  <c:v>2.005734E-2</c:v>
                </c:pt>
                <c:pt idx="867">
                  <c:v>2.0023664E-2</c:v>
                </c:pt>
                <c:pt idx="868">
                  <c:v>1.9990063999999998E-2</c:v>
                </c:pt>
                <c:pt idx="869">
                  <c:v>1.9956535000000001E-2</c:v>
                </c:pt>
                <c:pt idx="870">
                  <c:v>1.9923079999999999E-2</c:v>
                </c:pt>
                <c:pt idx="871">
                  <c:v>1.9889695999999998E-2</c:v>
                </c:pt>
                <c:pt idx="872">
                  <c:v>1.9856381999999999E-2</c:v>
                </c:pt>
                <c:pt idx="873">
                  <c:v>1.9823140999999999E-2</c:v>
                </c:pt>
                <c:pt idx="874">
                  <c:v>1.9789971E-2</c:v>
                </c:pt>
                <c:pt idx="875">
                  <c:v>1.9756869999999999E-2</c:v>
                </c:pt>
                <c:pt idx="876">
                  <c:v>1.9723833999999999E-2</c:v>
                </c:pt>
                <c:pt idx="877">
                  <c:v>1.9690868E-2</c:v>
                </c:pt>
                <c:pt idx="878">
                  <c:v>1.9657971E-2</c:v>
                </c:pt>
                <c:pt idx="879">
                  <c:v>1.9625142000000002E-2</c:v>
                </c:pt>
                <c:pt idx="880">
                  <c:v>1.9592381999999998E-2</c:v>
                </c:pt>
                <c:pt idx="881">
                  <c:v>1.9559689000000002E-2</c:v>
                </c:pt>
                <c:pt idx="882">
                  <c:v>1.9527065E-2</c:v>
                </c:pt>
                <c:pt idx="883">
                  <c:v>1.9494507000000001E-2</c:v>
                </c:pt>
                <c:pt idx="884">
                  <c:v>1.9462017000000002E-2</c:v>
                </c:pt>
                <c:pt idx="885">
                  <c:v>1.9429594000000001E-2</c:v>
                </c:pt>
                <c:pt idx="886">
                  <c:v>1.9397238000000001E-2</c:v>
                </c:pt>
                <c:pt idx="887">
                  <c:v>1.9364947E-2</c:v>
                </c:pt>
                <c:pt idx="888">
                  <c:v>1.9332723999999999E-2</c:v>
                </c:pt>
                <c:pt idx="889">
                  <c:v>1.9300564999999999E-2</c:v>
                </c:pt>
                <c:pt idx="890">
                  <c:v>1.9268471999999998E-2</c:v>
                </c:pt>
                <c:pt idx="891">
                  <c:v>1.9236443999999998E-2</c:v>
                </c:pt>
                <c:pt idx="892">
                  <c:v>1.9204479999999999E-2</c:v>
                </c:pt>
                <c:pt idx="893">
                  <c:v>1.9172580000000002E-2</c:v>
                </c:pt>
                <c:pt idx="894">
                  <c:v>1.9140746E-2</c:v>
                </c:pt>
                <c:pt idx="895">
                  <c:v>1.9108975E-2</c:v>
                </c:pt>
                <c:pt idx="896">
                  <c:v>1.907727E-2</c:v>
                </c:pt>
                <c:pt idx="897">
                  <c:v>1.9045626999999999E-2</c:v>
                </c:pt>
                <c:pt idx="898">
                  <c:v>1.9014046E-2</c:v>
                </c:pt>
                <c:pt idx="899">
                  <c:v>1.8982530000000001E-2</c:v>
                </c:pt>
                <c:pt idx="900">
                  <c:v>1.8951075000000001E-2</c:v>
                </c:pt>
                <c:pt idx="901">
                  <c:v>1.8919682E-2</c:v>
                </c:pt>
                <c:pt idx="902">
                  <c:v>1.8888352000000001E-2</c:v>
                </c:pt>
                <c:pt idx="903">
                  <c:v>1.8857084E-2</c:v>
                </c:pt>
                <c:pt idx="904">
                  <c:v>1.8825877000000001E-2</c:v>
                </c:pt>
                <c:pt idx="905">
                  <c:v>1.8794728E-2</c:v>
                </c:pt>
                <c:pt idx="906">
                  <c:v>1.8763638999999999E-2</c:v>
                </c:pt>
                <c:pt idx="907">
                  <c:v>1.873261E-2</c:v>
                </c:pt>
                <c:pt idx="908">
                  <c:v>1.8701638999999999E-2</c:v>
                </c:pt>
                <c:pt idx="909">
                  <c:v>1.867073E-2</c:v>
                </c:pt>
                <c:pt idx="910">
                  <c:v>1.8639880000000001E-2</c:v>
                </c:pt>
                <c:pt idx="911">
                  <c:v>1.8609089999999998E-2</c:v>
                </c:pt>
                <c:pt idx="912">
                  <c:v>1.8578356000000001E-2</c:v>
                </c:pt>
                <c:pt idx="913">
                  <c:v>1.8547683999999998E-2</c:v>
                </c:pt>
                <c:pt idx="914">
                  <c:v>1.851707E-2</c:v>
                </c:pt>
                <c:pt idx="915">
                  <c:v>1.8486513E-2</c:v>
                </c:pt>
                <c:pt idx="916">
                  <c:v>1.8456014E-2</c:v>
                </c:pt>
                <c:pt idx="917">
                  <c:v>1.8425573000000001E-2</c:v>
                </c:pt>
                <c:pt idx="918">
                  <c:v>1.8395189999999999E-2</c:v>
                </c:pt>
                <c:pt idx="919">
                  <c:v>1.8364862999999999E-2</c:v>
                </c:pt>
                <c:pt idx="920">
                  <c:v>1.8334593999999999E-2</c:v>
                </c:pt>
                <c:pt idx="921">
                  <c:v>1.8304382000000001E-2</c:v>
                </c:pt>
                <c:pt idx="922">
                  <c:v>1.8274225000000002E-2</c:v>
                </c:pt>
                <c:pt idx="923">
                  <c:v>1.8244126999999999E-2</c:v>
                </c:pt>
                <c:pt idx="924">
                  <c:v>1.8214081999999999E-2</c:v>
                </c:pt>
                <c:pt idx="925">
                  <c:v>1.8184096E-2</c:v>
                </c:pt>
                <c:pt idx="926">
                  <c:v>1.8154163000000001E-2</c:v>
                </c:pt>
                <c:pt idx="927">
                  <c:v>1.8124286E-2</c:v>
                </c:pt>
                <c:pt idx="928">
                  <c:v>1.8094465000000001E-2</c:v>
                </c:pt>
                <c:pt idx="929">
                  <c:v>1.8064698000000001E-2</c:v>
                </c:pt>
                <c:pt idx="930">
                  <c:v>1.8034985E-2</c:v>
                </c:pt>
                <c:pt idx="931">
                  <c:v>1.8005328000000001E-2</c:v>
                </c:pt>
                <c:pt idx="932">
                  <c:v>1.7975725000000001E-2</c:v>
                </c:pt>
                <c:pt idx="933">
                  <c:v>1.7946176000000001E-2</c:v>
                </c:pt>
                <c:pt idx="934">
                  <c:v>1.7916677999999998E-2</c:v>
                </c:pt>
                <c:pt idx="935">
                  <c:v>1.7887232999999999E-2</c:v>
                </c:pt>
                <c:pt idx="936">
                  <c:v>1.785784E-2</c:v>
                </c:pt>
                <c:pt idx="937">
                  <c:v>1.7828500000000001E-2</c:v>
                </c:pt>
                <c:pt idx="938">
                  <c:v>1.7799211999999998E-2</c:v>
                </c:pt>
                <c:pt idx="939">
                  <c:v>1.7769976999999999E-2</c:v>
                </c:pt>
                <c:pt idx="940">
                  <c:v>1.7740794000000001E-2</c:v>
                </c:pt>
                <c:pt idx="941">
                  <c:v>1.7711663999999998E-2</c:v>
                </c:pt>
                <c:pt idx="942">
                  <c:v>1.7682584000000001E-2</c:v>
                </c:pt>
                <c:pt idx="943">
                  <c:v>1.7653555000000001E-2</c:v>
                </c:pt>
                <c:pt idx="944">
                  <c:v>1.7624580000000001E-2</c:v>
                </c:pt>
                <c:pt idx="945">
                  <c:v>1.7595652E-2</c:v>
                </c:pt>
                <c:pt idx="946">
                  <c:v>1.7566778000000002E-2</c:v>
                </c:pt>
                <c:pt idx="947">
                  <c:v>1.7537952999999998E-2</c:v>
                </c:pt>
                <c:pt idx="948">
                  <c:v>1.7509179999999999E-2</c:v>
                </c:pt>
                <c:pt idx="949">
                  <c:v>1.7480454999999999E-2</c:v>
                </c:pt>
                <c:pt idx="950">
                  <c:v>1.7451781999999999E-2</c:v>
                </c:pt>
                <c:pt idx="951">
                  <c:v>1.7423159000000001E-2</c:v>
                </c:pt>
                <c:pt idx="952">
                  <c:v>1.7394584000000001E-2</c:v>
                </c:pt>
                <c:pt idx="953">
                  <c:v>1.7366059999999999E-2</c:v>
                </c:pt>
                <c:pt idx="954">
                  <c:v>1.7337583E-2</c:v>
                </c:pt>
                <c:pt idx="955">
                  <c:v>1.7309155E-2</c:v>
                </c:pt>
                <c:pt idx="956">
                  <c:v>1.7280778E-2</c:v>
                </c:pt>
                <c:pt idx="957">
                  <c:v>1.7252449E-2</c:v>
                </c:pt>
                <c:pt idx="958">
                  <c:v>1.7224166999999999E-2</c:v>
                </c:pt>
                <c:pt idx="959">
                  <c:v>1.7195934E-2</c:v>
                </c:pt>
                <c:pt idx="960">
                  <c:v>1.7167749E-2</c:v>
                </c:pt>
                <c:pt idx="961">
                  <c:v>1.7139611999999999E-2</c:v>
                </c:pt>
                <c:pt idx="962">
                  <c:v>1.7111523E-2</c:v>
                </c:pt>
                <c:pt idx="963">
                  <c:v>1.7083480000000002E-2</c:v>
                </c:pt>
                <c:pt idx="964">
                  <c:v>1.7055480000000001E-2</c:v>
                </c:pt>
                <c:pt idx="965">
                  <c:v>1.7027527000000001E-2</c:v>
                </c:pt>
                <c:pt idx="966">
                  <c:v>1.6999620999999999E-2</c:v>
                </c:pt>
                <c:pt idx="967">
                  <c:v>1.6971760999999998E-2</c:v>
                </c:pt>
                <c:pt idx="968">
                  <c:v>1.6943948E-2</c:v>
                </c:pt>
                <c:pt idx="969">
                  <c:v>1.6916181999999998E-2</c:v>
                </c:pt>
                <c:pt idx="970">
                  <c:v>1.6888460000000001E-2</c:v>
                </c:pt>
                <c:pt idx="971">
                  <c:v>1.6860785E-2</c:v>
                </c:pt>
                <c:pt idx="972">
                  <c:v>1.6833153999999999E-2</c:v>
                </c:pt>
                <c:pt idx="973">
                  <c:v>1.6805568999999999E-2</c:v>
                </c:pt>
                <c:pt idx="974">
                  <c:v>1.6778029999999999E-2</c:v>
                </c:pt>
                <c:pt idx="975">
                  <c:v>1.6750535E-2</c:v>
                </c:pt>
                <c:pt idx="976">
                  <c:v>1.6723083E-2</c:v>
                </c:pt>
                <c:pt idx="977">
                  <c:v>1.6695677999999999E-2</c:v>
                </c:pt>
                <c:pt idx="978">
                  <c:v>1.6668315999999999E-2</c:v>
                </c:pt>
                <c:pt idx="979">
                  <c:v>1.6641E-2</c:v>
                </c:pt>
                <c:pt idx="980">
                  <c:v>1.6613726999999998E-2</c:v>
                </c:pt>
                <c:pt idx="981">
                  <c:v>1.6586496999999999E-2</c:v>
                </c:pt>
                <c:pt idx="982">
                  <c:v>1.6559312E-2</c:v>
                </c:pt>
                <c:pt idx="983">
                  <c:v>1.6532169999999999E-2</c:v>
                </c:pt>
                <c:pt idx="984">
                  <c:v>1.6505071999999999E-2</c:v>
                </c:pt>
                <c:pt idx="985">
                  <c:v>1.6478017000000001E-2</c:v>
                </c:pt>
                <c:pt idx="986">
                  <c:v>1.6451005000000001E-2</c:v>
                </c:pt>
                <c:pt idx="987">
                  <c:v>1.6424035999999999E-2</c:v>
                </c:pt>
                <c:pt idx="988">
                  <c:v>1.6397109999999999E-2</c:v>
                </c:pt>
                <c:pt idx="989">
                  <c:v>1.6370226000000002E-2</c:v>
                </c:pt>
                <c:pt idx="990">
                  <c:v>1.6343383E-2</c:v>
                </c:pt>
                <c:pt idx="991">
                  <c:v>1.6316585000000002E-2</c:v>
                </c:pt>
                <c:pt idx="992">
                  <c:v>1.6289827999999999E-2</c:v>
                </c:pt>
                <c:pt idx="993">
                  <c:v>1.6263112E-2</c:v>
                </c:pt>
                <c:pt idx="994">
                  <c:v>1.6236440000000001E-2</c:v>
                </c:pt>
                <c:pt idx="995">
                  <c:v>1.6209810000000002E-2</c:v>
                </c:pt>
                <c:pt idx="996">
                  <c:v>1.6183217999999999E-2</c:v>
                </c:pt>
                <c:pt idx="997">
                  <c:v>1.6156670000000001E-2</c:v>
                </c:pt>
                <c:pt idx="998">
                  <c:v>1.6130162E-2</c:v>
                </c:pt>
                <c:pt idx="999">
                  <c:v>1.6103698E-2</c:v>
                </c:pt>
                <c:pt idx="1000">
                  <c:v>1.6077273E-2</c:v>
                </c:pt>
                <c:pt idx="1001">
                  <c:v>1.6050887999999999E-2</c:v>
                </c:pt>
                <c:pt idx="1002">
                  <c:v>1.6024545000000001E-2</c:v>
                </c:pt>
                <c:pt idx="1003">
                  <c:v>1.5998241999999999E-2</c:v>
                </c:pt>
                <c:pt idx="1004">
                  <c:v>1.597198E-2</c:v>
                </c:pt>
                <c:pt idx="1005">
                  <c:v>1.5945751000000001E-2</c:v>
                </c:pt>
                <c:pt idx="1006">
                  <c:v>1.5919562000000002E-2</c:v>
                </c:pt>
                <c:pt idx="1007">
                  <c:v>1.5893415000000001E-2</c:v>
                </c:pt>
                <c:pt idx="1008">
                  <c:v>1.5867303999999999E-2</c:v>
                </c:pt>
                <c:pt idx="1009">
                  <c:v>1.5841233999999999E-2</c:v>
                </c:pt>
                <c:pt idx="1010">
                  <c:v>1.5815203999999999E-2</c:v>
                </c:pt>
                <c:pt idx="1011">
                  <c:v>1.5789210000000001E-2</c:v>
                </c:pt>
                <c:pt idx="1012">
                  <c:v>1.5763259000000002E-2</c:v>
                </c:pt>
                <c:pt idx="1013">
                  <c:v>1.5737344E-2</c:v>
                </c:pt>
                <c:pt idx="1014">
                  <c:v>1.5711467999999999E-2</c:v>
                </c:pt>
                <c:pt idx="1015">
                  <c:v>1.5685629999999999E-2</c:v>
                </c:pt>
                <c:pt idx="1016">
                  <c:v>1.565983E-2</c:v>
                </c:pt>
                <c:pt idx="1017">
                  <c:v>1.563407E-2</c:v>
                </c:pt>
                <c:pt idx="1018">
                  <c:v>1.5608344999999999E-2</c:v>
                </c:pt>
                <c:pt idx="1019">
                  <c:v>1.5582659E-2</c:v>
                </c:pt>
                <c:pt idx="1020">
                  <c:v>1.5557012E-2</c:v>
                </c:pt>
                <c:pt idx="1021">
                  <c:v>1.5531401E-2</c:v>
                </c:pt>
                <c:pt idx="1022">
                  <c:v>1.5505829E-2</c:v>
                </c:pt>
                <c:pt idx="1023">
                  <c:v>1.5480292999999999E-2</c:v>
                </c:pt>
                <c:pt idx="1024">
                  <c:v>1.5454794000000001E-2</c:v>
                </c:pt>
                <c:pt idx="1025">
                  <c:v>1.5429333999999999E-2</c:v>
                </c:pt>
                <c:pt idx="1026">
                  <c:v>1.540391E-2</c:v>
                </c:pt>
                <c:pt idx="1027">
                  <c:v>1.5378522E-2</c:v>
                </c:pt>
                <c:pt idx="1028">
                  <c:v>1.5353171000000001E-2</c:v>
                </c:pt>
                <c:pt idx="1029">
                  <c:v>1.5327857E-2</c:v>
                </c:pt>
                <c:pt idx="1030">
                  <c:v>1.5302579E-2</c:v>
                </c:pt>
                <c:pt idx="1031">
                  <c:v>1.5277337E-2</c:v>
                </c:pt>
                <c:pt idx="1032">
                  <c:v>1.5252132E-2</c:v>
                </c:pt>
                <c:pt idx="1033">
                  <c:v>1.5226963E-2</c:v>
                </c:pt>
                <c:pt idx="1034">
                  <c:v>1.520183E-2</c:v>
                </c:pt>
                <c:pt idx="1035">
                  <c:v>1.5176733E-2</c:v>
                </c:pt>
                <c:pt idx="1036">
                  <c:v>1.5151671E-2</c:v>
                </c:pt>
                <c:pt idx="1037">
                  <c:v>1.5126646000000001E-2</c:v>
                </c:pt>
                <c:pt idx="1038">
                  <c:v>1.5101655E-2</c:v>
                </c:pt>
                <c:pt idx="1039">
                  <c:v>1.5076701E-2</c:v>
                </c:pt>
                <c:pt idx="1040">
                  <c:v>1.5051781E-2</c:v>
                </c:pt>
                <c:pt idx="1041">
                  <c:v>1.5026896E-2</c:v>
                </c:pt>
                <c:pt idx="1042">
                  <c:v>1.5002048E-2</c:v>
                </c:pt>
                <c:pt idx="1043">
                  <c:v>1.4977233499999999E-2</c:v>
                </c:pt>
                <c:pt idx="1044">
                  <c:v>1.4952454E-2</c:v>
                </c:pt>
                <c:pt idx="1045">
                  <c:v>1.4927709500000001E-2</c:v>
                </c:pt>
                <c:pt idx="1046">
                  <c:v>1.4902996999999999E-2</c:v>
                </c:pt>
                <c:pt idx="1047">
                  <c:v>1.4878315E-2</c:v>
                </c:pt>
                <c:pt idx="1048">
                  <c:v>1.4853667500000001E-2</c:v>
                </c:pt>
                <c:pt idx="1049">
                  <c:v>1.4829054499999999E-2</c:v>
                </c:pt>
                <c:pt idx="1050">
                  <c:v>1.4804474E-2</c:v>
                </c:pt>
                <c:pt idx="1051">
                  <c:v>1.4779927999999999E-2</c:v>
                </c:pt>
                <c:pt idx="1052">
                  <c:v>1.4755414999999999E-2</c:v>
                </c:pt>
                <c:pt idx="1053">
                  <c:v>1.4730936E-2</c:v>
                </c:pt>
                <c:pt idx="1054">
                  <c:v>1.4706489999999999E-2</c:v>
                </c:pt>
                <c:pt idx="1055">
                  <c:v>1.4682077E-2</c:v>
                </c:pt>
                <c:pt idx="1056">
                  <c:v>1.4657697000000001E-2</c:v>
                </c:pt>
                <c:pt idx="1057">
                  <c:v>1.4633349E-2</c:v>
                </c:pt>
                <c:pt idx="1058">
                  <c:v>1.4609034999999999E-2</c:v>
                </c:pt>
                <c:pt idx="1059">
                  <c:v>1.4584754E-2</c:v>
                </c:pt>
                <c:pt idx="1060">
                  <c:v>1.4560505E-2</c:v>
                </c:pt>
                <c:pt idx="1061">
                  <c:v>1.4536289000000001E-2</c:v>
                </c:pt>
                <c:pt idx="1062">
                  <c:v>1.4512105000000001E-2</c:v>
                </c:pt>
                <c:pt idx="1063">
                  <c:v>1.4487953E-2</c:v>
                </c:pt>
                <c:pt idx="1064">
                  <c:v>1.44638335E-2</c:v>
                </c:pt>
                <c:pt idx="1065">
                  <c:v>1.4439746E-2</c:v>
                </c:pt>
                <c:pt idx="1066">
                  <c:v>1.4415691E-2</c:v>
                </c:pt>
                <c:pt idx="1067">
                  <c:v>1.4391667E-2</c:v>
                </c:pt>
                <c:pt idx="1068">
                  <c:v>1.4367675E-2</c:v>
                </c:pt>
                <c:pt idx="1069">
                  <c:v>1.4343715E-2</c:v>
                </c:pt>
                <c:pt idx="1070">
                  <c:v>1.4319787E-2</c:v>
                </c:pt>
                <c:pt idx="1071">
                  <c:v>1.4295889000000001E-2</c:v>
                </c:pt>
                <c:pt idx="1072">
                  <c:v>1.4272023999999999E-2</c:v>
                </c:pt>
                <c:pt idx="1073">
                  <c:v>1.4248189499999999E-2</c:v>
                </c:pt>
                <c:pt idx="1074">
                  <c:v>1.4224386E-2</c:v>
                </c:pt>
                <c:pt idx="1075">
                  <c:v>1.4200614E-2</c:v>
                </c:pt>
                <c:pt idx="1076">
                  <c:v>1.4176873E-2</c:v>
                </c:pt>
                <c:pt idx="1077">
                  <c:v>1.4153162E-2</c:v>
                </c:pt>
                <c:pt idx="1078">
                  <c:v>1.4129483E-2</c:v>
                </c:pt>
                <c:pt idx="1079">
                  <c:v>1.4105833999999999E-2</c:v>
                </c:pt>
                <c:pt idx="1080">
                  <c:v>1.4082216999999999E-2</c:v>
                </c:pt>
                <c:pt idx="1081">
                  <c:v>1.4058629E-2</c:v>
                </c:pt>
                <c:pt idx="1082">
                  <c:v>1.4035071E-2</c:v>
                </c:pt>
                <c:pt idx="1083">
                  <c:v>1.4011545E-2</c:v>
                </c:pt>
                <c:pt idx="1084">
                  <c:v>1.3988049000000001E-2</c:v>
                </c:pt>
                <c:pt idx="1085">
                  <c:v>1.3964582E-2</c:v>
                </c:pt>
                <c:pt idx="1086">
                  <c:v>1.3941146E-2</c:v>
                </c:pt>
                <c:pt idx="1087">
                  <c:v>1.39177395E-2</c:v>
                </c:pt>
                <c:pt idx="1088">
                  <c:v>1.3894360999999999E-2</c:v>
                </c:pt>
                <c:pt idx="1089">
                  <c:v>1.3871013E-2</c:v>
                </c:pt>
                <c:pt idx="1090">
                  <c:v>1.3847694000000001E-2</c:v>
                </c:pt>
                <c:pt idx="1091">
                  <c:v>1.3824404E-2</c:v>
                </c:pt>
                <c:pt idx="1092">
                  <c:v>1.38011435E-2</c:v>
                </c:pt>
                <c:pt idx="1093">
                  <c:v>1.3777912E-2</c:v>
                </c:pt>
                <c:pt idx="1094">
                  <c:v>1.375471E-2</c:v>
                </c:pt>
                <c:pt idx="1095">
                  <c:v>1.3731535499999999E-2</c:v>
                </c:pt>
                <c:pt idx="1096">
                  <c:v>1.3708391E-2</c:v>
                </c:pt>
                <c:pt idx="1097">
                  <c:v>1.3685276E-2</c:v>
                </c:pt>
                <c:pt idx="1098">
                  <c:v>1.3662188E-2</c:v>
                </c:pt>
                <c:pt idx="1099">
                  <c:v>1.3639131000000001E-2</c:v>
                </c:pt>
                <c:pt idx="1100">
                  <c:v>1.3616100000000001E-2</c:v>
                </c:pt>
                <c:pt idx="1101">
                  <c:v>1.3593099000000001E-2</c:v>
                </c:pt>
                <c:pt idx="1102">
                  <c:v>1.3570126E-2</c:v>
                </c:pt>
                <c:pt idx="1103">
                  <c:v>1.3547181E-2</c:v>
                </c:pt>
                <c:pt idx="1104">
                  <c:v>1.3524263999999999E-2</c:v>
                </c:pt>
                <c:pt idx="1105">
                  <c:v>1.3501374999999999E-2</c:v>
                </c:pt>
                <c:pt idx="1106">
                  <c:v>1.3478515E-2</c:v>
                </c:pt>
                <c:pt idx="1107">
                  <c:v>1.34556815E-2</c:v>
                </c:pt>
                <c:pt idx="1108">
                  <c:v>1.3432876999999999E-2</c:v>
                </c:pt>
                <c:pt idx="1109">
                  <c:v>1.3410099999999999E-2</c:v>
                </c:pt>
                <c:pt idx="1110">
                  <c:v>1.3387349E-2</c:v>
                </c:pt>
                <c:pt idx="1111">
                  <c:v>1.3364628E-2</c:v>
                </c:pt>
                <c:pt idx="1112">
                  <c:v>1.3341933E-2</c:v>
                </c:pt>
                <c:pt idx="1113">
                  <c:v>1.3319266E-2</c:v>
                </c:pt>
                <c:pt idx="1114">
                  <c:v>1.3296626000000001E-2</c:v>
                </c:pt>
                <c:pt idx="1115">
                  <c:v>1.3274012E-2</c:v>
                </c:pt>
              </c:numCache>
            </c:numRef>
          </c:yVal>
          <c:smooth val="1"/>
          <c:extLst>
            <c:ext xmlns:c16="http://schemas.microsoft.com/office/drawing/2014/chart" uri="{C3380CC4-5D6E-409C-BE32-E72D297353CC}">
              <c16:uniqueId val="{00000002-7249-4253-81D6-7EA0CE0EFAA0}"/>
            </c:ext>
          </c:extLst>
        </c:ser>
        <c:dLbls>
          <c:showLegendKey val="0"/>
          <c:showVal val="0"/>
          <c:showCatName val="0"/>
          <c:showSerName val="0"/>
          <c:showPercent val="0"/>
          <c:showBubbleSize val="0"/>
        </c:dLbls>
        <c:axId val="1994367871"/>
        <c:axId val="1994365471"/>
      </c:scatterChart>
      <c:valAx>
        <c:axId val="1808629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ax val="8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ysClr val="windowText" lastClr="000000">
                        <a:lumMod val="65000"/>
                        <a:lumOff val="35000"/>
                      </a:sysClr>
                    </a:solidFill>
                  </a:rPr>
                  <a:t>Concentration [g kg</a:t>
                </a:r>
                <a:r>
                  <a:rPr lang="en-GB" sz="1000" b="0" i="0" u="none" strike="noStrike" kern="1200" baseline="30000">
                    <a:solidFill>
                      <a:sysClr val="windowText" lastClr="000000">
                        <a:lumMod val="65000"/>
                        <a:lumOff val="35000"/>
                      </a:sysClr>
                    </a:solidFill>
                  </a:rPr>
                  <a:t>-1</a:t>
                </a:r>
                <a:r>
                  <a:rPr lang="en-GB" sz="1000" b="0" i="0" u="none" strike="noStrike" kern="1200" baseline="0">
                    <a:solidFill>
                      <a:sysClr val="windowText" lastClr="000000">
                        <a:lumMod val="65000"/>
                        <a:lumOff val="35000"/>
                      </a:sysClr>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valAx>
        <c:axId val="1994365471"/>
        <c:scaling>
          <c:orientation val="minMax"/>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94367871"/>
        <c:crosses val="max"/>
        <c:crossBetween val="midCat"/>
      </c:valAx>
      <c:valAx>
        <c:axId val="1994367871"/>
        <c:scaling>
          <c:orientation val="minMax"/>
        </c:scaling>
        <c:delete val="1"/>
        <c:axPos val="b"/>
        <c:numFmt formatCode="General" sourceLinked="1"/>
        <c:majorTickMark val="out"/>
        <c:minorTickMark val="none"/>
        <c:tickLblPos val="nextTo"/>
        <c:crossAx val="1994365471"/>
        <c:crosses val="autoZero"/>
        <c:crossBetween val="midCat"/>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6224986623863028"/>
          <c:y val="0.23463168081368788"/>
          <c:w val="0.23615703584804704"/>
          <c:h val="0.28025058605728176"/>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Seeded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42804278924991"/>
          <c:y val="3.2293981481481479E-2"/>
          <c:w val="0.80483499821321813"/>
          <c:h val="0.74939140848707753"/>
        </c:manualLayout>
      </c:layout>
      <c:scatterChart>
        <c:scatterStyle val="smoothMarker"/>
        <c:varyColors val="0"/>
        <c:ser>
          <c:idx val="0"/>
          <c:order val="0"/>
          <c:tx>
            <c:v>fast</c:v>
          </c:tx>
          <c:spPr>
            <a:ln w="19050" cap="rnd">
              <a:noFill/>
              <a:round/>
            </a:ln>
            <a:effectLst/>
          </c:spPr>
          <c:marker>
            <c:symbol val="plus"/>
            <c:size val="5"/>
            <c:spPr>
              <a:noFill/>
              <a:ln w="9525">
                <a:solidFill>
                  <a:schemeClr val="accent1"/>
                </a:solidFill>
              </a:ln>
              <a:effectLst/>
            </c:spPr>
          </c:marker>
          <c:xVal>
            <c:numRef>
              <c:f>'Figure 6'!$I$8:$I$41</c:f>
              <c:numCache>
                <c:formatCode>0.0</c:formatCode>
                <c:ptCount val="34"/>
                <c:pt idx="0">
                  <c:v>0</c:v>
                </c:pt>
                <c:pt idx="1">
                  <c:v>3</c:v>
                </c:pt>
                <c:pt idx="2">
                  <c:v>6</c:v>
                </c:pt>
                <c:pt idx="3">
                  <c:v>7.5</c:v>
                </c:pt>
                <c:pt idx="4">
                  <c:v>9</c:v>
                </c:pt>
                <c:pt idx="5">
                  <c:v>10.5</c:v>
                </c:pt>
                <c:pt idx="6">
                  <c:v>12</c:v>
                </c:pt>
                <c:pt idx="7">
                  <c:v>13.5</c:v>
                </c:pt>
                <c:pt idx="8">
                  <c:v>15</c:v>
                </c:pt>
                <c:pt idx="9">
                  <c:v>16.5</c:v>
                </c:pt>
                <c:pt idx="10">
                  <c:v>18</c:v>
                </c:pt>
                <c:pt idx="11">
                  <c:v>19.5</c:v>
                </c:pt>
                <c:pt idx="12">
                  <c:v>21</c:v>
                </c:pt>
                <c:pt idx="13">
                  <c:v>22.5</c:v>
                </c:pt>
                <c:pt idx="14">
                  <c:v>24</c:v>
                </c:pt>
                <c:pt idx="15">
                  <c:v>25.5</c:v>
                </c:pt>
                <c:pt idx="16">
                  <c:v>27</c:v>
                </c:pt>
                <c:pt idx="17">
                  <c:v>28.5</c:v>
                </c:pt>
                <c:pt idx="18">
                  <c:v>30</c:v>
                </c:pt>
                <c:pt idx="19">
                  <c:v>31.5</c:v>
                </c:pt>
                <c:pt idx="20">
                  <c:v>33</c:v>
                </c:pt>
                <c:pt idx="21">
                  <c:v>34.5</c:v>
                </c:pt>
                <c:pt idx="22">
                  <c:v>36</c:v>
                </c:pt>
                <c:pt idx="23">
                  <c:v>37.5</c:v>
                </c:pt>
                <c:pt idx="24">
                  <c:v>39</c:v>
                </c:pt>
                <c:pt idx="25">
                  <c:v>40.5</c:v>
                </c:pt>
                <c:pt idx="26">
                  <c:v>42</c:v>
                </c:pt>
                <c:pt idx="27">
                  <c:v>43.5</c:v>
                </c:pt>
                <c:pt idx="28">
                  <c:v>45</c:v>
                </c:pt>
                <c:pt idx="29">
                  <c:v>46.5</c:v>
                </c:pt>
                <c:pt idx="30">
                  <c:v>48</c:v>
                </c:pt>
                <c:pt idx="31">
                  <c:v>49.5</c:v>
                </c:pt>
                <c:pt idx="32">
                  <c:v>51</c:v>
                </c:pt>
                <c:pt idx="33">
                  <c:v>52.5</c:v>
                </c:pt>
              </c:numCache>
            </c:numRef>
          </c:xVal>
          <c:yVal>
            <c:numRef>
              <c:f>'Figure 6'!$K$8:$K$41</c:f>
              <c:numCache>
                <c:formatCode>0.00</c:formatCode>
                <c:ptCount val="34"/>
                <c:pt idx="4">
                  <c:v>65.324606340462708</c:v>
                </c:pt>
                <c:pt idx="10">
                  <c:v>64.645937656441191</c:v>
                </c:pt>
                <c:pt idx="16">
                  <c:v>63.189108330384549</c:v>
                </c:pt>
                <c:pt idx="17">
                  <c:v>61.492263391001011</c:v>
                </c:pt>
                <c:pt idx="18">
                  <c:v>56.91533728260093</c:v>
                </c:pt>
                <c:pt idx="19">
                  <c:v>53.07771379531426</c:v>
                </c:pt>
                <c:pt idx="20">
                  <c:v>46.225179518618702</c:v>
                </c:pt>
                <c:pt idx="21">
                  <c:v>42.3298557263671</c:v>
                </c:pt>
                <c:pt idx="22">
                  <c:v>39.045285696181622</c:v>
                </c:pt>
                <c:pt idx="23">
                  <c:v>34.153561564728484</c:v>
                </c:pt>
                <c:pt idx="24">
                  <c:v>31.813972330123029</c:v>
                </c:pt>
                <c:pt idx="25">
                  <c:v>29.474383095519194</c:v>
                </c:pt>
                <c:pt idx="27">
                  <c:v>24.615236223647571</c:v>
                </c:pt>
                <c:pt idx="28">
                  <c:v>22.147098129999677</c:v>
                </c:pt>
                <c:pt idx="29">
                  <c:v>20.598231060122671</c:v>
                </c:pt>
                <c:pt idx="30">
                  <c:v>19.84008615497736</c:v>
                </c:pt>
                <c:pt idx="31">
                  <c:v>19.107651021637945</c:v>
                </c:pt>
                <c:pt idx="32">
                  <c:v>17.533074179951804</c:v>
                </c:pt>
                <c:pt idx="33">
                  <c:v>15.907077794649013</c:v>
                </c:pt>
              </c:numCache>
            </c:numRef>
          </c:yVal>
          <c:smooth val="1"/>
          <c:extLst>
            <c:ext xmlns:c16="http://schemas.microsoft.com/office/drawing/2014/chart" uri="{C3380CC4-5D6E-409C-BE32-E72D297353CC}">
              <c16:uniqueId val="{00000000-CB61-44FD-BC84-5A8AEB7AE8BA}"/>
            </c:ext>
          </c:extLst>
        </c:ser>
        <c:ser>
          <c:idx val="2"/>
          <c:order val="1"/>
          <c:tx>
            <c:v>medium</c:v>
          </c:tx>
          <c:spPr>
            <a:ln w="19050" cap="rnd">
              <a:noFill/>
              <a:round/>
            </a:ln>
            <a:effectLst/>
          </c:spPr>
          <c:marker>
            <c:symbol val="plus"/>
            <c:size val="5"/>
            <c:spPr>
              <a:noFill/>
              <a:ln w="9525">
                <a:solidFill>
                  <a:schemeClr val="accent3"/>
                </a:solidFill>
              </a:ln>
              <a:effectLst/>
            </c:spPr>
          </c:marker>
          <c:xVal>
            <c:numRef>
              <c:f>'Figure 6'!$M$8:$M$43</c:f>
              <c:numCache>
                <c:formatCode>0</c:formatCode>
                <c:ptCount val="36"/>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pt idx="35">
                  <c:v>105</c:v>
                </c:pt>
              </c:numCache>
            </c:numRef>
          </c:xVal>
          <c:yVal>
            <c:numRef>
              <c:f>'Figure 6'!$O$8:$O$43</c:f>
              <c:numCache>
                <c:formatCode>0.00</c:formatCode>
                <c:ptCount val="36"/>
                <c:pt idx="4">
                  <c:v>65.335885301240282</c:v>
                </c:pt>
                <c:pt idx="8">
                  <c:v>63.779761154505678</c:v>
                </c:pt>
                <c:pt idx="12">
                  <c:v>65.216874810045411</c:v>
                </c:pt>
                <c:pt idx="13">
                  <c:v>63.448510255096153</c:v>
                </c:pt>
                <c:pt idx="14">
                  <c:v>59.904514095713033</c:v>
                </c:pt>
                <c:pt idx="15">
                  <c:v>53.360633947703306</c:v>
                </c:pt>
                <c:pt idx="16">
                  <c:v>47.782863334344938</c:v>
                </c:pt>
                <c:pt idx="17">
                  <c:v>43.742520034932447</c:v>
                </c:pt>
                <c:pt idx="18">
                  <c:v>40.70213806506159</c:v>
                </c:pt>
                <c:pt idx="19">
                  <c:v>38.580100599121785</c:v>
                </c:pt>
                <c:pt idx="20">
                  <c:v>36.349240699031711</c:v>
                </c:pt>
                <c:pt idx="21">
                  <c:v>32.254486182543232</c:v>
                </c:pt>
                <c:pt idx="22">
                  <c:v>31.778698464699584</c:v>
                </c:pt>
                <c:pt idx="23">
                  <c:v>29.439016130459237</c:v>
                </c:pt>
                <c:pt idx="24">
                  <c:v>26.990511362066904</c:v>
                </c:pt>
                <c:pt idx="25">
                  <c:v>25.56917353175934</c:v>
                </c:pt>
                <c:pt idx="26">
                  <c:v>25.038974596839697</c:v>
                </c:pt>
                <c:pt idx="27">
                  <c:v>23.372786289688442</c:v>
                </c:pt>
                <c:pt idx="28">
                  <c:v>22.196298936217708</c:v>
                </c:pt>
                <c:pt idx="29">
                  <c:v>21.176399047620976</c:v>
                </c:pt>
                <c:pt idx="30">
                  <c:v>19.72785560877027</c:v>
                </c:pt>
                <c:pt idx="31">
                  <c:v>19.816739483865437</c:v>
                </c:pt>
                <c:pt idx="32">
                  <c:v>19.123306897721243</c:v>
                </c:pt>
                <c:pt idx="33">
                  <c:v>17.511529807647694</c:v>
                </c:pt>
                <c:pt idx="34">
                  <c:v>17.709236116893141</c:v>
                </c:pt>
                <c:pt idx="35">
                  <c:v>18.042970468828571</c:v>
                </c:pt>
              </c:numCache>
            </c:numRef>
          </c:yVal>
          <c:smooth val="1"/>
          <c:extLst>
            <c:ext xmlns:c16="http://schemas.microsoft.com/office/drawing/2014/chart" uri="{C3380CC4-5D6E-409C-BE32-E72D297353CC}">
              <c16:uniqueId val="{00000001-CB61-44FD-BC84-5A8AEB7AE8BA}"/>
            </c:ext>
          </c:extLst>
        </c:ser>
        <c:ser>
          <c:idx val="1"/>
          <c:order val="2"/>
          <c:tx>
            <c:v>slow</c:v>
          </c:tx>
          <c:spPr>
            <a:ln w="19050" cap="rnd">
              <a:noFill/>
              <a:round/>
            </a:ln>
            <a:effectLst/>
          </c:spPr>
          <c:marker>
            <c:symbol val="plus"/>
            <c:size val="5"/>
            <c:spPr>
              <a:noFill/>
              <a:ln w="9525">
                <a:solidFill>
                  <a:schemeClr val="accent2"/>
                </a:solidFill>
              </a:ln>
              <a:effectLst/>
            </c:spPr>
          </c:marker>
          <c:xVal>
            <c:numRef>
              <c:f>'Figure 6'!$M$8:$M$72</c:f>
              <c:numCache>
                <c:formatCode>0</c:formatCode>
                <c:ptCount val="65"/>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c:v>
                </c:pt>
                <c:pt idx="35">
                  <c:v>105</c:v>
                </c:pt>
                <c:pt idx="36">
                  <c:v>108</c:v>
                </c:pt>
                <c:pt idx="37">
                  <c:v>111</c:v>
                </c:pt>
                <c:pt idx="38">
                  <c:v>114</c:v>
                </c:pt>
                <c:pt idx="39">
                  <c:v>117</c:v>
                </c:pt>
                <c:pt idx="40">
                  <c:v>120</c:v>
                </c:pt>
                <c:pt idx="41">
                  <c:v>123</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171</c:v>
                </c:pt>
                <c:pt idx="58">
                  <c:v>174</c:v>
                </c:pt>
                <c:pt idx="59">
                  <c:v>177</c:v>
                </c:pt>
                <c:pt idx="60">
                  <c:v>180</c:v>
                </c:pt>
                <c:pt idx="61">
                  <c:v>183</c:v>
                </c:pt>
                <c:pt idx="62">
                  <c:v>186</c:v>
                </c:pt>
                <c:pt idx="63">
                  <c:v>189</c:v>
                </c:pt>
                <c:pt idx="64">
                  <c:v>192</c:v>
                </c:pt>
              </c:numCache>
            </c:numRef>
          </c:xVal>
          <c:yVal>
            <c:numRef>
              <c:f>'Figure 6'!$Q$8:$Q$72</c:f>
              <c:numCache>
                <c:formatCode>0.00</c:formatCode>
                <c:ptCount val="65"/>
                <c:pt idx="8">
                  <c:v>64.721075354324768</c:v>
                </c:pt>
                <c:pt idx="16">
                  <c:v>63.638493499067216</c:v>
                </c:pt>
                <c:pt idx="24">
                  <c:v>61.715251217558283</c:v>
                </c:pt>
                <c:pt idx="25">
                  <c:v>58.590803781084219</c:v>
                </c:pt>
                <c:pt idx="26">
                  <c:v>55.563791994130952</c:v>
                </c:pt>
                <c:pt idx="27">
                  <c:v>52.48806238241653</c:v>
                </c:pt>
                <c:pt idx="28">
                  <c:v>48.346491379499383</c:v>
                </c:pt>
                <c:pt idx="29">
                  <c:v>45.605835787580908</c:v>
                </c:pt>
                <c:pt idx="30">
                  <c:v>42.067286840641529</c:v>
                </c:pt>
                <c:pt idx="31">
                  <c:v>40.824982309245584</c:v>
                </c:pt>
                <c:pt idx="32">
                  <c:v>37.986891067807846</c:v>
                </c:pt>
                <c:pt idx="33">
                  <c:v>35.246235475890906</c:v>
                </c:pt>
                <c:pt idx="34">
                  <c:v>34.028289856875546</c:v>
                </c:pt>
                <c:pt idx="35">
                  <c:v>32.061168707598917</c:v>
                </c:pt>
                <c:pt idx="36">
                  <c:v>30.167124295462507</c:v>
                </c:pt>
                <c:pt idx="37">
                  <c:v>28.248720970945513</c:v>
                </c:pt>
                <c:pt idx="38">
                  <c:v>27.926104356473388</c:v>
                </c:pt>
                <c:pt idx="39">
                  <c:v>26.829953299360945</c:v>
                </c:pt>
                <c:pt idx="40">
                  <c:v>24.91154997484395</c:v>
                </c:pt>
                <c:pt idx="41">
                  <c:v>24.515856623231606</c:v>
                </c:pt>
                <c:pt idx="42">
                  <c:v>22.47565873681323</c:v>
                </c:pt>
                <c:pt idx="43">
                  <c:v>22.079965385200889</c:v>
                </c:pt>
                <c:pt idx="44">
                  <c:v>21.611195296446795</c:v>
                </c:pt>
                <c:pt idx="45">
                  <c:v>21.239860857215039</c:v>
                </c:pt>
                <c:pt idx="46">
                  <c:v>20.070633062960844</c:v>
                </c:pt>
                <c:pt idx="47">
                  <c:v>19.69929862372755</c:v>
                </c:pt>
                <c:pt idx="48">
                  <c:v>19.32796418449426</c:v>
                </c:pt>
                <c:pt idx="49">
                  <c:v>18.932270832880381</c:v>
                </c:pt>
                <c:pt idx="50">
                  <c:v>18.463500744126289</c:v>
                </c:pt>
                <c:pt idx="51">
                  <c:v>18.043448480133364</c:v>
                </c:pt>
                <c:pt idx="52">
                  <c:v>17.647755128519485</c:v>
                </c:pt>
                <c:pt idx="53">
                  <c:v>17.252061776905609</c:v>
                </c:pt>
                <c:pt idx="54">
                  <c:v>16.832009512911149</c:v>
                </c:pt>
                <c:pt idx="55">
                  <c:v>15.614063893897324</c:v>
                </c:pt>
                <c:pt idx="56">
                  <c:v>15.894469335402965</c:v>
                </c:pt>
                <c:pt idx="57">
                  <c:v>14.700882628768188</c:v>
                </c:pt>
                <c:pt idx="58">
                  <c:v>14.32954818953643</c:v>
                </c:pt>
                <c:pt idx="59">
                  <c:v>14.731748192943451</c:v>
                </c:pt>
                <c:pt idx="60">
                  <c:v>14.33605484133111</c:v>
                </c:pt>
                <c:pt idx="61">
                  <c:v>13.166827047075381</c:v>
                </c:pt>
                <c:pt idx="62">
                  <c:v>14.366920405504839</c:v>
                </c:pt>
                <c:pt idx="63">
                  <c:v>13.173333698870062</c:v>
                </c:pt>
                <c:pt idx="64">
                  <c:v>13.575533702280154</c:v>
                </c:pt>
              </c:numCache>
            </c:numRef>
          </c:yVal>
          <c:smooth val="1"/>
          <c:extLst>
            <c:ext xmlns:c16="http://schemas.microsoft.com/office/drawing/2014/chart" uri="{C3380CC4-5D6E-409C-BE32-E72D297353CC}">
              <c16:uniqueId val="{00000002-CB61-44FD-BC84-5A8AEB7AE8BA}"/>
            </c:ext>
          </c:extLst>
        </c:ser>
        <c:dLbls>
          <c:showLegendKey val="0"/>
          <c:showVal val="0"/>
          <c:showCatName val="0"/>
          <c:showSerName val="0"/>
          <c:showPercent val="0"/>
          <c:showBubbleSize val="0"/>
        </c:dLbls>
        <c:axId val="1808629792"/>
        <c:axId val="1808626464"/>
      </c:scatterChart>
      <c:scatterChart>
        <c:scatterStyle val="smoothMarker"/>
        <c:varyColors val="0"/>
        <c:ser>
          <c:idx val="3"/>
          <c:order val="3"/>
          <c:spPr>
            <a:ln w="3175" cap="rnd">
              <a:solidFill>
                <a:schemeClr val="tx1"/>
              </a:solidFill>
              <a:round/>
            </a:ln>
            <a:effectLst/>
          </c:spPr>
          <c:marker>
            <c:symbol val="none"/>
          </c:marker>
          <c:xVal>
            <c:numRef>
              <c:f>'Figure 6'!$A$79:$A$394</c:f>
              <c:numCache>
                <c:formatCode>0.00</c:formatCode>
                <c:ptCount val="316"/>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numCache>
            </c:numRef>
          </c:xVal>
          <c:yVal>
            <c:numRef>
              <c:f>'Figure 6'!$K$79:$K$394</c:f>
              <c:numCache>
                <c:formatCode>General</c:formatCode>
                <c:ptCount val="316"/>
                <c:pt idx="0">
                  <c:v>6.4000000000000001E-2</c:v>
                </c:pt>
                <c:pt idx="1">
                  <c:v>6.4516573999999993E-2</c:v>
                </c:pt>
                <c:pt idx="2">
                  <c:v>6.4832929999999997E-2</c:v>
                </c:pt>
                <c:pt idx="3">
                  <c:v>6.505611E-2</c:v>
                </c:pt>
                <c:pt idx="4">
                  <c:v>6.5222724999999995E-2</c:v>
                </c:pt>
                <c:pt idx="5">
                  <c:v>6.5351649999999997E-2</c:v>
                </c:pt>
                <c:pt idx="6">
                  <c:v>6.5453603999999999E-2</c:v>
                </c:pt>
                <c:pt idx="7">
                  <c:v>6.5534770000000006E-2</c:v>
                </c:pt>
                <c:pt idx="8">
                  <c:v>6.5599469999999993E-2</c:v>
                </c:pt>
                <c:pt idx="9">
                  <c:v>6.5650550000000002E-2</c:v>
                </c:pt>
                <c:pt idx="10">
                  <c:v>6.5689979999999995E-2</c:v>
                </c:pt>
                <c:pt idx="11">
                  <c:v>6.5719134999999998E-2</c:v>
                </c:pt>
                <c:pt idx="12">
                  <c:v>6.5738980000000002E-2</c:v>
                </c:pt>
                <c:pt idx="13">
                  <c:v>6.5750149999999993E-2</c:v>
                </c:pt>
                <c:pt idx="14">
                  <c:v>6.5753119999999998E-2</c:v>
                </c:pt>
                <c:pt idx="15">
                  <c:v>6.5753119999999998E-2</c:v>
                </c:pt>
                <c:pt idx="16">
                  <c:v>6.5753099999999995E-2</c:v>
                </c:pt>
                <c:pt idx="17">
                  <c:v>6.5753064999999999E-2</c:v>
                </c:pt>
                <c:pt idx="18">
                  <c:v>6.5753000000000006E-2</c:v>
                </c:pt>
                <c:pt idx="19">
                  <c:v>6.575288E-2</c:v>
                </c:pt>
                <c:pt idx="20">
                  <c:v>6.5752690000000003E-2</c:v>
                </c:pt>
                <c:pt idx="21">
                  <c:v>6.5752439999999995E-2</c:v>
                </c:pt>
                <c:pt idx="22">
                  <c:v>6.5752099999999994E-2</c:v>
                </c:pt>
                <c:pt idx="23">
                  <c:v>6.5751649999999995E-2</c:v>
                </c:pt>
                <c:pt idx="24">
                  <c:v>6.5751089999999998E-2</c:v>
                </c:pt>
                <c:pt idx="25">
                  <c:v>6.5750400000000001E-2</c:v>
                </c:pt>
                <c:pt idx="26">
                  <c:v>6.5749559999999999E-2</c:v>
                </c:pt>
                <c:pt idx="27">
                  <c:v>6.5748580000000001E-2</c:v>
                </c:pt>
                <c:pt idx="28">
                  <c:v>6.5747429999999996E-2</c:v>
                </c:pt>
                <c:pt idx="29">
                  <c:v>6.5746100000000002E-2</c:v>
                </c:pt>
                <c:pt idx="30">
                  <c:v>6.5744579999999997E-2</c:v>
                </c:pt>
                <c:pt idx="31">
                  <c:v>6.5742850000000005E-2</c:v>
                </c:pt>
                <c:pt idx="32">
                  <c:v>6.574091E-2</c:v>
                </c:pt>
                <c:pt idx="33">
                  <c:v>6.5738745000000001E-2</c:v>
                </c:pt>
                <c:pt idx="34">
                  <c:v>6.5736346000000001E-2</c:v>
                </c:pt>
                <c:pt idx="35">
                  <c:v>6.5733689999999997E-2</c:v>
                </c:pt>
                <c:pt idx="36">
                  <c:v>6.5730780000000003E-2</c:v>
                </c:pt>
                <c:pt idx="37">
                  <c:v>6.5727610000000006E-2</c:v>
                </c:pt>
                <c:pt idx="38">
                  <c:v>6.5724149999999995E-2</c:v>
                </c:pt>
                <c:pt idx="39">
                  <c:v>6.5720399999999998E-2</c:v>
                </c:pt>
                <c:pt idx="40">
                  <c:v>6.5716360000000001E-2</c:v>
                </c:pt>
                <c:pt idx="41">
                  <c:v>6.5712010000000001E-2</c:v>
                </c:pt>
                <c:pt idx="42">
                  <c:v>6.5707349999999998E-2</c:v>
                </c:pt>
                <c:pt idx="43">
                  <c:v>6.5702360000000001E-2</c:v>
                </c:pt>
                <c:pt idx="44">
                  <c:v>6.5697039999999998E-2</c:v>
                </c:pt>
                <c:pt idx="45">
                  <c:v>6.5691373999999997E-2</c:v>
                </c:pt>
                <c:pt idx="46">
                  <c:v>6.5685359999999998E-2</c:v>
                </c:pt>
                <c:pt idx="47">
                  <c:v>6.5679000000000001E-2</c:v>
                </c:pt>
                <c:pt idx="48">
                  <c:v>6.5672270000000005E-2</c:v>
                </c:pt>
                <c:pt idx="49">
                  <c:v>6.5665169999999995E-2</c:v>
                </c:pt>
                <c:pt idx="50">
                  <c:v>6.5657699999999999E-2</c:v>
                </c:pt>
                <c:pt idx="51">
                  <c:v>6.5649840000000001E-2</c:v>
                </c:pt>
                <c:pt idx="52">
                  <c:v>6.564159E-2</c:v>
                </c:pt>
                <c:pt idx="53">
                  <c:v>6.5632953999999993E-2</c:v>
                </c:pt>
                <c:pt idx="54">
                  <c:v>6.5623909999999994E-2</c:v>
                </c:pt>
                <c:pt idx="55">
                  <c:v>6.5614454000000003E-2</c:v>
                </c:pt>
                <c:pt idx="56">
                  <c:v>6.5604599999999999E-2</c:v>
                </c:pt>
                <c:pt idx="57">
                  <c:v>6.5594316E-2</c:v>
                </c:pt>
                <c:pt idx="58">
                  <c:v>6.5583619999999995E-2</c:v>
                </c:pt>
                <c:pt idx="59">
                  <c:v>6.5572489999999997E-2</c:v>
                </c:pt>
                <c:pt idx="60">
                  <c:v>6.5560939999999998E-2</c:v>
                </c:pt>
                <c:pt idx="61">
                  <c:v>6.554894E-2</c:v>
                </c:pt>
                <c:pt idx="62">
                  <c:v>6.5536514000000004E-2</c:v>
                </c:pt>
                <c:pt idx="63">
                  <c:v>6.5523639999999994E-2</c:v>
                </c:pt>
                <c:pt idx="64">
                  <c:v>6.5510319999999997E-2</c:v>
                </c:pt>
                <c:pt idx="65">
                  <c:v>6.5496550000000001E-2</c:v>
                </c:pt>
                <c:pt idx="66">
                  <c:v>6.5482325999999993E-2</c:v>
                </c:pt>
                <c:pt idx="67">
                  <c:v>6.5467650000000002E-2</c:v>
                </c:pt>
                <c:pt idx="68">
                  <c:v>6.5452510000000005E-2</c:v>
                </c:pt>
                <c:pt idx="69">
                  <c:v>6.5436900000000006E-2</c:v>
                </c:pt>
                <c:pt idx="70">
                  <c:v>6.5420835999999996E-2</c:v>
                </c:pt>
                <c:pt idx="71">
                  <c:v>6.5404299999999999E-2</c:v>
                </c:pt>
                <c:pt idx="72">
                  <c:v>6.5387290000000001E-2</c:v>
                </c:pt>
                <c:pt idx="73">
                  <c:v>6.5369819999999995E-2</c:v>
                </c:pt>
                <c:pt idx="74">
                  <c:v>6.5351865999999995E-2</c:v>
                </c:pt>
                <c:pt idx="75">
                  <c:v>6.5333440000000007E-2</c:v>
                </c:pt>
                <c:pt idx="76">
                  <c:v>6.5314540000000004E-2</c:v>
                </c:pt>
                <c:pt idx="77">
                  <c:v>6.5295149999999996E-2</c:v>
                </c:pt>
                <c:pt idx="78">
                  <c:v>6.5275280000000005E-2</c:v>
                </c:pt>
                <c:pt idx="79">
                  <c:v>6.5254934000000001E-2</c:v>
                </c:pt>
                <c:pt idx="80">
                  <c:v>6.5234095000000006E-2</c:v>
                </c:pt>
                <c:pt idx="81">
                  <c:v>6.5212779999999998E-2</c:v>
                </c:pt>
                <c:pt idx="82">
                  <c:v>6.5190970000000001E-2</c:v>
                </c:pt>
                <c:pt idx="83">
                  <c:v>6.5168669999999998E-2</c:v>
                </c:pt>
                <c:pt idx="84">
                  <c:v>6.5145889999999998E-2</c:v>
                </c:pt>
                <c:pt idx="85">
                  <c:v>6.5122609999999997E-2</c:v>
                </c:pt>
                <c:pt idx="86">
                  <c:v>6.5098840000000005E-2</c:v>
                </c:pt>
                <c:pt idx="87">
                  <c:v>6.5074580000000007E-2</c:v>
                </c:pt>
                <c:pt idx="88">
                  <c:v>6.5049819999999994E-2</c:v>
                </c:pt>
                <c:pt idx="89">
                  <c:v>6.5024570000000004E-2</c:v>
                </c:pt>
                <c:pt idx="90">
                  <c:v>6.4998810000000004E-2</c:v>
                </c:pt>
                <c:pt idx="91">
                  <c:v>6.4972564999999996E-2</c:v>
                </c:pt>
                <c:pt idx="92">
                  <c:v>6.4945820000000001E-2</c:v>
                </c:pt>
                <c:pt idx="93">
                  <c:v>6.4918569999999995E-2</c:v>
                </c:pt>
                <c:pt idx="94">
                  <c:v>6.4890820000000002E-2</c:v>
                </c:pt>
                <c:pt idx="95">
                  <c:v>6.486256E-2</c:v>
                </c:pt>
                <c:pt idx="96">
                  <c:v>6.4833790000000002E-2</c:v>
                </c:pt>
                <c:pt idx="97">
                  <c:v>6.4804520000000004E-2</c:v>
                </c:pt>
                <c:pt idx="98">
                  <c:v>6.4774730000000003E-2</c:v>
                </c:pt>
                <c:pt idx="99">
                  <c:v>6.4744430000000006E-2</c:v>
                </c:pt>
                <c:pt idx="100">
                  <c:v>6.4713604999999993E-2</c:v>
                </c:pt>
                <c:pt idx="101">
                  <c:v>6.4682260000000005E-2</c:v>
                </c:pt>
                <c:pt idx="102">
                  <c:v>6.4650390000000002E-2</c:v>
                </c:pt>
                <c:pt idx="103">
                  <c:v>6.4617984000000003E-2</c:v>
                </c:pt>
                <c:pt idx="104">
                  <c:v>6.4585050000000005E-2</c:v>
                </c:pt>
                <c:pt idx="105">
                  <c:v>6.4551559999999994E-2</c:v>
                </c:pt>
                <c:pt idx="106">
                  <c:v>6.4517519999999995E-2</c:v>
                </c:pt>
                <c:pt idx="107">
                  <c:v>6.4482929999999994E-2</c:v>
                </c:pt>
                <c:pt idx="108">
                  <c:v>6.4447760000000007E-2</c:v>
                </c:pt>
                <c:pt idx="109">
                  <c:v>6.441202E-2</c:v>
                </c:pt>
                <c:pt idx="110">
                  <c:v>6.4375680000000005E-2</c:v>
                </c:pt>
                <c:pt idx="111">
                  <c:v>6.4338735999999994E-2</c:v>
                </c:pt>
                <c:pt idx="112">
                  <c:v>6.4301179999999999E-2</c:v>
                </c:pt>
                <c:pt idx="113">
                  <c:v>6.4262985999999994E-2</c:v>
                </c:pt>
                <c:pt idx="114">
                  <c:v>6.4224149999999994E-2</c:v>
                </c:pt>
                <c:pt idx="115">
                  <c:v>6.4184619999999998E-2</c:v>
                </c:pt>
                <c:pt idx="116">
                  <c:v>6.4144395000000007E-2</c:v>
                </c:pt>
                <c:pt idx="117">
                  <c:v>6.4103450000000006E-2</c:v>
                </c:pt>
                <c:pt idx="118">
                  <c:v>6.4061750000000001E-2</c:v>
                </c:pt>
                <c:pt idx="119">
                  <c:v>6.4019284999999995E-2</c:v>
                </c:pt>
                <c:pt idx="120">
                  <c:v>6.397601E-2</c:v>
                </c:pt>
                <c:pt idx="121">
                  <c:v>6.3931904999999997E-2</c:v>
                </c:pt>
                <c:pt idx="122">
                  <c:v>6.3886910000000005E-2</c:v>
                </c:pt>
                <c:pt idx="123">
                  <c:v>6.3840985000000003E-2</c:v>
                </c:pt>
                <c:pt idx="124">
                  <c:v>6.3794084000000001E-2</c:v>
                </c:pt>
                <c:pt idx="125">
                  <c:v>6.3746153999999999E-2</c:v>
                </c:pt>
                <c:pt idx="126">
                  <c:v>6.3697139999999999E-2</c:v>
                </c:pt>
                <c:pt idx="127">
                  <c:v>6.3646965E-2</c:v>
                </c:pt>
                <c:pt idx="128">
                  <c:v>6.3595579999999999E-2</c:v>
                </c:pt>
                <c:pt idx="129">
                  <c:v>6.3542890000000005E-2</c:v>
                </c:pt>
                <c:pt idx="130">
                  <c:v>6.3488825999999998E-2</c:v>
                </c:pt>
                <c:pt idx="131">
                  <c:v>6.3433290000000003E-2</c:v>
                </c:pt>
                <c:pt idx="132">
                  <c:v>6.3376189999999999E-2</c:v>
                </c:pt>
                <c:pt idx="133">
                  <c:v>6.3317419999999999E-2</c:v>
                </c:pt>
                <c:pt idx="134">
                  <c:v>6.3256850000000003E-2</c:v>
                </c:pt>
                <c:pt idx="135">
                  <c:v>6.3194390000000003E-2</c:v>
                </c:pt>
                <c:pt idx="136">
                  <c:v>6.3129879999999999E-2</c:v>
                </c:pt>
                <c:pt idx="137">
                  <c:v>6.3063190000000005E-2</c:v>
                </c:pt>
                <c:pt idx="138">
                  <c:v>6.2994159999999993E-2</c:v>
                </c:pt>
                <c:pt idx="139">
                  <c:v>6.2922619999999999E-2</c:v>
                </c:pt>
                <c:pt idx="140">
                  <c:v>6.2848403999999997E-2</c:v>
                </c:pt>
                <c:pt idx="141">
                  <c:v>6.2771320000000005E-2</c:v>
                </c:pt>
                <c:pt idx="142">
                  <c:v>6.2691174000000002E-2</c:v>
                </c:pt>
                <c:pt idx="143">
                  <c:v>6.260773E-2</c:v>
                </c:pt>
                <c:pt idx="144">
                  <c:v>6.2520765000000006E-2</c:v>
                </c:pt>
                <c:pt idx="145">
                  <c:v>6.2430042999999998E-2</c:v>
                </c:pt>
                <c:pt idx="146">
                  <c:v>6.2335296999999998E-2</c:v>
                </c:pt>
                <c:pt idx="147">
                  <c:v>6.2236260000000002E-2</c:v>
                </c:pt>
                <c:pt idx="148">
                  <c:v>6.2132645E-2</c:v>
                </c:pt>
                <c:pt idx="149">
                  <c:v>6.202415E-2</c:v>
                </c:pt>
                <c:pt idx="150">
                  <c:v>6.1910453999999997E-2</c:v>
                </c:pt>
                <c:pt idx="151">
                  <c:v>6.1791214999999997E-2</c:v>
                </c:pt>
                <c:pt idx="152">
                  <c:v>6.1666082999999997E-2</c:v>
                </c:pt>
                <c:pt idx="153">
                  <c:v>6.1534724999999998E-2</c:v>
                </c:pt>
                <c:pt idx="154">
                  <c:v>6.139679E-2</c:v>
                </c:pt>
                <c:pt idx="155">
                  <c:v>6.1251859999999998E-2</c:v>
                </c:pt>
                <c:pt idx="156">
                  <c:v>6.1099547999999997E-2</c:v>
                </c:pt>
                <c:pt idx="157">
                  <c:v>6.0939430000000003E-2</c:v>
                </c:pt>
                <c:pt idx="158">
                  <c:v>6.0771133999999997E-2</c:v>
                </c:pt>
                <c:pt idx="159">
                  <c:v>6.0594339999999997E-2</c:v>
                </c:pt>
                <c:pt idx="160">
                  <c:v>6.0408570000000002E-2</c:v>
                </c:pt>
                <c:pt idx="161">
                  <c:v>6.0213413E-2</c:v>
                </c:pt>
                <c:pt idx="162">
                  <c:v>6.0008449999999998E-2</c:v>
                </c:pt>
                <c:pt idx="163">
                  <c:v>5.9793300000000001E-2</c:v>
                </c:pt>
                <c:pt idx="164">
                  <c:v>5.9567786999999997E-2</c:v>
                </c:pt>
                <c:pt idx="165">
                  <c:v>5.9331442999999998E-2</c:v>
                </c:pt>
                <c:pt idx="166">
                  <c:v>5.908393E-2</c:v>
                </c:pt>
                <c:pt idx="167">
                  <c:v>5.8824938E-2</c:v>
                </c:pt>
                <c:pt idx="168">
                  <c:v>5.8554164999999998E-2</c:v>
                </c:pt>
                <c:pt idx="169">
                  <c:v>5.8271429999999999E-2</c:v>
                </c:pt>
                <c:pt idx="170">
                  <c:v>5.797662E-2</c:v>
                </c:pt>
                <c:pt idx="171">
                  <c:v>5.7669614000000001E-2</c:v>
                </c:pt>
                <c:pt idx="172">
                  <c:v>5.7350416000000001E-2</c:v>
                </c:pt>
                <c:pt idx="173">
                  <c:v>5.7019010000000002E-2</c:v>
                </c:pt>
                <c:pt idx="174">
                  <c:v>5.6675440000000001E-2</c:v>
                </c:pt>
                <c:pt idx="175">
                  <c:v>5.6319818000000001E-2</c:v>
                </c:pt>
                <c:pt idx="176">
                  <c:v>5.5952333E-2</c:v>
                </c:pt>
                <c:pt idx="177">
                  <c:v>5.5573232E-2</c:v>
                </c:pt>
                <c:pt idx="178">
                  <c:v>5.5182825999999997E-2</c:v>
                </c:pt>
                <c:pt idx="179">
                  <c:v>5.4781478000000002E-2</c:v>
                </c:pt>
                <c:pt idx="180">
                  <c:v>5.436962E-2</c:v>
                </c:pt>
                <c:pt idx="181">
                  <c:v>5.3947740000000001E-2</c:v>
                </c:pt>
                <c:pt idx="182">
                  <c:v>5.3516376999999997E-2</c:v>
                </c:pt>
                <c:pt idx="183">
                  <c:v>5.3076100000000001E-2</c:v>
                </c:pt>
                <c:pt idx="184">
                  <c:v>5.2627529999999999E-2</c:v>
                </c:pt>
                <c:pt idx="185">
                  <c:v>5.2171342000000002E-2</c:v>
                </c:pt>
                <c:pt idx="186">
                  <c:v>5.1708247999999998E-2</c:v>
                </c:pt>
                <c:pt idx="187">
                  <c:v>5.1238869999999999E-2</c:v>
                </c:pt>
                <c:pt idx="188">
                  <c:v>5.076402E-2</c:v>
                </c:pt>
                <c:pt idx="189">
                  <c:v>5.0284490000000001E-2</c:v>
                </c:pt>
                <c:pt idx="190">
                  <c:v>4.9800919999999999E-2</c:v>
                </c:pt>
                <c:pt idx="191">
                  <c:v>4.9314085000000001E-2</c:v>
                </c:pt>
                <c:pt idx="192">
                  <c:v>4.8824813000000002E-2</c:v>
                </c:pt>
                <c:pt idx="193">
                  <c:v>4.833382E-2</c:v>
                </c:pt>
                <c:pt idx="194">
                  <c:v>4.7841683000000003E-2</c:v>
                </c:pt>
                <c:pt idx="195">
                  <c:v>4.7349215E-2</c:v>
                </c:pt>
                <c:pt idx="196">
                  <c:v>4.6857145000000003E-2</c:v>
                </c:pt>
                <c:pt idx="197">
                  <c:v>4.6365900000000002E-2</c:v>
                </c:pt>
                <c:pt idx="198">
                  <c:v>4.5876198E-2</c:v>
                </c:pt>
                <c:pt idx="199">
                  <c:v>4.5388634999999997E-2</c:v>
                </c:pt>
                <c:pt idx="200">
                  <c:v>4.4903687999999997E-2</c:v>
                </c:pt>
                <c:pt idx="201">
                  <c:v>4.4421809999999999E-2</c:v>
                </c:pt>
                <c:pt idx="202">
                  <c:v>4.3943506E-2</c:v>
                </c:pt>
                <c:pt idx="203">
                  <c:v>4.3469183000000002E-2</c:v>
                </c:pt>
                <c:pt idx="204">
                  <c:v>4.2999174000000001E-2</c:v>
                </c:pt>
                <c:pt idx="205">
                  <c:v>4.2533840000000003E-2</c:v>
                </c:pt>
                <c:pt idx="206">
                  <c:v>4.2073480000000003E-2</c:v>
                </c:pt>
                <c:pt idx="207">
                  <c:v>4.1618365999999997E-2</c:v>
                </c:pt>
                <c:pt idx="208">
                  <c:v>4.1168719999999999E-2</c:v>
                </c:pt>
                <c:pt idx="209">
                  <c:v>4.0724735999999997E-2</c:v>
                </c:pt>
                <c:pt idx="210">
                  <c:v>4.0286603999999997E-2</c:v>
                </c:pt>
                <c:pt idx="211">
                  <c:v>3.9854489999999999E-2</c:v>
                </c:pt>
                <c:pt idx="212">
                  <c:v>3.9428475999999997E-2</c:v>
                </c:pt>
                <c:pt idx="213">
                  <c:v>3.9008635999999999E-2</c:v>
                </c:pt>
                <c:pt idx="214">
                  <c:v>3.8595064999999998E-2</c:v>
                </c:pt>
                <c:pt idx="215">
                  <c:v>3.8187859999999997E-2</c:v>
                </c:pt>
                <c:pt idx="216">
                  <c:v>3.7786989999999999E-2</c:v>
                </c:pt>
                <c:pt idx="217">
                  <c:v>3.7392445000000003E-2</c:v>
                </c:pt>
                <c:pt idx="218">
                  <c:v>3.7004246999999997E-2</c:v>
                </c:pt>
                <c:pt idx="219">
                  <c:v>3.6622441999999998E-2</c:v>
                </c:pt>
                <c:pt idx="220">
                  <c:v>3.6246929999999997E-2</c:v>
                </c:pt>
                <c:pt idx="221">
                  <c:v>3.5877649999999997E-2</c:v>
                </c:pt>
                <c:pt idx="222">
                  <c:v>3.5514566999999997E-2</c:v>
                </c:pt>
                <c:pt idx="223">
                  <c:v>3.5157679999999997E-2</c:v>
                </c:pt>
                <c:pt idx="224">
                  <c:v>3.4806865999999999E-2</c:v>
                </c:pt>
                <c:pt idx="225">
                  <c:v>3.4462029999999998E-2</c:v>
                </c:pt>
                <c:pt idx="226">
                  <c:v>3.4123100000000003E-2</c:v>
                </c:pt>
                <c:pt idx="227">
                  <c:v>3.3790043999999998E-2</c:v>
                </c:pt>
                <c:pt idx="228">
                  <c:v>3.3462725999999998E-2</c:v>
                </c:pt>
                <c:pt idx="229">
                  <c:v>3.3141035999999999E-2</c:v>
                </c:pt>
                <c:pt idx="230">
                  <c:v>3.2824890000000002E-2</c:v>
                </c:pt>
                <c:pt idx="231">
                  <c:v>3.2514248000000003E-2</c:v>
                </c:pt>
                <c:pt idx="232">
                  <c:v>3.2208952999999999E-2</c:v>
                </c:pt>
                <c:pt idx="233">
                  <c:v>3.1908892000000001E-2</c:v>
                </c:pt>
                <c:pt idx="234">
                  <c:v>3.1613950000000002E-2</c:v>
                </c:pt>
                <c:pt idx="235">
                  <c:v>3.1324039999999997E-2</c:v>
                </c:pt>
                <c:pt idx="236">
                  <c:v>3.1039101999999999E-2</c:v>
                </c:pt>
                <c:pt idx="237">
                  <c:v>3.0758985999999999E-2</c:v>
                </c:pt>
                <c:pt idx="238">
                  <c:v>3.0483575999999998E-2</c:v>
                </c:pt>
                <c:pt idx="239">
                  <c:v>3.0212756E-2</c:v>
                </c:pt>
                <c:pt idx="240">
                  <c:v>2.9946454000000001E-2</c:v>
                </c:pt>
                <c:pt idx="241">
                  <c:v>2.9684588000000001E-2</c:v>
                </c:pt>
                <c:pt idx="242">
                  <c:v>2.9427027000000001E-2</c:v>
                </c:pt>
                <c:pt idx="243">
                  <c:v>2.9173668E-2</c:v>
                </c:pt>
                <c:pt idx="244">
                  <c:v>2.8924404000000001E-2</c:v>
                </c:pt>
                <c:pt idx="245">
                  <c:v>2.8679164E-2</c:v>
                </c:pt>
                <c:pt idx="246">
                  <c:v>2.8437858E-2</c:v>
                </c:pt>
                <c:pt idx="247">
                  <c:v>2.8200379000000001E-2</c:v>
                </c:pt>
                <c:pt idx="248">
                  <c:v>2.7966635E-2</c:v>
                </c:pt>
                <c:pt idx="249">
                  <c:v>2.7736535E-2</c:v>
                </c:pt>
                <c:pt idx="250">
                  <c:v>2.7510006E-2</c:v>
                </c:pt>
                <c:pt idx="251">
                  <c:v>2.7286956000000001E-2</c:v>
                </c:pt>
                <c:pt idx="252">
                  <c:v>2.7067304E-2</c:v>
                </c:pt>
                <c:pt idx="253">
                  <c:v>2.6850965000000001E-2</c:v>
                </c:pt>
                <c:pt idx="254">
                  <c:v>2.6637859999999999E-2</c:v>
                </c:pt>
                <c:pt idx="255">
                  <c:v>2.6427915E-2</c:v>
                </c:pt>
                <c:pt idx="256">
                  <c:v>2.6221056999999999E-2</c:v>
                </c:pt>
                <c:pt idx="257">
                  <c:v>2.6017206000000001E-2</c:v>
                </c:pt>
                <c:pt idx="258">
                  <c:v>2.5816292000000001E-2</c:v>
                </c:pt>
                <c:pt idx="259">
                  <c:v>2.5618243999999998E-2</c:v>
                </c:pt>
                <c:pt idx="260">
                  <c:v>2.5422994000000001E-2</c:v>
                </c:pt>
                <c:pt idx="261">
                  <c:v>2.5230473E-2</c:v>
                </c:pt>
                <c:pt idx="262">
                  <c:v>2.504062E-2</c:v>
                </c:pt>
                <c:pt idx="263">
                  <c:v>2.4853367000000001E-2</c:v>
                </c:pt>
                <c:pt idx="264">
                  <c:v>2.4668658E-2</c:v>
                </c:pt>
                <c:pt idx="265">
                  <c:v>2.4486428000000001E-2</c:v>
                </c:pt>
                <c:pt idx="266">
                  <c:v>2.4306622999999999E-2</c:v>
                </c:pt>
                <c:pt idx="267">
                  <c:v>2.4129184000000001E-2</c:v>
                </c:pt>
                <c:pt idx="268">
                  <c:v>2.3954059999999999E-2</c:v>
                </c:pt>
                <c:pt idx="269">
                  <c:v>2.3781195000000001E-2</c:v>
                </c:pt>
                <c:pt idx="270">
                  <c:v>2.3610532E-2</c:v>
                </c:pt>
                <c:pt idx="271">
                  <c:v>2.3442016999999999E-2</c:v>
                </c:pt>
                <c:pt idx="272">
                  <c:v>2.3275603999999998E-2</c:v>
                </c:pt>
                <c:pt idx="273">
                  <c:v>2.311125E-2</c:v>
                </c:pt>
                <c:pt idx="274">
                  <c:v>2.2948906000000002E-2</c:v>
                </c:pt>
                <c:pt idx="275">
                  <c:v>2.2788530000000001E-2</c:v>
                </c:pt>
                <c:pt idx="276">
                  <c:v>2.263008E-2</c:v>
                </c:pt>
                <c:pt idx="277">
                  <c:v>2.2473518000000001E-2</c:v>
                </c:pt>
                <c:pt idx="278">
                  <c:v>2.2318777000000001E-2</c:v>
                </c:pt>
                <c:pt idx="279">
                  <c:v>2.2165822000000002E-2</c:v>
                </c:pt>
                <c:pt idx="280">
                  <c:v>2.2014622000000001E-2</c:v>
                </c:pt>
                <c:pt idx="281">
                  <c:v>2.1865140000000002E-2</c:v>
                </c:pt>
                <c:pt idx="282">
                  <c:v>2.1717342000000001E-2</c:v>
                </c:pt>
                <c:pt idx="283">
                  <c:v>2.1571190000000001E-2</c:v>
                </c:pt>
                <c:pt idx="284">
                  <c:v>2.1426653E-2</c:v>
                </c:pt>
                <c:pt idx="285">
                  <c:v>2.1283699999999999E-2</c:v>
                </c:pt>
                <c:pt idx="286">
                  <c:v>2.1142269000000002E-2</c:v>
                </c:pt>
                <c:pt idx="287">
                  <c:v>2.1002334000000001E-2</c:v>
                </c:pt>
                <c:pt idx="288">
                  <c:v>2.0863876E-2</c:v>
                </c:pt>
                <c:pt idx="289">
                  <c:v>2.0726863000000002E-2</c:v>
                </c:pt>
                <c:pt idx="290">
                  <c:v>2.0591269999999998E-2</c:v>
                </c:pt>
                <c:pt idx="291">
                  <c:v>2.0457066999999999E-2</c:v>
                </c:pt>
                <c:pt idx="292">
                  <c:v>2.0324226000000001E-2</c:v>
                </c:pt>
                <c:pt idx="293">
                  <c:v>2.0192717999999998E-2</c:v>
                </c:pt>
                <c:pt idx="294">
                  <c:v>2.0062490999999998E-2</c:v>
                </c:pt>
                <c:pt idx="295">
                  <c:v>1.9933539E-2</c:v>
                </c:pt>
                <c:pt idx="296">
                  <c:v>1.9805836E-2</c:v>
                </c:pt>
                <c:pt idx="297">
                  <c:v>1.9679358000000001E-2</c:v>
                </c:pt>
                <c:pt idx="298">
                  <c:v>1.9554083999999999E-2</c:v>
                </c:pt>
                <c:pt idx="299">
                  <c:v>1.9429990000000001E-2</c:v>
                </c:pt>
                <c:pt idx="300">
                  <c:v>1.9307049999999999E-2</c:v>
                </c:pt>
                <c:pt idx="301">
                  <c:v>1.9185249000000001E-2</c:v>
                </c:pt>
                <c:pt idx="302">
                  <c:v>1.9064560000000001E-2</c:v>
                </c:pt>
                <c:pt idx="303">
                  <c:v>1.8944964000000002E-2</c:v>
                </c:pt>
                <c:pt idx="304">
                  <c:v>1.882644E-2</c:v>
                </c:pt>
                <c:pt idx="305">
                  <c:v>1.8708967E-2</c:v>
                </c:pt>
                <c:pt idx="306">
                  <c:v>1.8592524999999999E-2</c:v>
                </c:pt>
                <c:pt idx="307">
                  <c:v>1.8477094999999999E-2</c:v>
                </c:pt>
                <c:pt idx="308">
                  <c:v>1.8362658E-2</c:v>
                </c:pt>
                <c:pt idx="309">
                  <c:v>1.8249193E-2</c:v>
                </c:pt>
                <c:pt idx="310">
                  <c:v>1.8136682000000001E-2</c:v>
                </c:pt>
                <c:pt idx="311">
                  <c:v>1.8025102000000001E-2</c:v>
                </c:pt>
                <c:pt idx="312">
                  <c:v>1.7914439000000001E-2</c:v>
                </c:pt>
                <c:pt idx="313">
                  <c:v>1.7804667E-2</c:v>
                </c:pt>
                <c:pt idx="314">
                  <c:v>1.7695775E-2</c:v>
                </c:pt>
                <c:pt idx="315">
                  <c:v>1.7587746000000001E-2</c:v>
                </c:pt>
              </c:numCache>
            </c:numRef>
          </c:yVal>
          <c:smooth val="1"/>
          <c:extLst>
            <c:ext xmlns:c16="http://schemas.microsoft.com/office/drawing/2014/chart" uri="{C3380CC4-5D6E-409C-BE32-E72D297353CC}">
              <c16:uniqueId val="{00000000-030B-45EB-965A-3AABDA3D4976}"/>
            </c:ext>
          </c:extLst>
        </c:ser>
        <c:ser>
          <c:idx val="4"/>
          <c:order val="4"/>
          <c:spPr>
            <a:ln w="3175" cap="rnd">
              <a:solidFill>
                <a:schemeClr val="tx1"/>
              </a:solidFill>
              <a:round/>
            </a:ln>
            <a:effectLst/>
          </c:spPr>
          <c:marker>
            <c:symbol val="none"/>
          </c:marker>
          <c:xVal>
            <c:numRef>
              <c:f>'Figure 6'!$A$79:$A$709</c:f>
              <c:numCache>
                <c:formatCode>0.00</c:formatCode>
                <c:ptCount val="631"/>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pt idx="595">
                  <c:v>99.166666666667297</c:v>
                </c:pt>
                <c:pt idx="596">
                  <c:v>99.333333333333968</c:v>
                </c:pt>
                <c:pt idx="597">
                  <c:v>99.500000000000639</c:v>
                </c:pt>
                <c:pt idx="598">
                  <c:v>99.666666666667311</c:v>
                </c:pt>
                <c:pt idx="599">
                  <c:v>99.833333333333982</c:v>
                </c:pt>
                <c:pt idx="600">
                  <c:v>100.00000000000065</c:v>
                </c:pt>
                <c:pt idx="601">
                  <c:v>100.16666666666733</c:v>
                </c:pt>
                <c:pt idx="602">
                  <c:v>100.333333333334</c:v>
                </c:pt>
                <c:pt idx="603">
                  <c:v>100.50000000000067</c:v>
                </c:pt>
                <c:pt idx="604">
                  <c:v>100.66666666666734</c:v>
                </c:pt>
                <c:pt idx="605">
                  <c:v>100.83333333333401</c:v>
                </c:pt>
                <c:pt idx="606">
                  <c:v>101.00000000000068</c:v>
                </c:pt>
                <c:pt idx="607">
                  <c:v>101.16666666666735</c:v>
                </c:pt>
                <c:pt idx="608">
                  <c:v>101.33333333333402</c:v>
                </c:pt>
                <c:pt idx="609">
                  <c:v>101.5000000000007</c:v>
                </c:pt>
                <c:pt idx="610">
                  <c:v>101.66666666666737</c:v>
                </c:pt>
                <c:pt idx="611">
                  <c:v>101.83333333333404</c:v>
                </c:pt>
                <c:pt idx="612">
                  <c:v>102.00000000000071</c:v>
                </c:pt>
                <c:pt idx="613">
                  <c:v>102.16666666666738</c:v>
                </c:pt>
                <c:pt idx="614">
                  <c:v>102.33333333333405</c:v>
                </c:pt>
                <c:pt idx="615">
                  <c:v>102.50000000000072</c:v>
                </c:pt>
                <c:pt idx="616">
                  <c:v>102.6666666666674</c:v>
                </c:pt>
                <c:pt idx="617">
                  <c:v>102.83333333333407</c:v>
                </c:pt>
                <c:pt idx="618">
                  <c:v>103.00000000000074</c:v>
                </c:pt>
                <c:pt idx="619">
                  <c:v>103.16666666666741</c:v>
                </c:pt>
                <c:pt idx="620">
                  <c:v>103.33333333333408</c:v>
                </c:pt>
                <c:pt idx="621">
                  <c:v>103.50000000000075</c:v>
                </c:pt>
                <c:pt idx="622">
                  <c:v>103.66666666666742</c:v>
                </c:pt>
                <c:pt idx="623">
                  <c:v>103.8333333333341</c:v>
                </c:pt>
                <c:pt idx="624">
                  <c:v>104.00000000000077</c:v>
                </c:pt>
                <c:pt idx="625">
                  <c:v>104.16666666666744</c:v>
                </c:pt>
                <c:pt idx="626">
                  <c:v>104.33333333333411</c:v>
                </c:pt>
                <c:pt idx="627">
                  <c:v>104.50000000000078</c:v>
                </c:pt>
                <c:pt idx="628">
                  <c:v>104.66666666666745</c:v>
                </c:pt>
                <c:pt idx="629">
                  <c:v>104.83333333333412</c:v>
                </c:pt>
                <c:pt idx="630">
                  <c:v>105.0000000000008</c:v>
                </c:pt>
              </c:numCache>
            </c:numRef>
          </c:xVal>
          <c:yVal>
            <c:numRef>
              <c:f>'Figure 6'!$O$79:$O$709</c:f>
              <c:numCache>
                <c:formatCode>General</c:formatCode>
                <c:ptCount val="631"/>
                <c:pt idx="0">
                  <c:v>6.5000000000000002E-2</c:v>
                </c:pt>
                <c:pt idx="1">
                  <c:v>6.5720580000000001E-2</c:v>
                </c:pt>
                <c:pt idx="2">
                  <c:v>6.6264205000000007E-2</c:v>
                </c:pt>
                <c:pt idx="3">
                  <c:v>6.6686229999999999E-2</c:v>
                </c:pt>
                <c:pt idx="4">
                  <c:v>6.7022090000000006E-2</c:v>
                </c:pt>
                <c:pt idx="5">
                  <c:v>6.7294195000000001E-2</c:v>
                </c:pt>
                <c:pt idx="6">
                  <c:v>6.7517160000000007E-2</c:v>
                </c:pt>
                <c:pt idx="7">
                  <c:v>6.7701020000000001E-2</c:v>
                </c:pt>
                <c:pt idx="8">
                  <c:v>6.7852973999999996E-2</c:v>
                </c:pt>
                <c:pt idx="9">
                  <c:v>6.7978250000000004E-2</c:v>
                </c:pt>
                <c:pt idx="10">
                  <c:v>6.8080699999999994E-2</c:v>
                </c:pt>
                <c:pt idx="11">
                  <c:v>6.8163310000000005E-2</c:v>
                </c:pt>
                <c:pt idx="12">
                  <c:v>6.8228416E-2</c:v>
                </c:pt>
                <c:pt idx="13">
                  <c:v>6.8277870000000004E-2</c:v>
                </c:pt>
                <c:pt idx="14">
                  <c:v>6.8313100000000002E-2</c:v>
                </c:pt>
                <c:pt idx="15">
                  <c:v>6.8335234999999994E-2</c:v>
                </c:pt>
                <c:pt idx="16">
                  <c:v>6.8345169999999997E-2</c:v>
                </c:pt>
                <c:pt idx="17">
                  <c:v>6.8345900000000001E-2</c:v>
                </c:pt>
                <c:pt idx="18">
                  <c:v>6.8345900000000001E-2</c:v>
                </c:pt>
                <c:pt idx="19">
                  <c:v>6.8345879999999998E-2</c:v>
                </c:pt>
                <c:pt idx="20">
                  <c:v>6.8345859999999994E-2</c:v>
                </c:pt>
                <c:pt idx="21">
                  <c:v>6.8345820000000002E-2</c:v>
                </c:pt>
                <c:pt idx="22">
                  <c:v>6.8345754999999994E-2</c:v>
                </c:pt>
                <c:pt idx="23">
                  <c:v>6.8345660000000003E-2</c:v>
                </c:pt>
                <c:pt idx="24">
                  <c:v>6.8345520000000007E-2</c:v>
                </c:pt>
                <c:pt idx="25">
                  <c:v>6.8345340000000004E-2</c:v>
                </c:pt>
                <c:pt idx="26">
                  <c:v>6.8345110000000001E-2</c:v>
                </c:pt>
                <c:pt idx="27">
                  <c:v>6.8344823999999998E-2</c:v>
                </c:pt>
                <c:pt idx="28">
                  <c:v>6.8344474000000002E-2</c:v>
                </c:pt>
                <c:pt idx="29">
                  <c:v>6.8344050000000003E-2</c:v>
                </c:pt>
                <c:pt idx="30">
                  <c:v>6.8343550000000003E-2</c:v>
                </c:pt>
                <c:pt idx="31">
                  <c:v>6.8342970000000003E-2</c:v>
                </c:pt>
                <c:pt idx="32">
                  <c:v>6.834229E-2</c:v>
                </c:pt>
                <c:pt idx="33">
                  <c:v>6.8341516000000005E-2</c:v>
                </c:pt>
                <c:pt idx="34">
                  <c:v>6.8340644000000006E-2</c:v>
                </c:pt>
                <c:pt idx="35">
                  <c:v>6.8339650000000002E-2</c:v>
                </c:pt>
                <c:pt idx="36">
                  <c:v>6.8338540000000003E-2</c:v>
                </c:pt>
                <c:pt idx="37">
                  <c:v>6.8337309999999998E-2</c:v>
                </c:pt>
                <c:pt idx="38">
                  <c:v>6.8335935E-2</c:v>
                </c:pt>
                <c:pt idx="39">
                  <c:v>6.8334430000000002E-2</c:v>
                </c:pt>
                <c:pt idx="40">
                  <c:v>6.8332779999999996E-2</c:v>
                </c:pt>
                <c:pt idx="41">
                  <c:v>6.8330979999999999E-2</c:v>
                </c:pt>
                <c:pt idx="42">
                  <c:v>6.8329020000000004E-2</c:v>
                </c:pt>
                <c:pt idx="43">
                  <c:v>6.8326899999999996E-2</c:v>
                </c:pt>
                <c:pt idx="44">
                  <c:v>6.8324599999999999E-2</c:v>
                </c:pt>
                <c:pt idx="45">
                  <c:v>6.8322140000000003E-2</c:v>
                </c:pt>
                <c:pt idx="46">
                  <c:v>6.8319489999999997E-2</c:v>
                </c:pt>
                <c:pt idx="47">
                  <c:v>6.8316650000000007E-2</c:v>
                </c:pt>
                <c:pt idx="48">
                  <c:v>6.831363E-2</c:v>
                </c:pt>
                <c:pt idx="49">
                  <c:v>6.8310394999999996E-2</c:v>
                </c:pt>
                <c:pt idx="50">
                  <c:v>6.830696E-2</c:v>
                </c:pt>
                <c:pt idx="51">
                  <c:v>6.8303320000000001E-2</c:v>
                </c:pt>
                <c:pt idx="52">
                  <c:v>6.8299449999999998E-2</c:v>
                </c:pt>
                <c:pt idx="53">
                  <c:v>6.8295369999999994E-2</c:v>
                </c:pt>
                <c:pt idx="54">
                  <c:v>6.8291060000000001E-2</c:v>
                </c:pt>
                <c:pt idx="55">
                  <c:v>6.8286509999999995E-2</c:v>
                </c:pt>
                <c:pt idx="56">
                  <c:v>6.8281725000000001E-2</c:v>
                </c:pt>
                <c:pt idx="57">
                  <c:v>6.8276695999999998E-2</c:v>
                </c:pt>
                <c:pt idx="58">
                  <c:v>6.8271410000000005E-2</c:v>
                </c:pt>
                <c:pt idx="59">
                  <c:v>6.8265884999999998E-2</c:v>
                </c:pt>
                <c:pt idx="60">
                  <c:v>6.8260089999999995E-2</c:v>
                </c:pt>
                <c:pt idx="61">
                  <c:v>6.8254029999999993E-2</c:v>
                </c:pt>
                <c:pt idx="62">
                  <c:v>6.8247699999999994E-2</c:v>
                </c:pt>
                <c:pt idx="63">
                  <c:v>6.8241099999999999E-2</c:v>
                </c:pt>
                <c:pt idx="64">
                  <c:v>6.8234219999999998E-2</c:v>
                </c:pt>
                <c:pt idx="65">
                  <c:v>6.8227049999999997E-2</c:v>
                </c:pt>
                <c:pt idx="66">
                  <c:v>6.8219594999999994E-2</c:v>
                </c:pt>
                <c:pt idx="67">
                  <c:v>6.8211846000000007E-2</c:v>
                </c:pt>
                <c:pt idx="68">
                  <c:v>6.8203799999999995E-2</c:v>
                </c:pt>
                <c:pt idx="69">
                  <c:v>6.8195450000000005E-2</c:v>
                </c:pt>
                <c:pt idx="70">
                  <c:v>6.8186789999999997E-2</c:v>
                </c:pt>
                <c:pt idx="71">
                  <c:v>6.817782E-2</c:v>
                </c:pt>
                <c:pt idx="72">
                  <c:v>6.816854E-2</c:v>
                </c:pt>
                <c:pt idx="73">
                  <c:v>6.8158930000000006E-2</c:v>
                </c:pt>
                <c:pt idx="74">
                  <c:v>6.8149000000000001E-2</c:v>
                </c:pt>
                <c:pt idx="75">
                  <c:v>6.8138740000000003E-2</c:v>
                </c:pt>
                <c:pt idx="76">
                  <c:v>6.8128159999999993E-2</c:v>
                </c:pt>
                <c:pt idx="77">
                  <c:v>6.8117230000000001E-2</c:v>
                </c:pt>
                <c:pt idx="78">
                  <c:v>6.8105966000000004E-2</c:v>
                </c:pt>
                <c:pt idx="79">
                  <c:v>6.8094360000000007E-2</c:v>
                </c:pt>
                <c:pt idx="80">
                  <c:v>6.8082409999999996E-2</c:v>
                </c:pt>
                <c:pt idx="81">
                  <c:v>6.8070099999999995E-2</c:v>
                </c:pt>
                <c:pt idx="82">
                  <c:v>6.8057425000000005E-2</c:v>
                </c:pt>
                <c:pt idx="83">
                  <c:v>6.804441E-2</c:v>
                </c:pt>
                <c:pt idx="84">
                  <c:v>6.8031030000000006E-2</c:v>
                </c:pt>
                <c:pt idx="85">
                  <c:v>6.8017270000000005E-2</c:v>
                </c:pt>
                <c:pt idx="86">
                  <c:v>6.8003140000000004E-2</c:v>
                </c:pt>
                <c:pt idx="87">
                  <c:v>6.7988649999999998E-2</c:v>
                </c:pt>
                <c:pt idx="88">
                  <c:v>6.7973779999999998E-2</c:v>
                </c:pt>
                <c:pt idx="89">
                  <c:v>6.7958530000000003E-2</c:v>
                </c:pt>
                <c:pt idx="90">
                  <c:v>6.7942895000000003E-2</c:v>
                </c:pt>
                <c:pt idx="91">
                  <c:v>6.7926875999999997E-2</c:v>
                </c:pt>
                <c:pt idx="92">
                  <c:v>6.7910470000000001E-2</c:v>
                </c:pt>
                <c:pt idx="93">
                  <c:v>6.7893659999999995E-2</c:v>
                </c:pt>
                <c:pt idx="94">
                  <c:v>6.7876469999999994E-2</c:v>
                </c:pt>
                <c:pt idx="95">
                  <c:v>6.7858859999999993E-2</c:v>
                </c:pt>
                <c:pt idx="96">
                  <c:v>6.7840880000000006E-2</c:v>
                </c:pt>
                <c:pt idx="97">
                  <c:v>6.7822480000000004E-2</c:v>
                </c:pt>
                <c:pt idx="98">
                  <c:v>6.7803665999999999E-2</c:v>
                </c:pt>
                <c:pt idx="99">
                  <c:v>6.7784460000000005E-2</c:v>
                </c:pt>
                <c:pt idx="100">
                  <c:v>6.7764826E-2</c:v>
                </c:pt>
                <c:pt idx="101">
                  <c:v>6.7744754000000004E-2</c:v>
                </c:pt>
                <c:pt idx="102">
                  <c:v>6.7724309999999996E-2</c:v>
                </c:pt>
                <c:pt idx="103">
                  <c:v>6.7703425999999997E-2</c:v>
                </c:pt>
                <c:pt idx="104">
                  <c:v>6.7682094999999998E-2</c:v>
                </c:pt>
                <c:pt idx="105">
                  <c:v>6.7660380000000006E-2</c:v>
                </c:pt>
                <c:pt idx="106">
                  <c:v>6.7638225999999996E-2</c:v>
                </c:pt>
                <c:pt idx="107">
                  <c:v>6.7615629999999996E-2</c:v>
                </c:pt>
                <c:pt idx="108">
                  <c:v>6.7592576000000001E-2</c:v>
                </c:pt>
                <c:pt idx="109">
                  <c:v>6.7569130000000005E-2</c:v>
                </c:pt>
                <c:pt idx="110">
                  <c:v>6.7545250000000001E-2</c:v>
                </c:pt>
                <c:pt idx="111">
                  <c:v>6.7520899999999995E-2</c:v>
                </c:pt>
                <c:pt idx="112">
                  <c:v>6.7496120000000007E-2</c:v>
                </c:pt>
                <c:pt idx="113">
                  <c:v>6.7470859999999994E-2</c:v>
                </c:pt>
                <c:pt idx="114">
                  <c:v>6.7445210000000005E-2</c:v>
                </c:pt>
                <c:pt idx="115">
                  <c:v>6.7419103999999994E-2</c:v>
                </c:pt>
                <c:pt idx="116">
                  <c:v>6.7392536000000003E-2</c:v>
                </c:pt>
                <c:pt idx="117">
                  <c:v>6.7365505000000006E-2</c:v>
                </c:pt>
                <c:pt idx="118">
                  <c:v>6.7338029999999993E-2</c:v>
                </c:pt>
                <c:pt idx="119">
                  <c:v>6.7310095E-2</c:v>
                </c:pt>
                <c:pt idx="120">
                  <c:v>6.7281659999999993E-2</c:v>
                </c:pt>
                <c:pt idx="121">
                  <c:v>6.7252814999999994E-2</c:v>
                </c:pt>
                <c:pt idx="122">
                  <c:v>6.722351E-2</c:v>
                </c:pt>
                <c:pt idx="123">
                  <c:v>6.7193740000000002E-2</c:v>
                </c:pt>
                <c:pt idx="124">
                  <c:v>6.7163504999999998E-2</c:v>
                </c:pt>
                <c:pt idx="125">
                  <c:v>6.7132800000000006E-2</c:v>
                </c:pt>
                <c:pt idx="126">
                  <c:v>6.7101620000000001E-2</c:v>
                </c:pt>
                <c:pt idx="127">
                  <c:v>6.7070080000000004E-2</c:v>
                </c:pt>
                <c:pt idx="128">
                  <c:v>6.7038070000000005E-2</c:v>
                </c:pt>
                <c:pt idx="129">
                  <c:v>6.7005579999999995E-2</c:v>
                </c:pt>
                <c:pt idx="130">
                  <c:v>6.6972630000000005E-2</c:v>
                </c:pt>
                <c:pt idx="131">
                  <c:v>6.6939189999999996E-2</c:v>
                </c:pt>
                <c:pt idx="132">
                  <c:v>6.6905279999999998E-2</c:v>
                </c:pt>
                <c:pt idx="133">
                  <c:v>6.6870890000000002E-2</c:v>
                </c:pt>
                <c:pt idx="134">
                  <c:v>6.6836019999999996E-2</c:v>
                </c:pt>
                <c:pt idx="135">
                  <c:v>6.6800680000000001E-2</c:v>
                </c:pt>
                <c:pt idx="136">
                  <c:v>6.6764850000000001E-2</c:v>
                </c:pt>
                <c:pt idx="137">
                  <c:v>6.6728529999999994E-2</c:v>
                </c:pt>
                <c:pt idx="138">
                  <c:v>6.6691734000000003E-2</c:v>
                </c:pt>
                <c:pt idx="139">
                  <c:v>6.6654450000000004E-2</c:v>
                </c:pt>
                <c:pt idx="140">
                  <c:v>6.6616683999999995E-2</c:v>
                </c:pt>
                <c:pt idx="141">
                  <c:v>6.6578424999999997E-2</c:v>
                </c:pt>
                <c:pt idx="142">
                  <c:v>6.6539680000000004E-2</c:v>
                </c:pt>
                <c:pt idx="143">
                  <c:v>6.6500455E-2</c:v>
                </c:pt>
                <c:pt idx="144">
                  <c:v>6.6460729999999996E-2</c:v>
                </c:pt>
                <c:pt idx="145">
                  <c:v>6.6420519999999997E-2</c:v>
                </c:pt>
                <c:pt idx="146">
                  <c:v>6.6379814999999995E-2</c:v>
                </c:pt>
                <c:pt idx="147">
                  <c:v>6.6338629999999996E-2</c:v>
                </c:pt>
                <c:pt idx="148">
                  <c:v>6.6296939999999999E-2</c:v>
                </c:pt>
                <c:pt idx="149">
                  <c:v>6.6254759999999996E-2</c:v>
                </c:pt>
                <c:pt idx="150">
                  <c:v>6.6212090000000001E-2</c:v>
                </c:pt>
                <c:pt idx="151">
                  <c:v>6.6168920000000006E-2</c:v>
                </c:pt>
                <c:pt idx="152">
                  <c:v>6.6125249999999997E-2</c:v>
                </c:pt>
                <c:pt idx="153">
                  <c:v>6.6081089999999995E-2</c:v>
                </c:pt>
                <c:pt idx="154">
                  <c:v>6.6036429999999993E-2</c:v>
                </c:pt>
                <c:pt idx="155">
                  <c:v>6.5991279999999999E-2</c:v>
                </c:pt>
                <c:pt idx="156">
                  <c:v>6.5945630000000005E-2</c:v>
                </c:pt>
                <c:pt idx="157">
                  <c:v>6.5899483999999994E-2</c:v>
                </c:pt>
                <c:pt idx="158">
                  <c:v>6.5852835999999998E-2</c:v>
                </c:pt>
                <c:pt idx="159">
                  <c:v>6.5805695999999997E-2</c:v>
                </c:pt>
                <c:pt idx="160">
                  <c:v>6.5758049999999998E-2</c:v>
                </c:pt>
                <c:pt idx="161">
                  <c:v>6.5709909999999996E-2</c:v>
                </c:pt>
                <c:pt idx="162">
                  <c:v>6.5661269999999994E-2</c:v>
                </c:pt>
                <c:pt idx="163">
                  <c:v>6.5612130000000005E-2</c:v>
                </c:pt>
                <c:pt idx="164">
                  <c:v>6.5562490000000001E-2</c:v>
                </c:pt>
                <c:pt idx="165">
                  <c:v>6.5512349999999997E-2</c:v>
                </c:pt>
                <c:pt idx="166">
                  <c:v>6.5461710000000006E-2</c:v>
                </c:pt>
                <c:pt idx="167">
                  <c:v>6.5410570000000001E-2</c:v>
                </c:pt>
                <c:pt idx="168">
                  <c:v>6.5358940000000004E-2</c:v>
                </c:pt>
                <c:pt idx="169">
                  <c:v>6.5306799999999998E-2</c:v>
                </c:pt>
                <c:pt idx="170">
                  <c:v>6.5254160000000005E-2</c:v>
                </c:pt>
                <c:pt idx="171">
                  <c:v>6.5201014000000002E-2</c:v>
                </c:pt>
                <c:pt idx="172">
                  <c:v>6.5147380000000005E-2</c:v>
                </c:pt>
                <c:pt idx="173">
                  <c:v>6.5093234E-2</c:v>
                </c:pt>
                <c:pt idx="174">
                  <c:v>6.5038600000000002E-2</c:v>
                </c:pt>
                <c:pt idx="175">
                  <c:v>6.4983449999999998E-2</c:v>
                </c:pt>
                <c:pt idx="176">
                  <c:v>6.4927810000000002E-2</c:v>
                </c:pt>
                <c:pt idx="177">
                  <c:v>6.4871670000000006E-2</c:v>
                </c:pt>
                <c:pt idx="178">
                  <c:v>6.4815020000000001E-2</c:v>
                </c:pt>
                <c:pt idx="179">
                  <c:v>6.4757869999999995E-2</c:v>
                </c:pt>
                <c:pt idx="180">
                  <c:v>6.4700220000000003E-2</c:v>
                </c:pt>
                <c:pt idx="181">
                  <c:v>6.4642069999999996E-2</c:v>
                </c:pt>
                <c:pt idx="182">
                  <c:v>6.4583409999999994E-2</c:v>
                </c:pt>
                <c:pt idx="183">
                  <c:v>6.4524256000000002E-2</c:v>
                </c:pt>
                <c:pt idx="184">
                  <c:v>6.4464599999999997E-2</c:v>
                </c:pt>
                <c:pt idx="185">
                  <c:v>6.4404434999999996E-2</c:v>
                </c:pt>
                <c:pt idx="186">
                  <c:v>6.4343764999999997E-2</c:v>
                </c:pt>
                <c:pt idx="187">
                  <c:v>6.4282595999999997E-2</c:v>
                </c:pt>
                <c:pt idx="188">
                  <c:v>6.4220910000000006E-2</c:v>
                </c:pt>
                <c:pt idx="189">
                  <c:v>6.4158729999999997E-2</c:v>
                </c:pt>
                <c:pt idx="190">
                  <c:v>6.4096040000000007E-2</c:v>
                </c:pt>
                <c:pt idx="191">
                  <c:v>6.4032839999999994E-2</c:v>
                </c:pt>
                <c:pt idx="192">
                  <c:v>6.3969134999999996E-2</c:v>
                </c:pt>
                <c:pt idx="193">
                  <c:v>6.3904909999999995E-2</c:v>
                </c:pt>
                <c:pt idx="194">
                  <c:v>6.3840179999999996E-2</c:v>
                </c:pt>
                <c:pt idx="195">
                  <c:v>6.3774940000000002E-2</c:v>
                </c:pt>
                <c:pt idx="196">
                  <c:v>6.3709185000000002E-2</c:v>
                </c:pt>
                <c:pt idx="197">
                  <c:v>6.3642909999999997E-2</c:v>
                </c:pt>
                <c:pt idx="198">
                  <c:v>6.3576124999999997E-2</c:v>
                </c:pt>
                <c:pt idx="199">
                  <c:v>6.3508815999999996E-2</c:v>
                </c:pt>
                <c:pt idx="200">
                  <c:v>6.3440979999999994E-2</c:v>
                </c:pt>
                <c:pt idx="201">
                  <c:v>6.3372620000000005E-2</c:v>
                </c:pt>
                <c:pt idx="202">
                  <c:v>6.3303739999999997E-2</c:v>
                </c:pt>
                <c:pt idx="203">
                  <c:v>6.3234319999999997E-2</c:v>
                </c:pt>
                <c:pt idx="204">
                  <c:v>6.3164380000000006E-2</c:v>
                </c:pt>
                <c:pt idx="205">
                  <c:v>6.3093899999999994E-2</c:v>
                </c:pt>
                <c:pt idx="206">
                  <c:v>6.3022889999999998E-2</c:v>
                </c:pt>
                <c:pt idx="207">
                  <c:v>6.2951333999999998E-2</c:v>
                </c:pt>
                <c:pt idx="208">
                  <c:v>6.2879229999999994E-2</c:v>
                </c:pt>
                <c:pt idx="209">
                  <c:v>6.2806559999999997E-2</c:v>
                </c:pt>
                <c:pt idx="210">
                  <c:v>6.2733349999999993E-2</c:v>
                </c:pt>
                <c:pt idx="211">
                  <c:v>6.2659580000000006E-2</c:v>
                </c:pt>
                <c:pt idx="212">
                  <c:v>6.258524E-2</c:v>
                </c:pt>
                <c:pt idx="213">
                  <c:v>6.2510334000000001E-2</c:v>
                </c:pt>
                <c:pt idx="214">
                  <c:v>6.2434851999999999E-2</c:v>
                </c:pt>
                <c:pt idx="215">
                  <c:v>6.2358785E-2</c:v>
                </c:pt>
                <c:pt idx="216">
                  <c:v>6.2282126E-2</c:v>
                </c:pt>
                <c:pt idx="217">
                  <c:v>6.2204870000000002E-2</c:v>
                </c:pt>
                <c:pt idx="218">
                  <c:v>6.2127010000000003E-2</c:v>
                </c:pt>
                <c:pt idx="219">
                  <c:v>6.2048536000000001E-2</c:v>
                </c:pt>
                <c:pt idx="220">
                  <c:v>6.1969443999999999E-2</c:v>
                </c:pt>
                <c:pt idx="221">
                  <c:v>6.1889726999999999E-2</c:v>
                </c:pt>
                <c:pt idx="222">
                  <c:v>6.1809372000000001E-2</c:v>
                </c:pt>
                <c:pt idx="223">
                  <c:v>6.1728369999999998E-2</c:v>
                </c:pt>
                <c:pt idx="224">
                  <c:v>6.1646703999999997E-2</c:v>
                </c:pt>
                <c:pt idx="225">
                  <c:v>6.1564367000000002E-2</c:v>
                </c:pt>
                <c:pt idx="226">
                  <c:v>6.1481349999999997E-2</c:v>
                </c:pt>
                <c:pt idx="227">
                  <c:v>6.1397642000000002E-2</c:v>
                </c:pt>
                <c:pt idx="228">
                  <c:v>6.1313234000000001E-2</c:v>
                </c:pt>
                <c:pt idx="229">
                  <c:v>6.1228108000000003E-2</c:v>
                </c:pt>
                <c:pt idx="230">
                  <c:v>6.1142259999999997E-2</c:v>
                </c:pt>
                <c:pt idx="231">
                  <c:v>6.1055664000000003E-2</c:v>
                </c:pt>
                <c:pt idx="232">
                  <c:v>6.0968306E-2</c:v>
                </c:pt>
                <c:pt idx="233">
                  <c:v>6.0880169999999997E-2</c:v>
                </c:pt>
                <c:pt idx="234">
                  <c:v>6.0791247E-2</c:v>
                </c:pt>
                <c:pt idx="235">
                  <c:v>6.0701523E-2</c:v>
                </c:pt>
                <c:pt idx="236">
                  <c:v>6.0610971999999999E-2</c:v>
                </c:pt>
                <c:pt idx="237">
                  <c:v>6.0519589999999998E-2</c:v>
                </c:pt>
                <c:pt idx="238">
                  <c:v>6.0427349999999998E-2</c:v>
                </c:pt>
                <c:pt idx="239">
                  <c:v>6.0334230000000003E-2</c:v>
                </c:pt>
                <c:pt idx="240">
                  <c:v>6.0240200000000001E-2</c:v>
                </c:pt>
                <c:pt idx="241">
                  <c:v>6.0145259999999999E-2</c:v>
                </c:pt>
                <c:pt idx="242">
                  <c:v>6.0049374000000003E-2</c:v>
                </c:pt>
                <c:pt idx="243">
                  <c:v>5.9952535000000001E-2</c:v>
                </c:pt>
                <c:pt idx="244">
                  <c:v>5.985472E-2</c:v>
                </c:pt>
                <c:pt idx="245">
                  <c:v>5.9755900000000001E-2</c:v>
                </c:pt>
                <c:pt idx="246">
                  <c:v>5.9656057999999998E-2</c:v>
                </c:pt>
                <c:pt idx="247">
                  <c:v>5.9555173000000003E-2</c:v>
                </c:pt>
                <c:pt idx="248">
                  <c:v>5.9453220000000001E-2</c:v>
                </c:pt>
                <c:pt idx="249">
                  <c:v>5.9350170000000001E-2</c:v>
                </c:pt>
                <c:pt idx="250">
                  <c:v>5.9246003999999998E-2</c:v>
                </c:pt>
                <c:pt idx="251">
                  <c:v>5.9140693000000001E-2</c:v>
                </c:pt>
                <c:pt idx="252">
                  <c:v>5.9034213000000002E-2</c:v>
                </c:pt>
                <c:pt idx="253">
                  <c:v>5.8926538000000001E-2</c:v>
                </c:pt>
                <c:pt idx="254">
                  <c:v>5.8817636E-2</c:v>
                </c:pt>
                <c:pt idx="255">
                  <c:v>5.8707487000000003E-2</c:v>
                </c:pt>
                <c:pt idx="256">
                  <c:v>5.8596059999999998E-2</c:v>
                </c:pt>
                <c:pt idx="257">
                  <c:v>5.8483325000000003E-2</c:v>
                </c:pt>
                <c:pt idx="258">
                  <c:v>5.8369257000000001E-2</c:v>
                </c:pt>
                <c:pt idx="259">
                  <c:v>5.8253819999999998E-2</c:v>
                </c:pt>
                <c:pt idx="260">
                  <c:v>5.8136991999999998E-2</c:v>
                </c:pt>
                <c:pt idx="261">
                  <c:v>5.8018739999999999E-2</c:v>
                </c:pt>
                <c:pt idx="262">
                  <c:v>5.7899027999999998E-2</c:v>
                </c:pt>
                <c:pt idx="263">
                  <c:v>5.7777856000000002E-2</c:v>
                </c:pt>
                <c:pt idx="264">
                  <c:v>5.7655199999999997E-2</c:v>
                </c:pt>
                <c:pt idx="265">
                  <c:v>5.7531013999999998E-2</c:v>
                </c:pt>
                <c:pt idx="266">
                  <c:v>5.7405267000000003E-2</c:v>
                </c:pt>
                <c:pt idx="267">
                  <c:v>5.7277925E-2</c:v>
                </c:pt>
                <c:pt idx="268">
                  <c:v>5.7148962999999997E-2</c:v>
                </c:pt>
                <c:pt idx="269">
                  <c:v>5.7018346999999997E-2</c:v>
                </c:pt>
                <c:pt idx="270">
                  <c:v>5.6886047000000002E-2</c:v>
                </c:pt>
                <c:pt idx="271">
                  <c:v>5.6752030000000002E-2</c:v>
                </c:pt>
                <c:pt idx="272">
                  <c:v>5.6616277E-2</c:v>
                </c:pt>
                <c:pt idx="273">
                  <c:v>5.6478858E-2</c:v>
                </c:pt>
                <c:pt idx="274">
                  <c:v>5.6339673999999999E-2</c:v>
                </c:pt>
                <c:pt idx="275">
                  <c:v>5.6198697999999998E-2</c:v>
                </c:pt>
                <c:pt idx="276">
                  <c:v>5.6055907000000002E-2</c:v>
                </c:pt>
                <c:pt idx="277">
                  <c:v>5.5911272999999997E-2</c:v>
                </c:pt>
                <c:pt idx="278">
                  <c:v>5.5764771999999997E-2</c:v>
                </c:pt>
                <c:pt idx="279">
                  <c:v>5.5616382999999998E-2</c:v>
                </c:pt>
                <c:pt idx="280">
                  <c:v>5.5466073999999997E-2</c:v>
                </c:pt>
                <c:pt idx="281">
                  <c:v>5.5313826000000003E-2</c:v>
                </c:pt>
                <c:pt idx="282">
                  <c:v>5.5159725E-2</c:v>
                </c:pt>
                <c:pt idx="283">
                  <c:v>5.5003746999999999E-2</c:v>
                </c:pt>
                <c:pt idx="284">
                  <c:v>5.4845836000000002E-2</c:v>
                </c:pt>
                <c:pt idx="285">
                  <c:v>5.4685972999999999E-2</c:v>
                </c:pt>
                <c:pt idx="286">
                  <c:v>5.4524146000000002E-2</c:v>
                </c:pt>
                <c:pt idx="287">
                  <c:v>5.4360352000000001E-2</c:v>
                </c:pt>
                <c:pt idx="288">
                  <c:v>5.4194577000000001E-2</c:v>
                </c:pt>
                <c:pt idx="289">
                  <c:v>5.4026810000000001E-2</c:v>
                </c:pt>
                <c:pt idx="290">
                  <c:v>5.3857043E-2</c:v>
                </c:pt>
                <c:pt idx="291">
                  <c:v>5.368531E-2</c:v>
                </c:pt>
                <c:pt idx="292">
                  <c:v>5.3511749999999997E-2</c:v>
                </c:pt>
                <c:pt idx="293">
                  <c:v>5.3336254999999999E-2</c:v>
                </c:pt>
                <c:pt idx="294">
                  <c:v>5.3158826999999999E-2</c:v>
                </c:pt>
                <c:pt idx="295">
                  <c:v>5.2979484E-2</c:v>
                </c:pt>
                <c:pt idx="296">
                  <c:v>5.2798233999999999E-2</c:v>
                </c:pt>
                <c:pt idx="297">
                  <c:v>5.2615086999999998E-2</c:v>
                </c:pt>
                <c:pt idx="298">
                  <c:v>5.2430066999999997E-2</c:v>
                </c:pt>
                <c:pt idx="299">
                  <c:v>5.224318E-2</c:v>
                </c:pt>
                <c:pt idx="300">
                  <c:v>5.2054450000000002E-2</c:v>
                </c:pt>
                <c:pt idx="301">
                  <c:v>5.1864010000000002E-2</c:v>
                </c:pt>
                <c:pt idx="302">
                  <c:v>5.1671847999999999E-2</c:v>
                </c:pt>
                <c:pt idx="303">
                  <c:v>5.1477976000000002E-2</c:v>
                </c:pt>
                <c:pt idx="304">
                  <c:v>5.1282424E-2</c:v>
                </c:pt>
                <c:pt idx="305">
                  <c:v>5.1085225999999997E-2</c:v>
                </c:pt>
                <c:pt idx="306">
                  <c:v>5.0886430000000003E-2</c:v>
                </c:pt>
                <c:pt idx="307">
                  <c:v>5.068607E-2</c:v>
                </c:pt>
                <c:pt idx="308">
                  <c:v>5.0484189999999998E-2</c:v>
                </c:pt>
                <c:pt idx="309">
                  <c:v>5.0280842999999999E-2</c:v>
                </c:pt>
                <c:pt idx="310">
                  <c:v>5.0076074999999998E-2</c:v>
                </c:pt>
                <c:pt idx="311">
                  <c:v>4.9869955000000001E-2</c:v>
                </c:pt>
                <c:pt idx="312">
                  <c:v>4.9662526999999998E-2</c:v>
                </c:pt>
                <c:pt idx="313">
                  <c:v>4.9453839999999999E-2</c:v>
                </c:pt>
                <c:pt idx="314">
                  <c:v>4.9243956999999998E-2</c:v>
                </c:pt>
                <c:pt idx="315">
                  <c:v>4.9032939999999997E-2</c:v>
                </c:pt>
                <c:pt idx="316">
                  <c:v>4.8820857000000002E-2</c:v>
                </c:pt>
                <c:pt idx="317">
                  <c:v>4.8607767000000003E-2</c:v>
                </c:pt>
                <c:pt idx="318">
                  <c:v>4.8393737999999999E-2</c:v>
                </c:pt>
                <c:pt idx="319">
                  <c:v>4.8178843999999998E-2</c:v>
                </c:pt>
                <c:pt idx="320">
                  <c:v>4.7963034000000002E-2</c:v>
                </c:pt>
                <c:pt idx="321">
                  <c:v>4.7746440000000001E-2</c:v>
                </c:pt>
                <c:pt idx="322">
                  <c:v>4.7529135E-2</c:v>
                </c:pt>
                <c:pt idx="323">
                  <c:v>4.7311199999999998E-2</c:v>
                </c:pt>
                <c:pt idx="324">
                  <c:v>4.7092710000000003E-2</c:v>
                </c:pt>
                <c:pt idx="325">
                  <c:v>4.6873730000000002E-2</c:v>
                </c:pt>
                <c:pt idx="326">
                  <c:v>4.6654340000000002E-2</c:v>
                </c:pt>
                <c:pt idx="327">
                  <c:v>4.6434620000000003E-2</c:v>
                </c:pt>
                <c:pt idx="328">
                  <c:v>4.6214643999999999E-2</c:v>
                </c:pt>
                <c:pt idx="329">
                  <c:v>4.5994394000000001E-2</c:v>
                </c:pt>
                <c:pt idx="330">
                  <c:v>4.5773840000000003E-2</c:v>
                </c:pt>
                <c:pt idx="331">
                  <c:v>4.5553178E-2</c:v>
                </c:pt>
                <c:pt idx="332">
                  <c:v>4.5332465000000002E-2</c:v>
                </c:pt>
                <c:pt idx="333">
                  <c:v>4.5111779999999997E-2</c:v>
                </c:pt>
                <c:pt idx="334">
                  <c:v>4.4891189999999997E-2</c:v>
                </c:pt>
                <c:pt idx="335">
                  <c:v>4.4670764000000002E-2</c:v>
                </c:pt>
                <c:pt idx="336">
                  <c:v>4.4450580000000003E-2</c:v>
                </c:pt>
                <c:pt idx="337">
                  <c:v>4.4230707000000001E-2</c:v>
                </c:pt>
                <c:pt idx="338">
                  <c:v>4.4011216999999998E-2</c:v>
                </c:pt>
                <c:pt idx="339">
                  <c:v>4.3791904999999999E-2</c:v>
                </c:pt>
                <c:pt idx="340">
                  <c:v>4.3573002999999999E-2</c:v>
                </c:pt>
                <c:pt idx="341">
                  <c:v>4.3354586000000001E-2</c:v>
                </c:pt>
                <c:pt idx="342">
                  <c:v>4.31367E-2</c:v>
                </c:pt>
                <c:pt idx="343">
                  <c:v>4.2919411999999997E-2</c:v>
                </c:pt>
                <c:pt idx="344">
                  <c:v>4.2702770000000001E-2</c:v>
                </c:pt>
                <c:pt idx="345">
                  <c:v>4.2486835000000001E-2</c:v>
                </c:pt>
                <c:pt idx="346">
                  <c:v>4.2271660000000003E-2</c:v>
                </c:pt>
                <c:pt idx="347">
                  <c:v>4.2057298E-2</c:v>
                </c:pt>
                <c:pt idx="348">
                  <c:v>4.1843705000000002E-2</c:v>
                </c:pt>
                <c:pt idx="349">
                  <c:v>4.1630880000000002E-2</c:v>
                </c:pt>
                <c:pt idx="350">
                  <c:v>4.1418940000000001E-2</c:v>
                </c:pt>
                <c:pt idx="351">
                  <c:v>4.1207929999999997E-2</c:v>
                </c:pt>
                <c:pt idx="352">
                  <c:v>4.0997878000000001E-2</c:v>
                </c:pt>
                <c:pt idx="353">
                  <c:v>4.0788829999999998E-2</c:v>
                </c:pt>
                <c:pt idx="354">
                  <c:v>4.0580819999999997E-2</c:v>
                </c:pt>
                <c:pt idx="355">
                  <c:v>4.0373877000000002E-2</c:v>
                </c:pt>
                <c:pt idx="356">
                  <c:v>4.0168035999999997E-2</c:v>
                </c:pt>
                <c:pt idx="357">
                  <c:v>3.9963324000000001E-2</c:v>
                </c:pt>
                <c:pt idx="358">
                  <c:v>3.9759688000000001E-2</c:v>
                </c:pt>
                <c:pt idx="359">
                  <c:v>3.9557215E-2</c:v>
                </c:pt>
                <c:pt idx="360">
                  <c:v>3.9355920000000003E-2</c:v>
                </c:pt>
                <c:pt idx="361">
                  <c:v>3.9155825999999998E-2</c:v>
                </c:pt>
                <c:pt idx="362">
                  <c:v>3.8956949999999997E-2</c:v>
                </c:pt>
                <c:pt idx="363">
                  <c:v>3.8759309999999998E-2</c:v>
                </c:pt>
                <c:pt idx="364">
                  <c:v>3.8562923999999998E-2</c:v>
                </c:pt>
                <c:pt idx="365">
                  <c:v>3.8367800000000001E-2</c:v>
                </c:pt>
                <c:pt idx="366">
                  <c:v>3.8173955000000002E-2</c:v>
                </c:pt>
                <c:pt idx="367">
                  <c:v>3.7981412999999999E-2</c:v>
                </c:pt>
                <c:pt idx="368">
                  <c:v>3.779018E-2</c:v>
                </c:pt>
                <c:pt idx="369">
                  <c:v>3.7600260000000003E-2</c:v>
                </c:pt>
                <c:pt idx="370">
                  <c:v>3.7411663999999997E-2</c:v>
                </c:pt>
                <c:pt idx="371">
                  <c:v>3.7224390000000003E-2</c:v>
                </c:pt>
                <c:pt idx="372">
                  <c:v>3.7038445000000003E-2</c:v>
                </c:pt>
                <c:pt idx="373">
                  <c:v>3.6853835000000001E-2</c:v>
                </c:pt>
                <c:pt idx="374">
                  <c:v>3.6670554000000001E-2</c:v>
                </c:pt>
                <c:pt idx="375">
                  <c:v>3.6488607999999999E-2</c:v>
                </c:pt>
                <c:pt idx="376">
                  <c:v>3.6308E-2</c:v>
                </c:pt>
                <c:pt idx="377">
                  <c:v>3.6128796999999997E-2</c:v>
                </c:pt>
                <c:pt idx="378">
                  <c:v>3.5950948000000003E-2</c:v>
                </c:pt>
                <c:pt idx="379">
                  <c:v>3.5774447000000001E-2</c:v>
                </c:pt>
                <c:pt idx="380">
                  <c:v>3.5599295000000003E-2</c:v>
                </c:pt>
                <c:pt idx="381">
                  <c:v>3.5425489999999997E-2</c:v>
                </c:pt>
                <c:pt idx="382">
                  <c:v>3.5253022000000002E-2</c:v>
                </c:pt>
                <c:pt idx="383">
                  <c:v>3.5081886E-2</c:v>
                </c:pt>
                <c:pt idx="384">
                  <c:v>3.4912072000000002E-2</c:v>
                </c:pt>
                <c:pt idx="385">
                  <c:v>3.4743573999999999E-2</c:v>
                </c:pt>
                <c:pt idx="386">
                  <c:v>3.4576445999999997E-2</c:v>
                </c:pt>
                <c:pt idx="387">
                  <c:v>3.4410666999999999E-2</c:v>
                </c:pt>
                <c:pt idx="388">
                  <c:v>3.4246209999999999E-2</c:v>
                </c:pt>
                <c:pt idx="389">
                  <c:v>3.408307E-2</c:v>
                </c:pt>
                <c:pt idx="390">
                  <c:v>3.3921229999999997E-2</c:v>
                </c:pt>
                <c:pt idx="391">
                  <c:v>3.3760684999999999E-2</c:v>
                </c:pt>
                <c:pt idx="392">
                  <c:v>3.3601430000000002E-2</c:v>
                </c:pt>
                <c:pt idx="393">
                  <c:v>3.3443443000000003E-2</c:v>
                </c:pt>
                <c:pt idx="394">
                  <c:v>3.3286723999999997E-2</c:v>
                </c:pt>
                <c:pt idx="395">
                  <c:v>3.3131275000000002E-2</c:v>
                </c:pt>
                <c:pt idx="396">
                  <c:v>3.2977153000000002E-2</c:v>
                </c:pt>
                <c:pt idx="397">
                  <c:v>3.2824285000000002E-2</c:v>
                </c:pt>
                <c:pt idx="398">
                  <c:v>3.2672666000000003E-2</c:v>
                </c:pt>
                <c:pt idx="399">
                  <c:v>3.2522280000000001E-2</c:v>
                </c:pt>
                <c:pt idx="400">
                  <c:v>3.2373119999999998E-2</c:v>
                </c:pt>
                <c:pt idx="401">
                  <c:v>3.2225169999999997E-2</c:v>
                </c:pt>
                <c:pt idx="402">
                  <c:v>3.2078420000000003E-2</c:v>
                </c:pt>
                <c:pt idx="403">
                  <c:v>3.1932852999999997E-2</c:v>
                </c:pt>
                <c:pt idx="404">
                  <c:v>3.1788459999999998E-2</c:v>
                </c:pt>
                <c:pt idx="405">
                  <c:v>3.1645223E-2</c:v>
                </c:pt>
                <c:pt idx="406">
                  <c:v>3.1503150000000001E-2</c:v>
                </c:pt>
                <c:pt idx="407">
                  <c:v>3.1362290000000001E-2</c:v>
                </c:pt>
                <c:pt idx="408">
                  <c:v>3.122258E-2</c:v>
                </c:pt>
                <c:pt idx="409">
                  <c:v>3.1084001E-2</c:v>
                </c:pt>
                <c:pt idx="410">
                  <c:v>3.0946543E-2</c:v>
                </c:pt>
                <c:pt idx="411">
                  <c:v>3.0810193999999999E-2</c:v>
                </c:pt>
                <c:pt idx="412">
                  <c:v>3.0674940000000001E-2</c:v>
                </c:pt>
                <c:pt idx="413">
                  <c:v>3.0540769999999998E-2</c:v>
                </c:pt>
                <c:pt idx="414">
                  <c:v>3.0407666999999999E-2</c:v>
                </c:pt>
                <c:pt idx="415">
                  <c:v>3.027562E-2</c:v>
                </c:pt>
                <c:pt idx="416">
                  <c:v>3.0144615E-2</c:v>
                </c:pt>
                <c:pt idx="417">
                  <c:v>3.0014649000000001E-2</c:v>
                </c:pt>
                <c:pt idx="418">
                  <c:v>2.9885767000000001E-2</c:v>
                </c:pt>
                <c:pt idx="419">
                  <c:v>2.9757909999999999E-2</c:v>
                </c:pt>
                <c:pt idx="420">
                  <c:v>2.9631065000000002E-2</c:v>
                </c:pt>
                <c:pt idx="421">
                  <c:v>2.9505221000000002E-2</c:v>
                </c:pt>
                <c:pt idx="422">
                  <c:v>2.9380366000000002E-2</c:v>
                </c:pt>
                <c:pt idx="423">
                  <c:v>2.9256487000000001E-2</c:v>
                </c:pt>
                <c:pt idx="424">
                  <c:v>2.9133574999999998E-2</c:v>
                </c:pt>
                <c:pt idx="425">
                  <c:v>2.9011615000000001E-2</c:v>
                </c:pt>
                <c:pt idx="426">
                  <c:v>2.8890595000000002E-2</c:v>
                </c:pt>
                <c:pt idx="427">
                  <c:v>2.8770502999999999E-2</c:v>
                </c:pt>
                <c:pt idx="428">
                  <c:v>2.8651332000000002E-2</c:v>
                </c:pt>
                <c:pt idx="429">
                  <c:v>2.853311E-2</c:v>
                </c:pt>
                <c:pt idx="430">
                  <c:v>2.8415795000000001E-2</c:v>
                </c:pt>
                <c:pt idx="431">
                  <c:v>2.8299375000000002E-2</c:v>
                </c:pt>
                <c:pt idx="432">
                  <c:v>2.8183840000000002E-2</c:v>
                </c:pt>
                <c:pt idx="433">
                  <c:v>2.8069180999999999E-2</c:v>
                </c:pt>
                <c:pt idx="434">
                  <c:v>2.7955387000000002E-2</c:v>
                </c:pt>
                <c:pt idx="435">
                  <c:v>2.7842446999999999E-2</c:v>
                </c:pt>
                <c:pt idx="436">
                  <c:v>2.7730350000000001E-2</c:v>
                </c:pt>
                <c:pt idx="437">
                  <c:v>2.7619086000000001E-2</c:v>
                </c:pt>
                <c:pt idx="438">
                  <c:v>2.7508643999999999E-2</c:v>
                </c:pt>
                <c:pt idx="439">
                  <c:v>2.7399018000000001E-2</c:v>
                </c:pt>
                <c:pt idx="440">
                  <c:v>2.7290212000000001E-2</c:v>
                </c:pt>
                <c:pt idx="441">
                  <c:v>2.7182207E-2</c:v>
                </c:pt>
                <c:pt idx="442">
                  <c:v>2.7074989000000001E-2</c:v>
                </c:pt>
                <c:pt idx="443">
                  <c:v>2.6968552E-2</c:v>
                </c:pt>
                <c:pt idx="444">
                  <c:v>2.6862885999999999E-2</c:v>
                </c:pt>
                <c:pt idx="445">
                  <c:v>2.6757982E-2</c:v>
                </c:pt>
                <c:pt idx="446">
                  <c:v>2.665383E-2</c:v>
                </c:pt>
                <c:pt idx="447">
                  <c:v>2.6550420000000002E-2</c:v>
                </c:pt>
                <c:pt idx="448">
                  <c:v>2.6447745000000002E-2</c:v>
                </c:pt>
                <c:pt idx="449">
                  <c:v>2.6345797000000001E-2</c:v>
                </c:pt>
                <c:pt idx="450">
                  <c:v>2.6244566E-2</c:v>
                </c:pt>
                <c:pt idx="451">
                  <c:v>2.6144049999999999E-2</c:v>
                </c:pt>
                <c:pt idx="452">
                  <c:v>2.6044235999999998E-2</c:v>
                </c:pt>
                <c:pt idx="453">
                  <c:v>2.5945118E-2</c:v>
                </c:pt>
                <c:pt idx="454">
                  <c:v>2.5846684000000002E-2</c:v>
                </c:pt>
                <c:pt idx="455">
                  <c:v>2.5748927000000001E-2</c:v>
                </c:pt>
                <c:pt idx="456">
                  <c:v>2.5651839999999999E-2</c:v>
                </c:pt>
                <c:pt idx="457">
                  <c:v>2.5555412999999999E-2</c:v>
                </c:pt>
                <c:pt idx="458">
                  <c:v>2.5459642000000001E-2</c:v>
                </c:pt>
                <c:pt idx="459">
                  <c:v>2.5364514000000001E-2</c:v>
                </c:pt>
                <c:pt idx="460">
                  <c:v>2.5270026000000001E-2</c:v>
                </c:pt>
                <c:pt idx="461">
                  <c:v>2.5176166999999999E-2</c:v>
                </c:pt>
                <c:pt idx="462">
                  <c:v>2.5082933000000002E-2</c:v>
                </c:pt>
                <c:pt idx="463">
                  <c:v>2.4990314999999999E-2</c:v>
                </c:pt>
                <c:pt idx="464">
                  <c:v>2.4898307000000001E-2</c:v>
                </c:pt>
                <c:pt idx="465">
                  <c:v>2.4806901999999999E-2</c:v>
                </c:pt>
                <c:pt idx="466">
                  <c:v>2.4716091999999999E-2</c:v>
                </c:pt>
                <c:pt idx="467">
                  <c:v>2.4625870000000001E-2</c:v>
                </c:pt>
                <c:pt idx="468">
                  <c:v>2.4536228E-2</c:v>
                </c:pt>
                <c:pt idx="469">
                  <c:v>2.4447162000000001E-2</c:v>
                </c:pt>
                <c:pt idx="470">
                  <c:v>2.4358662E-2</c:v>
                </c:pt>
                <c:pt idx="471">
                  <c:v>2.4270725E-2</c:v>
                </c:pt>
                <c:pt idx="472">
                  <c:v>2.4183340000000001E-2</c:v>
                </c:pt>
                <c:pt idx="473">
                  <c:v>2.4096506E-2</c:v>
                </c:pt>
                <c:pt idx="474">
                  <c:v>2.4010211E-2</c:v>
                </c:pt>
                <c:pt idx="475">
                  <c:v>2.3924455000000001E-2</c:v>
                </c:pt>
                <c:pt idx="476">
                  <c:v>2.3839226000000002E-2</c:v>
                </c:pt>
                <c:pt idx="477">
                  <c:v>2.3754520000000001E-2</c:v>
                </c:pt>
                <c:pt idx="478">
                  <c:v>2.3670333000000002E-2</c:v>
                </c:pt>
                <c:pt idx="479">
                  <c:v>2.3586655000000002E-2</c:v>
                </c:pt>
                <c:pt idx="480">
                  <c:v>2.3503481999999999E-2</c:v>
                </c:pt>
                <c:pt idx="481">
                  <c:v>2.3420812999999999E-2</c:v>
                </c:pt>
                <c:pt idx="482">
                  <c:v>2.3338635E-2</c:v>
                </c:pt>
                <c:pt idx="483">
                  <c:v>2.3256946000000001E-2</c:v>
                </c:pt>
                <c:pt idx="484">
                  <c:v>2.317574E-2</c:v>
                </c:pt>
                <c:pt idx="485">
                  <c:v>2.3095014000000001E-2</c:v>
                </c:pt>
                <c:pt idx="486">
                  <c:v>2.3014759999999999E-2</c:v>
                </c:pt>
                <c:pt idx="487">
                  <c:v>2.2934970999999998E-2</c:v>
                </c:pt>
                <c:pt idx="488">
                  <c:v>2.2855645000000001E-2</c:v>
                </c:pt>
                <c:pt idx="489">
                  <c:v>2.2776773E-2</c:v>
                </c:pt>
                <c:pt idx="490">
                  <c:v>2.2698349999999999E-2</c:v>
                </c:pt>
                <c:pt idx="491">
                  <c:v>2.2620376000000001E-2</c:v>
                </c:pt>
                <c:pt idx="492">
                  <c:v>2.2542842E-2</c:v>
                </c:pt>
                <c:pt idx="493">
                  <c:v>2.2465744999999999E-2</c:v>
                </c:pt>
                <c:pt idx="494">
                  <c:v>2.2389078999999999E-2</c:v>
                </c:pt>
                <c:pt idx="495">
                  <c:v>2.231284E-2</c:v>
                </c:pt>
                <c:pt idx="496">
                  <c:v>2.2237025000000001E-2</c:v>
                </c:pt>
                <c:pt idx="497">
                  <c:v>2.2161627E-2</c:v>
                </c:pt>
                <c:pt idx="498">
                  <c:v>2.2086643E-2</c:v>
                </c:pt>
                <c:pt idx="499">
                  <c:v>2.2012066E-2</c:v>
                </c:pt>
                <c:pt idx="500">
                  <c:v>2.1937895999999998E-2</c:v>
                </c:pt>
                <c:pt idx="501">
                  <c:v>2.1864120000000001E-2</c:v>
                </c:pt>
                <c:pt idx="502">
                  <c:v>2.1790739999999999E-2</c:v>
                </c:pt>
                <c:pt idx="503">
                  <c:v>2.1717750000000001E-2</c:v>
                </c:pt>
                <c:pt idx="504">
                  <c:v>2.1645145000000001E-2</c:v>
                </c:pt>
                <c:pt idx="505">
                  <c:v>2.1572925E-2</c:v>
                </c:pt>
                <c:pt idx="506">
                  <c:v>2.1501080999999998E-2</c:v>
                </c:pt>
                <c:pt idx="507">
                  <c:v>2.1429613E-2</c:v>
                </c:pt>
                <c:pt idx="508">
                  <c:v>2.1358516000000001E-2</c:v>
                </c:pt>
                <c:pt idx="509">
                  <c:v>2.1287786E-2</c:v>
                </c:pt>
                <c:pt idx="510">
                  <c:v>2.1217419000000001E-2</c:v>
                </c:pt>
                <c:pt idx="511">
                  <c:v>2.1147411000000001E-2</c:v>
                </c:pt>
                <c:pt idx="512">
                  <c:v>2.1077760000000001E-2</c:v>
                </c:pt>
                <c:pt idx="513">
                  <c:v>2.1008450000000001E-2</c:v>
                </c:pt>
                <c:pt idx="514">
                  <c:v>2.0939486E-2</c:v>
                </c:pt>
                <c:pt idx="515">
                  <c:v>2.0870863999999999E-2</c:v>
                </c:pt>
                <c:pt idx="516">
                  <c:v>2.0802582E-2</c:v>
                </c:pt>
                <c:pt idx="517">
                  <c:v>2.0734636000000001E-2</c:v>
                </c:pt>
                <c:pt idx="518">
                  <c:v>2.0667022E-2</c:v>
                </c:pt>
                <c:pt idx="519">
                  <c:v>2.0599737999999999E-2</c:v>
                </c:pt>
                <c:pt idx="520">
                  <c:v>2.053278E-2</c:v>
                </c:pt>
                <c:pt idx="521">
                  <c:v>2.0466142999999999E-2</c:v>
                </c:pt>
                <c:pt idx="522">
                  <c:v>2.0399827999999998E-2</c:v>
                </c:pt>
                <c:pt idx="523">
                  <c:v>2.0333828000000002E-2</c:v>
                </c:pt>
                <c:pt idx="524">
                  <c:v>2.0268141999999999E-2</c:v>
                </c:pt>
                <c:pt idx="525">
                  <c:v>2.0202767E-2</c:v>
                </c:pt>
                <c:pt idx="526">
                  <c:v>2.0137700000000001E-2</c:v>
                </c:pt>
                <c:pt idx="527">
                  <c:v>2.0072935E-2</c:v>
                </c:pt>
                <c:pt idx="528">
                  <c:v>2.0008475000000001E-2</c:v>
                </c:pt>
                <c:pt idx="529">
                  <c:v>1.9944314000000001E-2</c:v>
                </c:pt>
                <c:pt idx="530">
                  <c:v>1.9880450000000001E-2</c:v>
                </c:pt>
                <c:pt idx="531">
                  <c:v>1.981687E-2</c:v>
                </c:pt>
                <c:pt idx="532">
                  <c:v>1.9753570000000002E-2</c:v>
                </c:pt>
                <c:pt idx="533">
                  <c:v>1.9690554999999998E-2</c:v>
                </c:pt>
                <c:pt idx="534">
                  <c:v>1.9627820000000001E-2</c:v>
                </c:pt>
                <c:pt idx="535">
                  <c:v>1.9565368E-2</c:v>
                </c:pt>
                <c:pt idx="536">
                  <c:v>1.9503191E-2</c:v>
                </c:pt>
                <c:pt idx="537">
                  <c:v>1.944129E-2</c:v>
                </c:pt>
                <c:pt idx="538">
                  <c:v>1.937966E-2</c:v>
                </c:pt>
                <c:pt idx="539">
                  <c:v>1.9318301E-2</c:v>
                </c:pt>
                <c:pt idx="540">
                  <c:v>1.9257208000000001E-2</c:v>
                </c:pt>
                <c:pt idx="541">
                  <c:v>1.9196379999999999E-2</c:v>
                </c:pt>
                <c:pt idx="542">
                  <c:v>1.9135814000000001E-2</c:v>
                </c:pt>
                <c:pt idx="543">
                  <c:v>1.907551E-2</c:v>
                </c:pt>
                <c:pt idx="544">
                  <c:v>1.9015461000000001E-2</c:v>
                </c:pt>
                <c:pt idx="545">
                  <c:v>1.8955670000000001E-2</c:v>
                </c:pt>
                <c:pt idx="546">
                  <c:v>1.8896132999999999E-2</c:v>
                </c:pt>
                <c:pt idx="547">
                  <c:v>1.8836847E-2</c:v>
                </c:pt>
                <c:pt idx="548">
                  <c:v>1.8777809999999999E-2</c:v>
                </c:pt>
                <c:pt idx="549">
                  <c:v>1.8719016000000002E-2</c:v>
                </c:pt>
                <c:pt idx="550">
                  <c:v>1.8660449999999999E-2</c:v>
                </c:pt>
                <c:pt idx="551">
                  <c:v>1.8602123000000002E-2</c:v>
                </c:pt>
                <c:pt idx="552">
                  <c:v>1.8544035E-2</c:v>
                </c:pt>
                <c:pt idx="553">
                  <c:v>1.8486183E-2</c:v>
                </c:pt>
                <c:pt idx="554">
                  <c:v>1.8428561999999999E-2</c:v>
                </c:pt>
                <c:pt idx="555">
                  <c:v>1.8371174000000001E-2</c:v>
                </c:pt>
                <c:pt idx="556">
                  <c:v>1.8314013000000001E-2</c:v>
                </c:pt>
                <c:pt idx="557">
                  <c:v>1.8257082000000001E-2</c:v>
                </c:pt>
                <c:pt idx="558">
                  <c:v>1.8200372999999999E-2</c:v>
                </c:pt>
                <c:pt idx="559">
                  <c:v>1.8143889E-2</c:v>
                </c:pt>
                <c:pt idx="560">
                  <c:v>1.8087625999999999E-2</c:v>
                </c:pt>
                <c:pt idx="561">
                  <c:v>1.8031582000000001E-2</c:v>
                </c:pt>
                <c:pt idx="562">
                  <c:v>1.7975756999999998E-2</c:v>
                </c:pt>
                <c:pt idx="563">
                  <c:v>1.7920148E-2</c:v>
                </c:pt>
                <c:pt idx="564">
                  <c:v>1.7864754E-2</c:v>
                </c:pt>
                <c:pt idx="565">
                  <c:v>1.7809571999999999E-2</c:v>
                </c:pt>
                <c:pt idx="566">
                  <c:v>1.7754600999999998E-2</c:v>
                </c:pt>
                <c:pt idx="567">
                  <c:v>1.7699840000000001E-2</c:v>
                </c:pt>
                <c:pt idx="568">
                  <c:v>1.7645270000000001E-2</c:v>
                </c:pt>
                <c:pt idx="569">
                  <c:v>1.7590903000000001E-2</c:v>
                </c:pt>
                <c:pt idx="570">
                  <c:v>1.7536737E-2</c:v>
                </c:pt>
                <c:pt idx="571">
                  <c:v>1.7482770000000002E-2</c:v>
                </c:pt>
                <c:pt idx="572">
                  <c:v>1.7429001999999999E-2</c:v>
                </c:pt>
                <c:pt idx="573">
                  <c:v>1.7375430000000001E-2</c:v>
                </c:pt>
                <c:pt idx="574">
                  <c:v>1.7322054E-2</c:v>
                </c:pt>
                <c:pt idx="575">
                  <c:v>1.7268869999999999E-2</c:v>
                </c:pt>
                <c:pt idx="576">
                  <c:v>1.7215878E-2</c:v>
                </c:pt>
                <c:pt idx="577">
                  <c:v>1.7163075999999999E-2</c:v>
                </c:pt>
                <c:pt idx="578">
                  <c:v>1.7110461E-2</c:v>
                </c:pt>
                <c:pt idx="579">
                  <c:v>1.7058033E-2</c:v>
                </c:pt>
                <c:pt idx="580">
                  <c:v>1.7005791999999999E-2</c:v>
                </c:pt>
                <c:pt idx="581">
                  <c:v>1.6953732999999999E-2</c:v>
                </c:pt>
                <c:pt idx="582">
                  <c:v>1.6901857999999999E-2</c:v>
                </c:pt>
                <c:pt idx="583">
                  <c:v>1.6850164000000001E-2</c:v>
                </c:pt>
                <c:pt idx="584">
                  <c:v>1.6798648999999999E-2</c:v>
                </c:pt>
                <c:pt idx="585">
                  <c:v>1.6747313E-2</c:v>
                </c:pt>
                <c:pt idx="586">
                  <c:v>1.6696145999999999E-2</c:v>
                </c:pt>
                <c:pt idx="587">
                  <c:v>1.6645150000000001E-2</c:v>
                </c:pt>
                <c:pt idx="588">
                  <c:v>1.6594327999999998E-2</c:v>
                </c:pt>
                <c:pt idx="589">
                  <c:v>1.6543675000000001E-2</c:v>
                </c:pt>
                <c:pt idx="590">
                  <c:v>1.6493193999999999E-2</c:v>
                </c:pt>
                <c:pt idx="591">
                  <c:v>1.644288E-2</c:v>
                </c:pt>
                <c:pt idx="592">
                  <c:v>1.6392732E-2</c:v>
                </c:pt>
                <c:pt idx="593">
                  <c:v>1.634275E-2</c:v>
                </c:pt>
                <c:pt idx="594">
                  <c:v>1.6292932999999999E-2</c:v>
                </c:pt>
                <c:pt idx="595">
                  <c:v>1.6243278999999999E-2</c:v>
                </c:pt>
                <c:pt idx="596">
                  <c:v>1.6193784999999999E-2</c:v>
                </c:pt>
                <c:pt idx="597">
                  <c:v>1.6144453999999999E-2</c:v>
                </c:pt>
                <c:pt idx="598">
                  <c:v>1.609528E-2</c:v>
                </c:pt>
                <c:pt idx="599">
                  <c:v>1.6046266999999999E-2</c:v>
                </c:pt>
                <c:pt idx="600">
                  <c:v>1.599741E-2</c:v>
                </c:pt>
                <c:pt idx="601">
                  <c:v>1.5948706999999999E-2</c:v>
                </c:pt>
                <c:pt idx="602">
                  <c:v>1.5900160999999999E-2</c:v>
                </c:pt>
                <c:pt idx="603">
                  <c:v>1.5851767999999999E-2</c:v>
                </c:pt>
                <c:pt idx="604">
                  <c:v>1.5803524999999999E-2</c:v>
                </c:pt>
                <c:pt idx="605">
                  <c:v>1.5755433999999999E-2</c:v>
                </c:pt>
                <c:pt idx="606">
                  <c:v>1.5707491000000001E-2</c:v>
                </c:pt>
                <c:pt idx="607">
                  <c:v>1.5659697E-2</c:v>
                </c:pt>
                <c:pt idx="608">
                  <c:v>1.5612048999999999E-2</c:v>
                </c:pt>
                <c:pt idx="609">
                  <c:v>1.5564547999999999E-2</c:v>
                </c:pt>
                <c:pt idx="610">
                  <c:v>1.5517191E-2</c:v>
                </c:pt>
                <c:pt idx="611">
                  <c:v>1.5469978000000001E-2</c:v>
                </c:pt>
                <c:pt idx="612">
                  <c:v>1.5422907E-2</c:v>
                </c:pt>
                <c:pt idx="613">
                  <c:v>1.5376516E-2</c:v>
                </c:pt>
                <c:pt idx="614">
                  <c:v>1.5331007000000001E-2</c:v>
                </c:pt>
                <c:pt idx="615">
                  <c:v>1.5285241E-2</c:v>
                </c:pt>
                <c:pt idx="616">
                  <c:v>1.5239954E-2</c:v>
                </c:pt>
                <c:pt idx="617">
                  <c:v>1.5195139E-2</c:v>
                </c:pt>
                <c:pt idx="618">
                  <c:v>1.5150792999999999E-2</c:v>
                </c:pt>
                <c:pt idx="619">
                  <c:v>1.5106909E-2</c:v>
                </c:pt>
                <c:pt idx="620">
                  <c:v>1.5063481E-2</c:v>
                </c:pt>
                <c:pt idx="621">
                  <c:v>1.5020504E-2</c:v>
                </c:pt>
                <c:pt idx="622">
                  <c:v>1.4977892E-2</c:v>
                </c:pt>
                <c:pt idx="623">
                  <c:v>1.4935678000000001E-2</c:v>
                </c:pt>
                <c:pt idx="624">
                  <c:v>1.4893890999999999E-2</c:v>
                </c:pt>
                <c:pt idx="625">
                  <c:v>1.4852532E-2</c:v>
                </c:pt>
                <c:pt idx="626">
                  <c:v>1.4811602E-2</c:v>
                </c:pt>
                <c:pt idx="627">
                  <c:v>1.4771098999999999E-2</c:v>
                </c:pt>
                <c:pt idx="628">
                  <c:v>1.4731024000000001E-2</c:v>
                </c:pt>
                <c:pt idx="629">
                  <c:v>1.4691377E-2</c:v>
                </c:pt>
                <c:pt idx="630">
                  <c:v>1.4652158E-2</c:v>
                </c:pt>
              </c:numCache>
            </c:numRef>
          </c:yVal>
          <c:smooth val="1"/>
          <c:extLst>
            <c:ext xmlns:c16="http://schemas.microsoft.com/office/drawing/2014/chart" uri="{C3380CC4-5D6E-409C-BE32-E72D297353CC}">
              <c16:uniqueId val="{00000001-030B-45EB-965A-3AABDA3D4976}"/>
            </c:ext>
          </c:extLst>
        </c:ser>
        <c:ser>
          <c:idx val="5"/>
          <c:order val="5"/>
          <c:spPr>
            <a:ln w="3175" cap="rnd">
              <a:solidFill>
                <a:schemeClr val="tx1"/>
              </a:solidFill>
              <a:round/>
            </a:ln>
            <a:effectLst/>
          </c:spPr>
          <c:marker>
            <c:symbol val="none"/>
          </c:marker>
          <c:xVal>
            <c:numRef>
              <c:f>'Figure 6'!$A$79:$A$1231</c:f>
              <c:numCache>
                <c:formatCode>0.00</c:formatCode>
                <c:ptCount val="1153"/>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pt idx="595">
                  <c:v>99.166666666667297</c:v>
                </c:pt>
                <c:pt idx="596">
                  <c:v>99.333333333333968</c:v>
                </c:pt>
                <c:pt idx="597">
                  <c:v>99.500000000000639</c:v>
                </c:pt>
                <c:pt idx="598">
                  <c:v>99.666666666667311</c:v>
                </c:pt>
                <c:pt idx="599">
                  <c:v>99.833333333333982</c:v>
                </c:pt>
                <c:pt idx="600">
                  <c:v>100.00000000000065</c:v>
                </c:pt>
                <c:pt idx="601">
                  <c:v>100.16666666666733</c:v>
                </c:pt>
                <c:pt idx="602">
                  <c:v>100.333333333334</c:v>
                </c:pt>
                <c:pt idx="603">
                  <c:v>100.50000000000067</c:v>
                </c:pt>
                <c:pt idx="604">
                  <c:v>100.66666666666734</c:v>
                </c:pt>
                <c:pt idx="605">
                  <c:v>100.83333333333401</c:v>
                </c:pt>
                <c:pt idx="606">
                  <c:v>101.00000000000068</c:v>
                </c:pt>
                <c:pt idx="607">
                  <c:v>101.16666666666735</c:v>
                </c:pt>
                <c:pt idx="608">
                  <c:v>101.33333333333402</c:v>
                </c:pt>
                <c:pt idx="609">
                  <c:v>101.5000000000007</c:v>
                </c:pt>
                <c:pt idx="610">
                  <c:v>101.66666666666737</c:v>
                </c:pt>
                <c:pt idx="611">
                  <c:v>101.83333333333404</c:v>
                </c:pt>
                <c:pt idx="612">
                  <c:v>102.00000000000071</c:v>
                </c:pt>
                <c:pt idx="613">
                  <c:v>102.16666666666738</c:v>
                </c:pt>
                <c:pt idx="614">
                  <c:v>102.33333333333405</c:v>
                </c:pt>
                <c:pt idx="615">
                  <c:v>102.50000000000072</c:v>
                </c:pt>
                <c:pt idx="616">
                  <c:v>102.6666666666674</c:v>
                </c:pt>
                <c:pt idx="617">
                  <c:v>102.83333333333407</c:v>
                </c:pt>
                <c:pt idx="618">
                  <c:v>103.00000000000074</c:v>
                </c:pt>
                <c:pt idx="619">
                  <c:v>103.16666666666741</c:v>
                </c:pt>
                <c:pt idx="620">
                  <c:v>103.33333333333408</c:v>
                </c:pt>
                <c:pt idx="621">
                  <c:v>103.50000000000075</c:v>
                </c:pt>
                <c:pt idx="622">
                  <c:v>103.66666666666742</c:v>
                </c:pt>
                <c:pt idx="623">
                  <c:v>103.8333333333341</c:v>
                </c:pt>
                <c:pt idx="624">
                  <c:v>104.00000000000077</c:v>
                </c:pt>
                <c:pt idx="625">
                  <c:v>104.16666666666744</c:v>
                </c:pt>
                <c:pt idx="626">
                  <c:v>104.33333333333411</c:v>
                </c:pt>
                <c:pt idx="627">
                  <c:v>104.50000000000078</c:v>
                </c:pt>
                <c:pt idx="628">
                  <c:v>104.66666666666745</c:v>
                </c:pt>
                <c:pt idx="629">
                  <c:v>104.83333333333412</c:v>
                </c:pt>
                <c:pt idx="630">
                  <c:v>105.0000000000008</c:v>
                </c:pt>
                <c:pt idx="631">
                  <c:v>105.16666666666747</c:v>
                </c:pt>
                <c:pt idx="632">
                  <c:v>105.33333333333414</c:v>
                </c:pt>
                <c:pt idx="633">
                  <c:v>105.50000000000081</c:v>
                </c:pt>
                <c:pt idx="634">
                  <c:v>105.66666666666748</c:v>
                </c:pt>
                <c:pt idx="635">
                  <c:v>105.83333333333415</c:v>
                </c:pt>
                <c:pt idx="636">
                  <c:v>106.00000000000082</c:v>
                </c:pt>
                <c:pt idx="637">
                  <c:v>106.1666666666675</c:v>
                </c:pt>
                <c:pt idx="638">
                  <c:v>106.33333333333417</c:v>
                </c:pt>
                <c:pt idx="639">
                  <c:v>106.50000000000084</c:v>
                </c:pt>
                <c:pt idx="640">
                  <c:v>106.66666666666751</c:v>
                </c:pt>
                <c:pt idx="641">
                  <c:v>106.83333333333418</c:v>
                </c:pt>
                <c:pt idx="642">
                  <c:v>107.00000000000085</c:v>
                </c:pt>
                <c:pt idx="643">
                  <c:v>107.16666666666752</c:v>
                </c:pt>
                <c:pt idx="644">
                  <c:v>107.3333333333342</c:v>
                </c:pt>
                <c:pt idx="645">
                  <c:v>107.50000000000087</c:v>
                </c:pt>
                <c:pt idx="646">
                  <c:v>107.66666666666754</c:v>
                </c:pt>
                <c:pt idx="647">
                  <c:v>107.83333333333421</c:v>
                </c:pt>
                <c:pt idx="648">
                  <c:v>108.00000000000088</c:v>
                </c:pt>
                <c:pt idx="649">
                  <c:v>108.16666666666755</c:v>
                </c:pt>
                <c:pt idx="650">
                  <c:v>108.33333333333422</c:v>
                </c:pt>
                <c:pt idx="651">
                  <c:v>108.5000000000009</c:v>
                </c:pt>
                <c:pt idx="652">
                  <c:v>108.66666666666757</c:v>
                </c:pt>
                <c:pt idx="653">
                  <c:v>108.83333333333424</c:v>
                </c:pt>
                <c:pt idx="654">
                  <c:v>109.00000000000091</c:v>
                </c:pt>
                <c:pt idx="655">
                  <c:v>109.16666666666758</c:v>
                </c:pt>
                <c:pt idx="656">
                  <c:v>109.33333333333425</c:v>
                </c:pt>
                <c:pt idx="657">
                  <c:v>109.50000000000092</c:v>
                </c:pt>
                <c:pt idx="658">
                  <c:v>109.6666666666676</c:v>
                </c:pt>
                <c:pt idx="659">
                  <c:v>109.83333333333427</c:v>
                </c:pt>
                <c:pt idx="660">
                  <c:v>110.00000000000094</c:v>
                </c:pt>
                <c:pt idx="661">
                  <c:v>110.16666666666761</c:v>
                </c:pt>
                <c:pt idx="662">
                  <c:v>110.33333333333428</c:v>
                </c:pt>
                <c:pt idx="663">
                  <c:v>110.50000000000095</c:v>
                </c:pt>
                <c:pt idx="664">
                  <c:v>110.66666666666762</c:v>
                </c:pt>
                <c:pt idx="665">
                  <c:v>110.83333333333429</c:v>
                </c:pt>
                <c:pt idx="666">
                  <c:v>111.00000000000097</c:v>
                </c:pt>
                <c:pt idx="667">
                  <c:v>111.16666666666764</c:v>
                </c:pt>
                <c:pt idx="668">
                  <c:v>111.33333333333431</c:v>
                </c:pt>
                <c:pt idx="669">
                  <c:v>111.50000000000098</c:v>
                </c:pt>
                <c:pt idx="670">
                  <c:v>111.66666666666765</c:v>
                </c:pt>
                <c:pt idx="671">
                  <c:v>111.83333333333432</c:v>
                </c:pt>
                <c:pt idx="672">
                  <c:v>112.00000000000099</c:v>
                </c:pt>
                <c:pt idx="673">
                  <c:v>112.16666666666767</c:v>
                </c:pt>
                <c:pt idx="674">
                  <c:v>112.33333333333434</c:v>
                </c:pt>
                <c:pt idx="675">
                  <c:v>112.50000000000101</c:v>
                </c:pt>
                <c:pt idx="676">
                  <c:v>112.66666666666768</c:v>
                </c:pt>
                <c:pt idx="677">
                  <c:v>112.83333333333435</c:v>
                </c:pt>
                <c:pt idx="678">
                  <c:v>113.00000000000102</c:v>
                </c:pt>
                <c:pt idx="679">
                  <c:v>113.16666666666769</c:v>
                </c:pt>
                <c:pt idx="680">
                  <c:v>113.33333333333437</c:v>
                </c:pt>
                <c:pt idx="681">
                  <c:v>113.50000000000104</c:v>
                </c:pt>
                <c:pt idx="682">
                  <c:v>113.66666666666771</c:v>
                </c:pt>
                <c:pt idx="683">
                  <c:v>113.83333333333438</c:v>
                </c:pt>
                <c:pt idx="684">
                  <c:v>114.00000000000105</c:v>
                </c:pt>
                <c:pt idx="685">
                  <c:v>114.16666666666772</c:v>
                </c:pt>
                <c:pt idx="686">
                  <c:v>114.33333333333439</c:v>
                </c:pt>
                <c:pt idx="687">
                  <c:v>114.50000000000107</c:v>
                </c:pt>
                <c:pt idx="688">
                  <c:v>114.66666666666774</c:v>
                </c:pt>
                <c:pt idx="689">
                  <c:v>114.83333333333441</c:v>
                </c:pt>
                <c:pt idx="690">
                  <c:v>115.00000000000108</c:v>
                </c:pt>
                <c:pt idx="691">
                  <c:v>115.16666666666775</c:v>
                </c:pt>
                <c:pt idx="692">
                  <c:v>115.33333333333442</c:v>
                </c:pt>
                <c:pt idx="693">
                  <c:v>115.50000000000109</c:v>
                </c:pt>
                <c:pt idx="694">
                  <c:v>115.66666666666777</c:v>
                </c:pt>
                <c:pt idx="695">
                  <c:v>115.83333333333444</c:v>
                </c:pt>
                <c:pt idx="696">
                  <c:v>116.00000000000111</c:v>
                </c:pt>
                <c:pt idx="697">
                  <c:v>116.16666666666778</c:v>
                </c:pt>
                <c:pt idx="698">
                  <c:v>116.33333333333445</c:v>
                </c:pt>
                <c:pt idx="699">
                  <c:v>116.50000000000112</c:v>
                </c:pt>
                <c:pt idx="700">
                  <c:v>116.66666666666779</c:v>
                </c:pt>
                <c:pt idx="701">
                  <c:v>116.83333333333447</c:v>
                </c:pt>
                <c:pt idx="702">
                  <c:v>117.00000000000114</c:v>
                </c:pt>
                <c:pt idx="703">
                  <c:v>117.16666666666781</c:v>
                </c:pt>
                <c:pt idx="704">
                  <c:v>117.33333333333448</c:v>
                </c:pt>
                <c:pt idx="705">
                  <c:v>117.50000000000115</c:v>
                </c:pt>
                <c:pt idx="706">
                  <c:v>117.66666666666782</c:v>
                </c:pt>
                <c:pt idx="707">
                  <c:v>117.83333333333449</c:v>
                </c:pt>
                <c:pt idx="708">
                  <c:v>118.00000000000117</c:v>
                </c:pt>
                <c:pt idx="709">
                  <c:v>118.16666666666784</c:v>
                </c:pt>
                <c:pt idx="710">
                  <c:v>118.33333333333451</c:v>
                </c:pt>
                <c:pt idx="711">
                  <c:v>118.50000000000118</c:v>
                </c:pt>
                <c:pt idx="712">
                  <c:v>118.66666666666785</c:v>
                </c:pt>
                <c:pt idx="713">
                  <c:v>118.83333333333452</c:v>
                </c:pt>
                <c:pt idx="714">
                  <c:v>119.00000000000119</c:v>
                </c:pt>
                <c:pt idx="715">
                  <c:v>119.16666666666787</c:v>
                </c:pt>
                <c:pt idx="716">
                  <c:v>119.33333333333454</c:v>
                </c:pt>
                <c:pt idx="717">
                  <c:v>119.50000000000121</c:v>
                </c:pt>
                <c:pt idx="718">
                  <c:v>119.66666666666788</c:v>
                </c:pt>
                <c:pt idx="719">
                  <c:v>119.83333333333455</c:v>
                </c:pt>
                <c:pt idx="720">
                  <c:v>120.00000000000122</c:v>
                </c:pt>
                <c:pt idx="721">
                  <c:v>120.16666666666789</c:v>
                </c:pt>
                <c:pt idx="722">
                  <c:v>120.33333333333456</c:v>
                </c:pt>
                <c:pt idx="723">
                  <c:v>120.50000000000124</c:v>
                </c:pt>
                <c:pt idx="724">
                  <c:v>120.66666666666791</c:v>
                </c:pt>
                <c:pt idx="725">
                  <c:v>120.83333333333458</c:v>
                </c:pt>
                <c:pt idx="726">
                  <c:v>121.00000000000125</c:v>
                </c:pt>
                <c:pt idx="727">
                  <c:v>121.16666666666792</c:v>
                </c:pt>
                <c:pt idx="728">
                  <c:v>121.33333333333459</c:v>
                </c:pt>
                <c:pt idx="729">
                  <c:v>121.50000000000126</c:v>
                </c:pt>
                <c:pt idx="730">
                  <c:v>121.66666666666794</c:v>
                </c:pt>
                <c:pt idx="731">
                  <c:v>121.83333333333461</c:v>
                </c:pt>
                <c:pt idx="732">
                  <c:v>122.00000000000128</c:v>
                </c:pt>
                <c:pt idx="733">
                  <c:v>122.16666666666795</c:v>
                </c:pt>
                <c:pt idx="734">
                  <c:v>122.33333333333462</c:v>
                </c:pt>
                <c:pt idx="735">
                  <c:v>122.50000000000129</c:v>
                </c:pt>
                <c:pt idx="736">
                  <c:v>122.66666666666796</c:v>
                </c:pt>
                <c:pt idx="737">
                  <c:v>122.83333333333464</c:v>
                </c:pt>
                <c:pt idx="738">
                  <c:v>123.00000000000131</c:v>
                </c:pt>
                <c:pt idx="739">
                  <c:v>123.16666666666798</c:v>
                </c:pt>
                <c:pt idx="740">
                  <c:v>123.33333333333465</c:v>
                </c:pt>
                <c:pt idx="741">
                  <c:v>123.50000000000132</c:v>
                </c:pt>
                <c:pt idx="742">
                  <c:v>123.66666666666799</c:v>
                </c:pt>
                <c:pt idx="743">
                  <c:v>123.83333333333466</c:v>
                </c:pt>
                <c:pt idx="744">
                  <c:v>124.00000000000134</c:v>
                </c:pt>
                <c:pt idx="745">
                  <c:v>124.16666666666801</c:v>
                </c:pt>
                <c:pt idx="746">
                  <c:v>124.33333333333468</c:v>
                </c:pt>
                <c:pt idx="747">
                  <c:v>124.50000000000135</c:v>
                </c:pt>
                <c:pt idx="748">
                  <c:v>124.66666666666802</c:v>
                </c:pt>
                <c:pt idx="749">
                  <c:v>124.83333333333469</c:v>
                </c:pt>
                <c:pt idx="750">
                  <c:v>125.00000000000136</c:v>
                </c:pt>
                <c:pt idx="751">
                  <c:v>125.16666666666804</c:v>
                </c:pt>
                <c:pt idx="752">
                  <c:v>125.33333333333471</c:v>
                </c:pt>
                <c:pt idx="753">
                  <c:v>125.50000000000138</c:v>
                </c:pt>
                <c:pt idx="754">
                  <c:v>125.66666666666805</c:v>
                </c:pt>
                <c:pt idx="755">
                  <c:v>125.83333333333472</c:v>
                </c:pt>
                <c:pt idx="756">
                  <c:v>126.00000000000139</c:v>
                </c:pt>
                <c:pt idx="757">
                  <c:v>126.16666666666806</c:v>
                </c:pt>
                <c:pt idx="758">
                  <c:v>126.33333333333474</c:v>
                </c:pt>
                <c:pt idx="759">
                  <c:v>126.50000000000141</c:v>
                </c:pt>
                <c:pt idx="760">
                  <c:v>126.66666666666808</c:v>
                </c:pt>
                <c:pt idx="761">
                  <c:v>126.83333333333475</c:v>
                </c:pt>
                <c:pt idx="762">
                  <c:v>127.00000000000142</c:v>
                </c:pt>
                <c:pt idx="763">
                  <c:v>127.16666666666809</c:v>
                </c:pt>
                <c:pt idx="764">
                  <c:v>127.33333333333476</c:v>
                </c:pt>
                <c:pt idx="765">
                  <c:v>127.50000000000144</c:v>
                </c:pt>
                <c:pt idx="766">
                  <c:v>127.66666666666811</c:v>
                </c:pt>
                <c:pt idx="767">
                  <c:v>127.83333333333478</c:v>
                </c:pt>
                <c:pt idx="768">
                  <c:v>128.00000000000145</c:v>
                </c:pt>
                <c:pt idx="769">
                  <c:v>128.16666666666811</c:v>
                </c:pt>
                <c:pt idx="770">
                  <c:v>128.33333333333476</c:v>
                </c:pt>
                <c:pt idx="771">
                  <c:v>128.50000000000142</c:v>
                </c:pt>
                <c:pt idx="772">
                  <c:v>128.66666666666808</c:v>
                </c:pt>
                <c:pt idx="773">
                  <c:v>128.83333333333474</c:v>
                </c:pt>
                <c:pt idx="774">
                  <c:v>129.00000000000139</c:v>
                </c:pt>
                <c:pt idx="775">
                  <c:v>129.16666666666805</c:v>
                </c:pt>
                <c:pt idx="776">
                  <c:v>129.33333333333471</c:v>
                </c:pt>
                <c:pt idx="777">
                  <c:v>129.50000000000136</c:v>
                </c:pt>
                <c:pt idx="778">
                  <c:v>129.66666666666802</c:v>
                </c:pt>
                <c:pt idx="779">
                  <c:v>129.83333333333468</c:v>
                </c:pt>
                <c:pt idx="780">
                  <c:v>130.00000000000134</c:v>
                </c:pt>
                <c:pt idx="781">
                  <c:v>130.16666666666799</c:v>
                </c:pt>
                <c:pt idx="782">
                  <c:v>130.33333333333465</c:v>
                </c:pt>
                <c:pt idx="783">
                  <c:v>130.50000000000131</c:v>
                </c:pt>
                <c:pt idx="784">
                  <c:v>130.66666666666796</c:v>
                </c:pt>
                <c:pt idx="785">
                  <c:v>130.83333333333462</c:v>
                </c:pt>
                <c:pt idx="786">
                  <c:v>131.00000000000128</c:v>
                </c:pt>
                <c:pt idx="787">
                  <c:v>131.16666666666794</c:v>
                </c:pt>
                <c:pt idx="788">
                  <c:v>131.33333333333459</c:v>
                </c:pt>
                <c:pt idx="789">
                  <c:v>131.50000000000125</c:v>
                </c:pt>
                <c:pt idx="790">
                  <c:v>131.66666666666791</c:v>
                </c:pt>
                <c:pt idx="791">
                  <c:v>131.83333333333456</c:v>
                </c:pt>
                <c:pt idx="792">
                  <c:v>132.00000000000122</c:v>
                </c:pt>
                <c:pt idx="793">
                  <c:v>132.16666666666788</c:v>
                </c:pt>
                <c:pt idx="794">
                  <c:v>132.33333333333454</c:v>
                </c:pt>
                <c:pt idx="795">
                  <c:v>132.50000000000119</c:v>
                </c:pt>
                <c:pt idx="796">
                  <c:v>132.66666666666785</c:v>
                </c:pt>
                <c:pt idx="797">
                  <c:v>132.83333333333451</c:v>
                </c:pt>
                <c:pt idx="798">
                  <c:v>133.00000000000117</c:v>
                </c:pt>
                <c:pt idx="799">
                  <c:v>133.16666666666782</c:v>
                </c:pt>
                <c:pt idx="800">
                  <c:v>133.33333333333448</c:v>
                </c:pt>
                <c:pt idx="801">
                  <c:v>133.50000000000114</c:v>
                </c:pt>
                <c:pt idx="802">
                  <c:v>133.66666666666779</c:v>
                </c:pt>
                <c:pt idx="803">
                  <c:v>133.83333333333445</c:v>
                </c:pt>
                <c:pt idx="804">
                  <c:v>134.00000000000111</c:v>
                </c:pt>
                <c:pt idx="805">
                  <c:v>134.16666666666777</c:v>
                </c:pt>
                <c:pt idx="806">
                  <c:v>134.33333333333442</c:v>
                </c:pt>
                <c:pt idx="807">
                  <c:v>134.50000000000108</c:v>
                </c:pt>
                <c:pt idx="808">
                  <c:v>134.66666666666774</c:v>
                </c:pt>
                <c:pt idx="809">
                  <c:v>134.83333333333439</c:v>
                </c:pt>
                <c:pt idx="810">
                  <c:v>135.00000000000105</c:v>
                </c:pt>
                <c:pt idx="811">
                  <c:v>135.16666666666771</c:v>
                </c:pt>
                <c:pt idx="812">
                  <c:v>135.33333333333437</c:v>
                </c:pt>
                <c:pt idx="813">
                  <c:v>135.50000000000102</c:v>
                </c:pt>
                <c:pt idx="814">
                  <c:v>135.66666666666768</c:v>
                </c:pt>
                <c:pt idx="815">
                  <c:v>135.83333333333434</c:v>
                </c:pt>
                <c:pt idx="816">
                  <c:v>136.00000000000099</c:v>
                </c:pt>
                <c:pt idx="817">
                  <c:v>136.16666666666765</c:v>
                </c:pt>
                <c:pt idx="818">
                  <c:v>136.33333333333431</c:v>
                </c:pt>
                <c:pt idx="819">
                  <c:v>136.50000000000097</c:v>
                </c:pt>
                <c:pt idx="820">
                  <c:v>136.66666666666762</c:v>
                </c:pt>
                <c:pt idx="821">
                  <c:v>136.83333333333428</c:v>
                </c:pt>
                <c:pt idx="822">
                  <c:v>137.00000000000094</c:v>
                </c:pt>
                <c:pt idx="823">
                  <c:v>137.1666666666676</c:v>
                </c:pt>
                <c:pt idx="824">
                  <c:v>137.33333333333425</c:v>
                </c:pt>
                <c:pt idx="825">
                  <c:v>137.50000000000091</c:v>
                </c:pt>
                <c:pt idx="826">
                  <c:v>137.66666666666757</c:v>
                </c:pt>
                <c:pt idx="827">
                  <c:v>137.83333333333422</c:v>
                </c:pt>
                <c:pt idx="828">
                  <c:v>138.00000000000088</c:v>
                </c:pt>
                <c:pt idx="829">
                  <c:v>138.16666666666754</c:v>
                </c:pt>
                <c:pt idx="830">
                  <c:v>138.3333333333342</c:v>
                </c:pt>
                <c:pt idx="831">
                  <c:v>138.50000000000085</c:v>
                </c:pt>
                <c:pt idx="832">
                  <c:v>138.66666666666751</c:v>
                </c:pt>
                <c:pt idx="833">
                  <c:v>138.83333333333417</c:v>
                </c:pt>
                <c:pt idx="834">
                  <c:v>139.00000000000082</c:v>
                </c:pt>
                <c:pt idx="835">
                  <c:v>139.16666666666748</c:v>
                </c:pt>
                <c:pt idx="836">
                  <c:v>139.33333333333414</c:v>
                </c:pt>
                <c:pt idx="837">
                  <c:v>139.5000000000008</c:v>
                </c:pt>
                <c:pt idx="838">
                  <c:v>139.66666666666745</c:v>
                </c:pt>
                <c:pt idx="839">
                  <c:v>139.83333333333411</c:v>
                </c:pt>
                <c:pt idx="840">
                  <c:v>140.00000000000077</c:v>
                </c:pt>
                <c:pt idx="841">
                  <c:v>140.16666666666742</c:v>
                </c:pt>
                <c:pt idx="842">
                  <c:v>140.33333333333408</c:v>
                </c:pt>
                <c:pt idx="843">
                  <c:v>140.50000000000074</c:v>
                </c:pt>
                <c:pt idx="844">
                  <c:v>140.6666666666674</c:v>
                </c:pt>
                <c:pt idx="845">
                  <c:v>140.83333333333405</c:v>
                </c:pt>
                <c:pt idx="846">
                  <c:v>141.00000000000071</c:v>
                </c:pt>
                <c:pt idx="847">
                  <c:v>141.16666666666737</c:v>
                </c:pt>
                <c:pt idx="848">
                  <c:v>141.33333333333402</c:v>
                </c:pt>
                <c:pt idx="849">
                  <c:v>141.50000000000068</c:v>
                </c:pt>
                <c:pt idx="850">
                  <c:v>141.66666666666734</c:v>
                </c:pt>
                <c:pt idx="851">
                  <c:v>141.833333333334</c:v>
                </c:pt>
                <c:pt idx="852">
                  <c:v>142.00000000000065</c:v>
                </c:pt>
                <c:pt idx="853">
                  <c:v>142.16666666666731</c:v>
                </c:pt>
                <c:pt idx="854">
                  <c:v>142.33333333333397</c:v>
                </c:pt>
                <c:pt idx="855">
                  <c:v>142.50000000000063</c:v>
                </c:pt>
                <c:pt idx="856">
                  <c:v>142.66666666666728</c:v>
                </c:pt>
                <c:pt idx="857">
                  <c:v>142.83333333333394</c:v>
                </c:pt>
                <c:pt idx="858">
                  <c:v>143.0000000000006</c:v>
                </c:pt>
                <c:pt idx="859">
                  <c:v>143.16666666666725</c:v>
                </c:pt>
                <c:pt idx="860">
                  <c:v>143.33333333333391</c:v>
                </c:pt>
                <c:pt idx="861">
                  <c:v>143.50000000000057</c:v>
                </c:pt>
                <c:pt idx="862">
                  <c:v>143.66666666666723</c:v>
                </c:pt>
                <c:pt idx="863">
                  <c:v>143.83333333333388</c:v>
                </c:pt>
                <c:pt idx="864">
                  <c:v>144.00000000000054</c:v>
                </c:pt>
                <c:pt idx="865">
                  <c:v>144.1666666666672</c:v>
                </c:pt>
                <c:pt idx="866">
                  <c:v>144.33333333333385</c:v>
                </c:pt>
                <c:pt idx="867">
                  <c:v>144.50000000000051</c:v>
                </c:pt>
                <c:pt idx="868">
                  <c:v>144.66666666666717</c:v>
                </c:pt>
                <c:pt idx="869">
                  <c:v>144.83333333333383</c:v>
                </c:pt>
                <c:pt idx="870">
                  <c:v>145.00000000000048</c:v>
                </c:pt>
                <c:pt idx="871">
                  <c:v>145.16666666666714</c:v>
                </c:pt>
                <c:pt idx="872">
                  <c:v>145.3333333333338</c:v>
                </c:pt>
                <c:pt idx="873">
                  <c:v>145.50000000000045</c:v>
                </c:pt>
                <c:pt idx="874">
                  <c:v>145.66666666666711</c:v>
                </c:pt>
                <c:pt idx="875">
                  <c:v>145.83333333333377</c:v>
                </c:pt>
                <c:pt idx="876">
                  <c:v>146.00000000000043</c:v>
                </c:pt>
                <c:pt idx="877">
                  <c:v>146.16666666666708</c:v>
                </c:pt>
                <c:pt idx="878">
                  <c:v>146.33333333333374</c:v>
                </c:pt>
                <c:pt idx="879">
                  <c:v>146.5000000000004</c:v>
                </c:pt>
                <c:pt idx="880">
                  <c:v>146.66666666666706</c:v>
                </c:pt>
                <c:pt idx="881">
                  <c:v>146.83333333333371</c:v>
                </c:pt>
                <c:pt idx="882">
                  <c:v>147.00000000000037</c:v>
                </c:pt>
                <c:pt idx="883">
                  <c:v>147.16666666666703</c:v>
                </c:pt>
                <c:pt idx="884">
                  <c:v>147.33333333333368</c:v>
                </c:pt>
                <c:pt idx="885">
                  <c:v>147.50000000000034</c:v>
                </c:pt>
                <c:pt idx="886">
                  <c:v>147.666666666667</c:v>
                </c:pt>
                <c:pt idx="887">
                  <c:v>147.83333333333366</c:v>
                </c:pt>
                <c:pt idx="888">
                  <c:v>148.00000000000031</c:v>
                </c:pt>
                <c:pt idx="889">
                  <c:v>148.16666666666697</c:v>
                </c:pt>
                <c:pt idx="890">
                  <c:v>148.33333333333363</c:v>
                </c:pt>
                <c:pt idx="891">
                  <c:v>148.50000000000028</c:v>
                </c:pt>
                <c:pt idx="892">
                  <c:v>148.66666666666694</c:v>
                </c:pt>
                <c:pt idx="893">
                  <c:v>148.8333333333336</c:v>
                </c:pt>
                <c:pt idx="894">
                  <c:v>149.00000000000026</c:v>
                </c:pt>
                <c:pt idx="895">
                  <c:v>149.16666666666691</c:v>
                </c:pt>
                <c:pt idx="896">
                  <c:v>149.33333333333357</c:v>
                </c:pt>
                <c:pt idx="897">
                  <c:v>149.50000000000023</c:v>
                </c:pt>
                <c:pt idx="898">
                  <c:v>149.66666666666688</c:v>
                </c:pt>
                <c:pt idx="899">
                  <c:v>149.83333333333354</c:v>
                </c:pt>
                <c:pt idx="900">
                  <c:v>150.0000000000002</c:v>
                </c:pt>
                <c:pt idx="901">
                  <c:v>150.16666666666686</c:v>
                </c:pt>
                <c:pt idx="902">
                  <c:v>150.33333333333351</c:v>
                </c:pt>
                <c:pt idx="903">
                  <c:v>150.50000000000017</c:v>
                </c:pt>
                <c:pt idx="904">
                  <c:v>150.66666666666683</c:v>
                </c:pt>
                <c:pt idx="905">
                  <c:v>150.83333333333348</c:v>
                </c:pt>
                <c:pt idx="906">
                  <c:v>151.00000000000014</c:v>
                </c:pt>
                <c:pt idx="907">
                  <c:v>151.1666666666668</c:v>
                </c:pt>
                <c:pt idx="908">
                  <c:v>151.33333333333346</c:v>
                </c:pt>
                <c:pt idx="909">
                  <c:v>151.50000000000011</c:v>
                </c:pt>
                <c:pt idx="910">
                  <c:v>151.66666666666677</c:v>
                </c:pt>
                <c:pt idx="911">
                  <c:v>151.83333333333343</c:v>
                </c:pt>
                <c:pt idx="912">
                  <c:v>152.00000000000009</c:v>
                </c:pt>
                <c:pt idx="913">
                  <c:v>152.16666666666674</c:v>
                </c:pt>
                <c:pt idx="914">
                  <c:v>152.3333333333334</c:v>
                </c:pt>
                <c:pt idx="915">
                  <c:v>152.50000000000006</c:v>
                </c:pt>
                <c:pt idx="916">
                  <c:v>152.66666666666671</c:v>
                </c:pt>
                <c:pt idx="917">
                  <c:v>152.83333333333337</c:v>
                </c:pt>
                <c:pt idx="918">
                  <c:v>153.00000000000003</c:v>
                </c:pt>
                <c:pt idx="919">
                  <c:v>153.16666666666669</c:v>
                </c:pt>
                <c:pt idx="920">
                  <c:v>153.33333333333334</c:v>
                </c:pt>
                <c:pt idx="921">
                  <c:v>153.5</c:v>
                </c:pt>
                <c:pt idx="922">
                  <c:v>153.66666666666666</c:v>
                </c:pt>
                <c:pt idx="923">
                  <c:v>153.83333333333331</c:v>
                </c:pt>
                <c:pt idx="924">
                  <c:v>153.99999999999997</c:v>
                </c:pt>
                <c:pt idx="925">
                  <c:v>154.16666666666663</c:v>
                </c:pt>
                <c:pt idx="926">
                  <c:v>154.33333333333329</c:v>
                </c:pt>
                <c:pt idx="927">
                  <c:v>154.49999999999994</c:v>
                </c:pt>
                <c:pt idx="928">
                  <c:v>154.6666666666666</c:v>
                </c:pt>
                <c:pt idx="929">
                  <c:v>154.83333333333326</c:v>
                </c:pt>
                <c:pt idx="930">
                  <c:v>154.99999999999991</c:v>
                </c:pt>
                <c:pt idx="931">
                  <c:v>155.16666666666657</c:v>
                </c:pt>
                <c:pt idx="932">
                  <c:v>155.33333333333323</c:v>
                </c:pt>
                <c:pt idx="933">
                  <c:v>155.49999999999989</c:v>
                </c:pt>
                <c:pt idx="934">
                  <c:v>155.66666666666654</c:v>
                </c:pt>
                <c:pt idx="935">
                  <c:v>155.8333333333332</c:v>
                </c:pt>
                <c:pt idx="936">
                  <c:v>155.99999999999986</c:v>
                </c:pt>
                <c:pt idx="937">
                  <c:v>156.16666666666652</c:v>
                </c:pt>
                <c:pt idx="938">
                  <c:v>156.33333333333317</c:v>
                </c:pt>
                <c:pt idx="939">
                  <c:v>156.49999999999983</c:v>
                </c:pt>
                <c:pt idx="940">
                  <c:v>156.66666666666649</c:v>
                </c:pt>
                <c:pt idx="941">
                  <c:v>156.83333333333314</c:v>
                </c:pt>
                <c:pt idx="942">
                  <c:v>156.9999999999998</c:v>
                </c:pt>
                <c:pt idx="943">
                  <c:v>157.16666666666646</c:v>
                </c:pt>
                <c:pt idx="944">
                  <c:v>157.33333333333312</c:v>
                </c:pt>
                <c:pt idx="945">
                  <c:v>157.49999999999977</c:v>
                </c:pt>
                <c:pt idx="946">
                  <c:v>157.66666666666643</c:v>
                </c:pt>
                <c:pt idx="947">
                  <c:v>157.83333333333309</c:v>
                </c:pt>
                <c:pt idx="948">
                  <c:v>157.99999999999974</c:v>
                </c:pt>
                <c:pt idx="949">
                  <c:v>158.1666666666664</c:v>
                </c:pt>
                <c:pt idx="950">
                  <c:v>158.33333333333306</c:v>
                </c:pt>
                <c:pt idx="951">
                  <c:v>158.49999999999972</c:v>
                </c:pt>
                <c:pt idx="952">
                  <c:v>158.66666666666637</c:v>
                </c:pt>
                <c:pt idx="953">
                  <c:v>158.83333333333303</c:v>
                </c:pt>
                <c:pt idx="954">
                  <c:v>158.99999999999969</c:v>
                </c:pt>
                <c:pt idx="955">
                  <c:v>159.16666666666634</c:v>
                </c:pt>
                <c:pt idx="956">
                  <c:v>159.333333333333</c:v>
                </c:pt>
                <c:pt idx="957">
                  <c:v>159.49999999999966</c:v>
                </c:pt>
                <c:pt idx="958">
                  <c:v>159.66666666666632</c:v>
                </c:pt>
                <c:pt idx="959">
                  <c:v>159.83333333333297</c:v>
                </c:pt>
                <c:pt idx="960">
                  <c:v>159.99999999999963</c:v>
                </c:pt>
                <c:pt idx="961">
                  <c:v>160.16666666666629</c:v>
                </c:pt>
                <c:pt idx="962">
                  <c:v>160.33333333333294</c:v>
                </c:pt>
                <c:pt idx="963">
                  <c:v>160.4999999999996</c:v>
                </c:pt>
                <c:pt idx="964">
                  <c:v>160.66666666666626</c:v>
                </c:pt>
                <c:pt idx="965">
                  <c:v>160.83333333333292</c:v>
                </c:pt>
                <c:pt idx="966">
                  <c:v>160.99999999999957</c:v>
                </c:pt>
                <c:pt idx="967">
                  <c:v>161.16666666666623</c:v>
                </c:pt>
                <c:pt idx="968">
                  <c:v>161.33333333333289</c:v>
                </c:pt>
                <c:pt idx="969">
                  <c:v>161.49999999999955</c:v>
                </c:pt>
                <c:pt idx="970">
                  <c:v>161.6666666666662</c:v>
                </c:pt>
                <c:pt idx="971">
                  <c:v>161.83333333333286</c:v>
                </c:pt>
                <c:pt idx="972">
                  <c:v>161.99999999999952</c:v>
                </c:pt>
                <c:pt idx="973">
                  <c:v>162.16666666666617</c:v>
                </c:pt>
                <c:pt idx="974">
                  <c:v>162.33333333333283</c:v>
                </c:pt>
                <c:pt idx="975">
                  <c:v>162.49999999999949</c:v>
                </c:pt>
                <c:pt idx="976">
                  <c:v>162.66666666666615</c:v>
                </c:pt>
                <c:pt idx="977">
                  <c:v>162.8333333333328</c:v>
                </c:pt>
                <c:pt idx="978">
                  <c:v>162.99999999999946</c:v>
                </c:pt>
                <c:pt idx="979">
                  <c:v>163.16666666666612</c:v>
                </c:pt>
                <c:pt idx="980">
                  <c:v>163.33333333333277</c:v>
                </c:pt>
                <c:pt idx="981">
                  <c:v>163.49999999999943</c:v>
                </c:pt>
                <c:pt idx="982">
                  <c:v>163.66666666666609</c:v>
                </c:pt>
                <c:pt idx="983">
                  <c:v>163.83333333333275</c:v>
                </c:pt>
                <c:pt idx="984">
                  <c:v>163.9999999999994</c:v>
                </c:pt>
                <c:pt idx="985">
                  <c:v>164.16666666666606</c:v>
                </c:pt>
                <c:pt idx="986">
                  <c:v>164.33333333333272</c:v>
                </c:pt>
                <c:pt idx="987">
                  <c:v>164.49999999999937</c:v>
                </c:pt>
                <c:pt idx="988">
                  <c:v>164.66666666666603</c:v>
                </c:pt>
                <c:pt idx="989">
                  <c:v>164.83333333333269</c:v>
                </c:pt>
                <c:pt idx="990">
                  <c:v>164.99999999999935</c:v>
                </c:pt>
                <c:pt idx="991">
                  <c:v>165.166666666666</c:v>
                </c:pt>
                <c:pt idx="992">
                  <c:v>165.33333333333266</c:v>
                </c:pt>
                <c:pt idx="993">
                  <c:v>165.49999999999932</c:v>
                </c:pt>
                <c:pt idx="994">
                  <c:v>165.66666666666598</c:v>
                </c:pt>
                <c:pt idx="995">
                  <c:v>165.83333333333263</c:v>
                </c:pt>
                <c:pt idx="996">
                  <c:v>165.99999999999929</c:v>
                </c:pt>
                <c:pt idx="997">
                  <c:v>166.16666666666595</c:v>
                </c:pt>
                <c:pt idx="998">
                  <c:v>166.3333333333326</c:v>
                </c:pt>
                <c:pt idx="999">
                  <c:v>166.49999999999926</c:v>
                </c:pt>
                <c:pt idx="1000">
                  <c:v>166.66666666666592</c:v>
                </c:pt>
                <c:pt idx="1001">
                  <c:v>166.83333333333258</c:v>
                </c:pt>
                <c:pt idx="1002">
                  <c:v>166.99999999999923</c:v>
                </c:pt>
                <c:pt idx="1003">
                  <c:v>167.16666666666589</c:v>
                </c:pt>
                <c:pt idx="1004">
                  <c:v>167.33333333333255</c:v>
                </c:pt>
                <c:pt idx="1005">
                  <c:v>167.4999999999992</c:v>
                </c:pt>
                <c:pt idx="1006">
                  <c:v>167.66666666666586</c:v>
                </c:pt>
                <c:pt idx="1007">
                  <c:v>167.83333333333252</c:v>
                </c:pt>
                <c:pt idx="1008">
                  <c:v>167.99999999999918</c:v>
                </c:pt>
                <c:pt idx="1009">
                  <c:v>168.16666666666583</c:v>
                </c:pt>
                <c:pt idx="1010">
                  <c:v>168.33333333333249</c:v>
                </c:pt>
                <c:pt idx="1011">
                  <c:v>168.49999999999915</c:v>
                </c:pt>
                <c:pt idx="1012">
                  <c:v>168.6666666666658</c:v>
                </c:pt>
                <c:pt idx="1013">
                  <c:v>168.83333333333246</c:v>
                </c:pt>
                <c:pt idx="1014">
                  <c:v>168.99999999999912</c:v>
                </c:pt>
                <c:pt idx="1015">
                  <c:v>169.16666666666578</c:v>
                </c:pt>
                <c:pt idx="1016">
                  <c:v>169.33333333333243</c:v>
                </c:pt>
                <c:pt idx="1017">
                  <c:v>169.49999999999909</c:v>
                </c:pt>
                <c:pt idx="1018">
                  <c:v>169.66666666666575</c:v>
                </c:pt>
                <c:pt idx="1019">
                  <c:v>169.8333333333324</c:v>
                </c:pt>
                <c:pt idx="1020">
                  <c:v>169.99999999999906</c:v>
                </c:pt>
                <c:pt idx="1021">
                  <c:v>170.16666666666572</c:v>
                </c:pt>
                <c:pt idx="1022">
                  <c:v>170.33333333333238</c:v>
                </c:pt>
                <c:pt idx="1023">
                  <c:v>170.49999999999903</c:v>
                </c:pt>
                <c:pt idx="1024">
                  <c:v>170.66666666666569</c:v>
                </c:pt>
                <c:pt idx="1025">
                  <c:v>170.83333333333235</c:v>
                </c:pt>
                <c:pt idx="1026">
                  <c:v>170.99999999999901</c:v>
                </c:pt>
                <c:pt idx="1027">
                  <c:v>171.16666666666566</c:v>
                </c:pt>
                <c:pt idx="1028">
                  <c:v>171.33333333333232</c:v>
                </c:pt>
                <c:pt idx="1029">
                  <c:v>171.49999999999898</c:v>
                </c:pt>
                <c:pt idx="1030">
                  <c:v>171.66666666666563</c:v>
                </c:pt>
                <c:pt idx="1031">
                  <c:v>171.83333333333229</c:v>
                </c:pt>
                <c:pt idx="1032">
                  <c:v>171.99999999999895</c:v>
                </c:pt>
                <c:pt idx="1033">
                  <c:v>172.16666666666561</c:v>
                </c:pt>
                <c:pt idx="1034">
                  <c:v>172.33333333333226</c:v>
                </c:pt>
                <c:pt idx="1035">
                  <c:v>172.49999999999892</c:v>
                </c:pt>
                <c:pt idx="1036">
                  <c:v>172.66666666666558</c:v>
                </c:pt>
                <c:pt idx="1037">
                  <c:v>172.83333333333223</c:v>
                </c:pt>
                <c:pt idx="1038">
                  <c:v>172.99999999999889</c:v>
                </c:pt>
                <c:pt idx="1039">
                  <c:v>173.16666666666555</c:v>
                </c:pt>
                <c:pt idx="1040">
                  <c:v>173.33333333333221</c:v>
                </c:pt>
                <c:pt idx="1041">
                  <c:v>173.49999999999886</c:v>
                </c:pt>
                <c:pt idx="1042">
                  <c:v>173.66666666666552</c:v>
                </c:pt>
                <c:pt idx="1043">
                  <c:v>173.83333333333218</c:v>
                </c:pt>
                <c:pt idx="1044">
                  <c:v>173.99999999999883</c:v>
                </c:pt>
                <c:pt idx="1045">
                  <c:v>174.16666666666549</c:v>
                </c:pt>
                <c:pt idx="1046">
                  <c:v>174.33333333333215</c:v>
                </c:pt>
                <c:pt idx="1047">
                  <c:v>174.49999999999881</c:v>
                </c:pt>
                <c:pt idx="1048">
                  <c:v>174.66666666666546</c:v>
                </c:pt>
                <c:pt idx="1049">
                  <c:v>174.83333333333212</c:v>
                </c:pt>
                <c:pt idx="1050">
                  <c:v>174.99999999999878</c:v>
                </c:pt>
                <c:pt idx="1051">
                  <c:v>175.16666666666544</c:v>
                </c:pt>
                <c:pt idx="1052">
                  <c:v>175.33333333333209</c:v>
                </c:pt>
                <c:pt idx="1053">
                  <c:v>175.49999999999875</c:v>
                </c:pt>
                <c:pt idx="1054">
                  <c:v>175.66666666666541</c:v>
                </c:pt>
                <c:pt idx="1055">
                  <c:v>175.83333333333206</c:v>
                </c:pt>
                <c:pt idx="1056">
                  <c:v>175.99999999999872</c:v>
                </c:pt>
                <c:pt idx="1057">
                  <c:v>176.16666666666538</c:v>
                </c:pt>
                <c:pt idx="1058">
                  <c:v>176.33333333333204</c:v>
                </c:pt>
                <c:pt idx="1059">
                  <c:v>176.49999999999869</c:v>
                </c:pt>
                <c:pt idx="1060">
                  <c:v>176.66666666666535</c:v>
                </c:pt>
                <c:pt idx="1061">
                  <c:v>176.83333333333201</c:v>
                </c:pt>
                <c:pt idx="1062">
                  <c:v>176.99999999999866</c:v>
                </c:pt>
                <c:pt idx="1063">
                  <c:v>177.16666666666532</c:v>
                </c:pt>
                <c:pt idx="1064">
                  <c:v>177.33333333333198</c:v>
                </c:pt>
                <c:pt idx="1065">
                  <c:v>177.49999999999864</c:v>
                </c:pt>
                <c:pt idx="1066">
                  <c:v>177.66666666666529</c:v>
                </c:pt>
                <c:pt idx="1067">
                  <c:v>177.83333333333195</c:v>
                </c:pt>
                <c:pt idx="1068">
                  <c:v>177.99999999999861</c:v>
                </c:pt>
                <c:pt idx="1069">
                  <c:v>178.16666666666526</c:v>
                </c:pt>
                <c:pt idx="1070">
                  <c:v>178.33333333333192</c:v>
                </c:pt>
                <c:pt idx="1071">
                  <c:v>178.49999999999858</c:v>
                </c:pt>
                <c:pt idx="1072">
                  <c:v>178.66666666666524</c:v>
                </c:pt>
                <c:pt idx="1073">
                  <c:v>178.83333333333189</c:v>
                </c:pt>
                <c:pt idx="1074">
                  <c:v>178.99999999999855</c:v>
                </c:pt>
                <c:pt idx="1075">
                  <c:v>179.16666666666521</c:v>
                </c:pt>
                <c:pt idx="1076">
                  <c:v>179.33333333333186</c:v>
                </c:pt>
                <c:pt idx="1077">
                  <c:v>179.49999999999852</c:v>
                </c:pt>
                <c:pt idx="1078">
                  <c:v>179.66666666666518</c:v>
                </c:pt>
                <c:pt idx="1079">
                  <c:v>179.83333333333184</c:v>
                </c:pt>
                <c:pt idx="1080">
                  <c:v>179.99999999999849</c:v>
                </c:pt>
                <c:pt idx="1081">
                  <c:v>180.16666666666515</c:v>
                </c:pt>
                <c:pt idx="1082">
                  <c:v>180.33333333333181</c:v>
                </c:pt>
                <c:pt idx="1083">
                  <c:v>180.49999999999847</c:v>
                </c:pt>
                <c:pt idx="1084">
                  <c:v>180.66666666666512</c:v>
                </c:pt>
                <c:pt idx="1085">
                  <c:v>180.83333333333178</c:v>
                </c:pt>
                <c:pt idx="1086">
                  <c:v>180.99999999999844</c:v>
                </c:pt>
                <c:pt idx="1087">
                  <c:v>181.16666666666509</c:v>
                </c:pt>
                <c:pt idx="1088">
                  <c:v>181.33333333333175</c:v>
                </c:pt>
                <c:pt idx="1089">
                  <c:v>181.49999999999841</c:v>
                </c:pt>
                <c:pt idx="1090">
                  <c:v>181.66666666666507</c:v>
                </c:pt>
                <c:pt idx="1091">
                  <c:v>181.83333333333172</c:v>
                </c:pt>
                <c:pt idx="1092">
                  <c:v>181.99999999999838</c:v>
                </c:pt>
                <c:pt idx="1093">
                  <c:v>182.16666666666504</c:v>
                </c:pt>
                <c:pt idx="1094">
                  <c:v>182.33333333333169</c:v>
                </c:pt>
                <c:pt idx="1095">
                  <c:v>182.49999999999835</c:v>
                </c:pt>
                <c:pt idx="1096">
                  <c:v>182.66666666666501</c:v>
                </c:pt>
                <c:pt idx="1097">
                  <c:v>182.83333333333167</c:v>
                </c:pt>
                <c:pt idx="1098">
                  <c:v>182.99999999999832</c:v>
                </c:pt>
                <c:pt idx="1099">
                  <c:v>183.16666666666498</c:v>
                </c:pt>
                <c:pt idx="1100">
                  <c:v>183.33333333333164</c:v>
                </c:pt>
                <c:pt idx="1101">
                  <c:v>183.49999999999829</c:v>
                </c:pt>
                <c:pt idx="1102">
                  <c:v>183.66666666666495</c:v>
                </c:pt>
                <c:pt idx="1103">
                  <c:v>183.83333333333161</c:v>
                </c:pt>
                <c:pt idx="1104">
                  <c:v>183.99999999999827</c:v>
                </c:pt>
                <c:pt idx="1105">
                  <c:v>184.16666666666492</c:v>
                </c:pt>
                <c:pt idx="1106">
                  <c:v>184.33333333333158</c:v>
                </c:pt>
                <c:pt idx="1107">
                  <c:v>184.49999999999824</c:v>
                </c:pt>
                <c:pt idx="1108">
                  <c:v>184.6666666666649</c:v>
                </c:pt>
                <c:pt idx="1109">
                  <c:v>184.83333333333155</c:v>
                </c:pt>
                <c:pt idx="1110">
                  <c:v>184.99999999999821</c:v>
                </c:pt>
                <c:pt idx="1111">
                  <c:v>185.16666666666487</c:v>
                </c:pt>
                <c:pt idx="1112">
                  <c:v>185.33333333333152</c:v>
                </c:pt>
                <c:pt idx="1113">
                  <c:v>185.49999999999818</c:v>
                </c:pt>
                <c:pt idx="1114">
                  <c:v>185.66666666666484</c:v>
                </c:pt>
                <c:pt idx="1115">
                  <c:v>185.8333333333315</c:v>
                </c:pt>
                <c:pt idx="1116">
                  <c:v>185.99999999999815</c:v>
                </c:pt>
                <c:pt idx="1117">
                  <c:v>186.16666666666481</c:v>
                </c:pt>
                <c:pt idx="1118">
                  <c:v>186.33333333333147</c:v>
                </c:pt>
                <c:pt idx="1119">
                  <c:v>186.49999999999812</c:v>
                </c:pt>
                <c:pt idx="1120">
                  <c:v>186.66666666666478</c:v>
                </c:pt>
                <c:pt idx="1121">
                  <c:v>186.83333333333144</c:v>
                </c:pt>
                <c:pt idx="1122">
                  <c:v>186.9999999999981</c:v>
                </c:pt>
                <c:pt idx="1123">
                  <c:v>187.16666666666475</c:v>
                </c:pt>
                <c:pt idx="1124">
                  <c:v>187.33333333333141</c:v>
                </c:pt>
                <c:pt idx="1125">
                  <c:v>187.49999999999807</c:v>
                </c:pt>
                <c:pt idx="1126">
                  <c:v>187.66666666666472</c:v>
                </c:pt>
                <c:pt idx="1127">
                  <c:v>187.83333333333138</c:v>
                </c:pt>
                <c:pt idx="1128">
                  <c:v>187.99999999999804</c:v>
                </c:pt>
                <c:pt idx="1129">
                  <c:v>188.1666666666647</c:v>
                </c:pt>
                <c:pt idx="1130">
                  <c:v>188.33333333333135</c:v>
                </c:pt>
                <c:pt idx="1131">
                  <c:v>188.49999999999801</c:v>
                </c:pt>
                <c:pt idx="1132">
                  <c:v>188.66666666666467</c:v>
                </c:pt>
                <c:pt idx="1133">
                  <c:v>188.83333333333132</c:v>
                </c:pt>
                <c:pt idx="1134">
                  <c:v>188.99999999999798</c:v>
                </c:pt>
                <c:pt idx="1135">
                  <c:v>189.16666666666464</c:v>
                </c:pt>
                <c:pt idx="1136">
                  <c:v>189.3333333333313</c:v>
                </c:pt>
                <c:pt idx="1137">
                  <c:v>189.49999999999795</c:v>
                </c:pt>
                <c:pt idx="1138">
                  <c:v>189.66666666666461</c:v>
                </c:pt>
                <c:pt idx="1139">
                  <c:v>189.83333333333127</c:v>
                </c:pt>
                <c:pt idx="1140">
                  <c:v>189.99999999999793</c:v>
                </c:pt>
                <c:pt idx="1141">
                  <c:v>190.16666666666458</c:v>
                </c:pt>
                <c:pt idx="1142">
                  <c:v>190.33333333333124</c:v>
                </c:pt>
                <c:pt idx="1143">
                  <c:v>190.4999999999979</c:v>
                </c:pt>
                <c:pt idx="1144">
                  <c:v>190.66666666666455</c:v>
                </c:pt>
                <c:pt idx="1145">
                  <c:v>190.83333333333121</c:v>
                </c:pt>
                <c:pt idx="1146">
                  <c:v>190.99999999999787</c:v>
                </c:pt>
                <c:pt idx="1147">
                  <c:v>191.16666666666453</c:v>
                </c:pt>
                <c:pt idx="1148">
                  <c:v>191.33333333333118</c:v>
                </c:pt>
                <c:pt idx="1149">
                  <c:v>191.49999999999784</c:v>
                </c:pt>
                <c:pt idx="1150">
                  <c:v>191.6666666666645</c:v>
                </c:pt>
                <c:pt idx="1151">
                  <c:v>191.83333333333115</c:v>
                </c:pt>
                <c:pt idx="1152">
                  <c:v>191.99999999999781</c:v>
                </c:pt>
              </c:numCache>
            </c:numRef>
          </c:xVal>
          <c:yVal>
            <c:numRef>
              <c:f>'Figure 6'!$Q$79:$Q$1231</c:f>
              <c:numCache>
                <c:formatCode>General</c:formatCode>
                <c:ptCount val="1153"/>
                <c:pt idx="0">
                  <c:v>6.3E-2</c:v>
                </c:pt>
                <c:pt idx="1">
                  <c:v>6.3645825000000003E-2</c:v>
                </c:pt>
                <c:pt idx="2">
                  <c:v>6.4195505999999999E-2</c:v>
                </c:pt>
                <c:pt idx="3">
                  <c:v>6.4666429999999997E-2</c:v>
                </c:pt>
                <c:pt idx="4">
                  <c:v>6.5072900000000003E-2</c:v>
                </c:pt>
                <c:pt idx="5">
                  <c:v>6.5424605999999996E-2</c:v>
                </c:pt>
                <c:pt idx="6">
                  <c:v>6.5730709999999998E-2</c:v>
                </c:pt>
                <c:pt idx="7">
                  <c:v>6.5999080000000002E-2</c:v>
                </c:pt>
                <c:pt idx="8">
                  <c:v>6.6235879999999997E-2</c:v>
                </c:pt>
                <c:pt idx="9">
                  <c:v>6.6445634000000003E-2</c:v>
                </c:pt>
                <c:pt idx="10">
                  <c:v>6.6632350000000007E-2</c:v>
                </c:pt>
                <c:pt idx="11">
                  <c:v>6.6798730000000001E-2</c:v>
                </c:pt>
                <c:pt idx="12">
                  <c:v>6.6947240000000005E-2</c:v>
                </c:pt>
                <c:pt idx="13">
                  <c:v>6.7080005999999998E-2</c:v>
                </c:pt>
                <c:pt idx="14">
                  <c:v>6.7198869999999994E-2</c:v>
                </c:pt>
                <c:pt idx="15">
                  <c:v>6.7305470000000006E-2</c:v>
                </c:pt>
                <c:pt idx="16">
                  <c:v>6.7401156000000004E-2</c:v>
                </c:pt>
                <c:pt idx="17">
                  <c:v>6.7487110000000003E-2</c:v>
                </c:pt>
                <c:pt idx="18">
                  <c:v>6.7564269999999996E-2</c:v>
                </c:pt>
                <c:pt idx="19">
                  <c:v>6.7633460000000006E-2</c:v>
                </c:pt>
                <c:pt idx="20">
                  <c:v>6.7695370000000005E-2</c:v>
                </c:pt>
                <c:pt idx="21">
                  <c:v>6.7750580000000005E-2</c:v>
                </c:pt>
                <c:pt idx="22">
                  <c:v>6.7799659999999998E-2</c:v>
                </c:pt>
                <c:pt idx="23">
                  <c:v>6.7843034999999996E-2</c:v>
                </c:pt>
                <c:pt idx="24">
                  <c:v>6.7881115000000006E-2</c:v>
                </c:pt>
                <c:pt idx="25">
                  <c:v>6.7914285000000005E-2</c:v>
                </c:pt>
                <c:pt idx="26">
                  <c:v>6.7942834999999993E-2</c:v>
                </c:pt>
                <c:pt idx="27">
                  <c:v>6.7967E-2</c:v>
                </c:pt>
                <c:pt idx="28">
                  <c:v>6.7987055000000005E-2</c:v>
                </c:pt>
                <c:pt idx="29">
                  <c:v>6.800312E-2</c:v>
                </c:pt>
                <c:pt idx="30">
                  <c:v>6.8015309999999995E-2</c:v>
                </c:pt>
                <c:pt idx="31">
                  <c:v>6.8023934999999994E-2</c:v>
                </c:pt>
                <c:pt idx="32">
                  <c:v>6.8029249999999999E-2</c:v>
                </c:pt>
                <c:pt idx="33">
                  <c:v>6.8031309999999998E-2</c:v>
                </c:pt>
                <c:pt idx="34">
                  <c:v>6.803128E-2</c:v>
                </c:pt>
                <c:pt idx="35">
                  <c:v>6.803128E-2</c:v>
                </c:pt>
                <c:pt idx="36">
                  <c:v>6.8031274000000003E-2</c:v>
                </c:pt>
                <c:pt idx="37">
                  <c:v>6.8031274000000003E-2</c:v>
                </c:pt>
                <c:pt idx="38">
                  <c:v>6.8031270000000005E-2</c:v>
                </c:pt>
                <c:pt idx="39">
                  <c:v>6.8031259999999996E-2</c:v>
                </c:pt>
                <c:pt idx="40">
                  <c:v>6.8031244000000005E-2</c:v>
                </c:pt>
                <c:pt idx="41">
                  <c:v>6.8031220000000003E-2</c:v>
                </c:pt>
                <c:pt idx="42">
                  <c:v>6.80312E-2</c:v>
                </c:pt>
                <c:pt idx="43">
                  <c:v>6.8031159999999993E-2</c:v>
                </c:pt>
                <c:pt idx="44">
                  <c:v>6.8031124999999998E-2</c:v>
                </c:pt>
                <c:pt idx="45">
                  <c:v>6.8031069999999999E-2</c:v>
                </c:pt>
                <c:pt idx="46">
                  <c:v>6.8031006000000005E-2</c:v>
                </c:pt>
                <c:pt idx="47">
                  <c:v>6.8030939999999998E-2</c:v>
                </c:pt>
                <c:pt idx="48">
                  <c:v>6.8030850000000004E-2</c:v>
                </c:pt>
                <c:pt idx="49">
                  <c:v>6.8030750000000001E-2</c:v>
                </c:pt>
                <c:pt idx="50">
                  <c:v>6.8030640000000003E-2</c:v>
                </c:pt>
                <c:pt idx="51">
                  <c:v>6.8030510000000002E-2</c:v>
                </c:pt>
                <c:pt idx="52">
                  <c:v>6.8030364999999995E-2</c:v>
                </c:pt>
                <c:pt idx="53">
                  <c:v>6.8030199999999999E-2</c:v>
                </c:pt>
                <c:pt idx="54">
                  <c:v>6.8030019999999997E-2</c:v>
                </c:pt>
                <c:pt idx="55">
                  <c:v>6.8029820000000005E-2</c:v>
                </c:pt>
                <c:pt idx="56">
                  <c:v>6.8029599999999996E-2</c:v>
                </c:pt>
                <c:pt idx="57">
                  <c:v>6.8029350000000002E-2</c:v>
                </c:pt>
                <c:pt idx="58">
                  <c:v>6.8029080000000006E-2</c:v>
                </c:pt>
                <c:pt idx="59">
                  <c:v>6.8028790000000006E-2</c:v>
                </c:pt>
                <c:pt idx="60">
                  <c:v>6.8028480000000002E-2</c:v>
                </c:pt>
                <c:pt idx="61">
                  <c:v>6.8028140000000001E-2</c:v>
                </c:pt>
                <c:pt idx="62">
                  <c:v>6.8027770000000001E-2</c:v>
                </c:pt>
                <c:pt idx="63">
                  <c:v>6.8027379999999998E-2</c:v>
                </c:pt>
                <c:pt idx="64">
                  <c:v>6.8026950000000003E-2</c:v>
                </c:pt>
                <c:pt idx="65">
                  <c:v>6.8026489999999995E-2</c:v>
                </c:pt>
                <c:pt idx="66">
                  <c:v>6.8026006E-2</c:v>
                </c:pt>
                <c:pt idx="67">
                  <c:v>6.8025484999999997E-2</c:v>
                </c:pt>
                <c:pt idx="68">
                  <c:v>6.8024929999999997E-2</c:v>
                </c:pt>
                <c:pt idx="69">
                  <c:v>6.8024349999999997E-2</c:v>
                </c:pt>
                <c:pt idx="70">
                  <c:v>6.8023730000000004E-2</c:v>
                </c:pt>
                <c:pt idx="71">
                  <c:v>6.8023070000000005E-2</c:v>
                </c:pt>
                <c:pt idx="72">
                  <c:v>6.8022369999999999E-2</c:v>
                </c:pt>
                <c:pt idx="73">
                  <c:v>6.8021639999999994E-2</c:v>
                </c:pt>
                <c:pt idx="74">
                  <c:v>6.8020865E-2</c:v>
                </c:pt>
                <c:pt idx="75">
                  <c:v>6.8020049999999999E-2</c:v>
                </c:pt>
                <c:pt idx="76">
                  <c:v>6.8019200000000002E-2</c:v>
                </c:pt>
                <c:pt idx="77">
                  <c:v>6.8018295000000006E-2</c:v>
                </c:pt>
                <c:pt idx="78">
                  <c:v>6.8017356000000001E-2</c:v>
                </c:pt>
                <c:pt idx="79">
                  <c:v>6.8016370000000007E-2</c:v>
                </c:pt>
                <c:pt idx="80">
                  <c:v>6.8015339999999994E-2</c:v>
                </c:pt>
                <c:pt idx="81">
                  <c:v>6.8014260000000007E-2</c:v>
                </c:pt>
                <c:pt idx="82">
                  <c:v>6.8013130000000005E-2</c:v>
                </c:pt>
                <c:pt idx="83">
                  <c:v>6.8011959999999996E-2</c:v>
                </c:pt>
                <c:pt idx="84">
                  <c:v>6.801074E-2</c:v>
                </c:pt>
                <c:pt idx="85">
                  <c:v>6.8009466000000005E-2</c:v>
                </c:pt>
                <c:pt idx="86">
                  <c:v>6.8008139999999995E-2</c:v>
                </c:pt>
                <c:pt idx="87">
                  <c:v>6.8006759999999999E-2</c:v>
                </c:pt>
                <c:pt idx="88">
                  <c:v>6.8005330000000003E-2</c:v>
                </c:pt>
                <c:pt idx="89">
                  <c:v>6.8003839999999996E-2</c:v>
                </c:pt>
                <c:pt idx="90">
                  <c:v>6.8002305999999998E-2</c:v>
                </c:pt>
                <c:pt idx="91">
                  <c:v>6.8000703999999995E-2</c:v>
                </c:pt>
                <c:pt idx="92">
                  <c:v>6.7999050000000005E-2</c:v>
                </c:pt>
                <c:pt idx="93">
                  <c:v>6.7997344000000001E-2</c:v>
                </c:pt>
                <c:pt idx="94">
                  <c:v>6.7995570000000005E-2</c:v>
                </c:pt>
                <c:pt idx="95">
                  <c:v>6.7993739999999997E-2</c:v>
                </c:pt>
                <c:pt idx="96">
                  <c:v>6.7991844999999995E-2</c:v>
                </c:pt>
                <c:pt idx="97">
                  <c:v>6.7989889999999997E-2</c:v>
                </c:pt>
                <c:pt idx="98">
                  <c:v>6.7987880000000001E-2</c:v>
                </c:pt>
                <c:pt idx="99">
                  <c:v>6.7985799999999999E-2</c:v>
                </c:pt>
                <c:pt idx="100">
                  <c:v>6.7983660000000001E-2</c:v>
                </c:pt>
                <c:pt idx="101">
                  <c:v>6.7981444000000002E-2</c:v>
                </c:pt>
                <c:pt idx="102">
                  <c:v>6.7979170000000005E-2</c:v>
                </c:pt>
                <c:pt idx="103">
                  <c:v>6.7976825000000005E-2</c:v>
                </c:pt>
                <c:pt idx="104">
                  <c:v>6.7974419999999994E-2</c:v>
                </c:pt>
                <c:pt idx="105">
                  <c:v>6.7971939999999995E-2</c:v>
                </c:pt>
                <c:pt idx="106">
                  <c:v>6.7969390000000005E-2</c:v>
                </c:pt>
                <c:pt idx="107">
                  <c:v>6.7966769999999996E-2</c:v>
                </c:pt>
                <c:pt idx="108">
                  <c:v>6.7964079999999996E-2</c:v>
                </c:pt>
                <c:pt idx="109">
                  <c:v>6.7961309999999997E-2</c:v>
                </c:pt>
                <c:pt idx="110">
                  <c:v>6.7958474000000005E-2</c:v>
                </c:pt>
                <c:pt idx="111">
                  <c:v>6.7955559999999998E-2</c:v>
                </c:pt>
                <c:pt idx="112">
                  <c:v>6.7952570000000004E-2</c:v>
                </c:pt>
                <c:pt idx="113">
                  <c:v>6.7949510000000005E-2</c:v>
                </c:pt>
                <c:pt idx="114">
                  <c:v>6.7946374000000004E-2</c:v>
                </c:pt>
                <c:pt idx="115">
                  <c:v>6.7943156000000005E-2</c:v>
                </c:pt>
                <c:pt idx="116">
                  <c:v>6.7939860000000005E-2</c:v>
                </c:pt>
                <c:pt idx="117">
                  <c:v>6.7936490000000002E-2</c:v>
                </c:pt>
                <c:pt idx="118">
                  <c:v>6.793304E-2</c:v>
                </c:pt>
                <c:pt idx="119">
                  <c:v>6.7929500000000004E-2</c:v>
                </c:pt>
                <c:pt idx="120">
                  <c:v>6.7925885000000005E-2</c:v>
                </c:pt>
                <c:pt idx="121">
                  <c:v>6.7922179999999999E-2</c:v>
                </c:pt>
                <c:pt idx="122">
                  <c:v>6.7918405000000001E-2</c:v>
                </c:pt>
                <c:pt idx="123">
                  <c:v>6.7914539999999995E-2</c:v>
                </c:pt>
                <c:pt idx="124">
                  <c:v>6.7910590000000007E-2</c:v>
                </c:pt>
                <c:pt idx="125">
                  <c:v>6.7906549999999996E-2</c:v>
                </c:pt>
                <c:pt idx="126">
                  <c:v>6.790243E-2</c:v>
                </c:pt>
                <c:pt idx="127">
                  <c:v>6.7898213999999998E-2</c:v>
                </c:pt>
                <c:pt idx="128">
                  <c:v>6.7893919999999996E-2</c:v>
                </c:pt>
                <c:pt idx="129">
                  <c:v>6.7889534000000001E-2</c:v>
                </c:pt>
                <c:pt idx="130">
                  <c:v>6.7885055999999999E-2</c:v>
                </c:pt>
                <c:pt idx="131">
                  <c:v>6.7880490000000002E-2</c:v>
                </c:pt>
                <c:pt idx="132">
                  <c:v>6.7875829999999998E-2</c:v>
                </c:pt>
                <c:pt idx="133">
                  <c:v>6.7871089999999995E-2</c:v>
                </c:pt>
                <c:pt idx="134">
                  <c:v>6.7866239999999994E-2</c:v>
                </c:pt>
                <c:pt idx="135">
                  <c:v>6.7861309999999994E-2</c:v>
                </c:pt>
                <c:pt idx="136">
                  <c:v>6.7856280000000005E-2</c:v>
                </c:pt>
                <c:pt idx="137">
                  <c:v>6.7851155999999996E-2</c:v>
                </c:pt>
                <c:pt idx="138">
                  <c:v>6.7845929999999999E-2</c:v>
                </c:pt>
                <c:pt idx="139">
                  <c:v>6.7840620000000004E-2</c:v>
                </c:pt>
                <c:pt idx="140">
                  <c:v>6.7835203999999996E-2</c:v>
                </c:pt>
                <c:pt idx="141">
                  <c:v>6.7829700000000007E-2</c:v>
                </c:pt>
                <c:pt idx="142">
                  <c:v>6.7824090000000004E-2</c:v>
                </c:pt>
                <c:pt idx="143">
                  <c:v>6.7818379999999998E-2</c:v>
                </c:pt>
                <c:pt idx="144">
                  <c:v>6.7812570000000003E-2</c:v>
                </c:pt>
                <c:pt idx="145">
                  <c:v>6.7806660000000005E-2</c:v>
                </c:pt>
                <c:pt idx="146">
                  <c:v>6.7800650000000004E-2</c:v>
                </c:pt>
                <c:pt idx="147">
                  <c:v>6.779454E-2</c:v>
                </c:pt>
                <c:pt idx="148">
                  <c:v>6.7788324999999997E-2</c:v>
                </c:pt>
                <c:pt idx="149">
                  <c:v>6.7782010000000004E-2</c:v>
                </c:pt>
                <c:pt idx="150">
                  <c:v>6.7775584999999999E-2</c:v>
                </c:pt>
                <c:pt idx="151">
                  <c:v>6.7769060000000006E-2</c:v>
                </c:pt>
                <c:pt idx="152">
                  <c:v>6.7762420000000004E-2</c:v>
                </c:pt>
                <c:pt idx="153">
                  <c:v>6.7755683999999997E-2</c:v>
                </c:pt>
                <c:pt idx="154">
                  <c:v>6.7748840000000005E-2</c:v>
                </c:pt>
                <c:pt idx="155">
                  <c:v>6.7741880000000004E-2</c:v>
                </c:pt>
                <c:pt idx="156">
                  <c:v>6.7734815000000004E-2</c:v>
                </c:pt>
                <c:pt idx="157">
                  <c:v>6.7727640000000006E-2</c:v>
                </c:pt>
                <c:pt idx="158">
                  <c:v>6.7720359999999993E-2</c:v>
                </c:pt>
                <c:pt idx="159">
                  <c:v>6.7712969999999997E-2</c:v>
                </c:pt>
                <c:pt idx="160">
                  <c:v>6.7705459999999995E-2</c:v>
                </c:pt>
                <c:pt idx="161">
                  <c:v>6.7697845000000006E-2</c:v>
                </c:pt>
                <c:pt idx="162">
                  <c:v>6.7690120000000006E-2</c:v>
                </c:pt>
                <c:pt idx="163">
                  <c:v>6.7682270000000003E-2</c:v>
                </c:pt>
                <c:pt idx="164">
                  <c:v>6.7674319999999996E-2</c:v>
                </c:pt>
                <c:pt idx="165">
                  <c:v>6.7666249999999997E-2</c:v>
                </c:pt>
                <c:pt idx="166">
                  <c:v>6.7658060000000006E-2</c:v>
                </c:pt>
                <c:pt idx="167">
                  <c:v>6.7649760000000003E-2</c:v>
                </c:pt>
                <c:pt idx="168">
                  <c:v>6.7641339999999994E-2</c:v>
                </c:pt>
                <c:pt idx="169">
                  <c:v>6.7632810000000002E-2</c:v>
                </c:pt>
                <c:pt idx="170">
                  <c:v>6.7624149999999994E-2</c:v>
                </c:pt>
                <c:pt idx="171">
                  <c:v>6.7615380000000003E-2</c:v>
                </c:pt>
                <c:pt idx="172">
                  <c:v>6.7606494000000003E-2</c:v>
                </c:pt>
                <c:pt idx="173">
                  <c:v>6.7597480000000001E-2</c:v>
                </c:pt>
                <c:pt idx="174">
                  <c:v>6.7588343999999995E-2</c:v>
                </c:pt>
                <c:pt idx="175">
                  <c:v>6.7579100000000003E-2</c:v>
                </c:pt>
                <c:pt idx="176">
                  <c:v>6.756972E-2</c:v>
                </c:pt>
                <c:pt idx="177">
                  <c:v>6.7560226000000001E-2</c:v>
                </c:pt>
                <c:pt idx="178">
                  <c:v>6.7550609999999997E-2</c:v>
                </c:pt>
                <c:pt idx="179">
                  <c:v>6.7540859999999994E-2</c:v>
                </c:pt>
                <c:pt idx="180">
                  <c:v>6.7530999999999994E-2</c:v>
                </c:pt>
                <c:pt idx="181">
                  <c:v>6.7521005999999995E-2</c:v>
                </c:pt>
                <c:pt idx="182">
                  <c:v>6.7510890000000004E-2</c:v>
                </c:pt>
                <c:pt idx="183">
                  <c:v>6.7500640000000001E-2</c:v>
                </c:pt>
                <c:pt idx="184">
                  <c:v>6.7490270000000005E-2</c:v>
                </c:pt>
                <c:pt idx="185">
                  <c:v>6.7479774000000006E-2</c:v>
                </c:pt>
                <c:pt idx="186">
                  <c:v>6.7469150000000006E-2</c:v>
                </c:pt>
                <c:pt idx="187">
                  <c:v>6.7458400000000002E-2</c:v>
                </c:pt>
                <c:pt idx="188">
                  <c:v>6.7447510000000002E-2</c:v>
                </c:pt>
                <c:pt idx="189">
                  <c:v>6.7436499999999996E-2</c:v>
                </c:pt>
                <c:pt idx="190">
                  <c:v>6.7425355000000006E-2</c:v>
                </c:pt>
                <c:pt idx="191">
                  <c:v>6.7414080000000001E-2</c:v>
                </c:pt>
                <c:pt idx="192">
                  <c:v>6.7402675999999995E-2</c:v>
                </c:pt>
                <c:pt idx="193">
                  <c:v>6.7391140000000002E-2</c:v>
                </c:pt>
                <c:pt idx="194">
                  <c:v>6.7379474999999994E-2</c:v>
                </c:pt>
                <c:pt idx="195">
                  <c:v>6.7367664999999993E-2</c:v>
                </c:pt>
                <c:pt idx="196">
                  <c:v>6.7355719999999994E-2</c:v>
                </c:pt>
                <c:pt idx="197">
                  <c:v>6.7343650000000005E-2</c:v>
                </c:pt>
                <c:pt idx="198">
                  <c:v>6.7331450000000001E-2</c:v>
                </c:pt>
                <c:pt idx="199">
                  <c:v>6.7319100000000007E-2</c:v>
                </c:pt>
                <c:pt idx="200">
                  <c:v>6.7306619999999998E-2</c:v>
                </c:pt>
                <c:pt idx="201">
                  <c:v>6.7294010000000001E-2</c:v>
                </c:pt>
                <c:pt idx="202">
                  <c:v>6.7281259999999996E-2</c:v>
                </c:pt>
                <c:pt idx="203">
                  <c:v>6.7268363999999997E-2</c:v>
                </c:pt>
                <c:pt idx="204">
                  <c:v>6.7255330000000002E-2</c:v>
                </c:pt>
                <c:pt idx="205">
                  <c:v>6.7242170000000004E-2</c:v>
                </c:pt>
                <c:pt idx="206">
                  <c:v>6.7228850000000007E-2</c:v>
                </c:pt>
                <c:pt idx="207">
                  <c:v>6.7215405000000006E-2</c:v>
                </c:pt>
                <c:pt idx="208">
                  <c:v>6.7201815999999998E-2</c:v>
                </c:pt>
                <c:pt idx="209">
                  <c:v>6.7188083999999995E-2</c:v>
                </c:pt>
                <c:pt idx="210">
                  <c:v>6.7174200000000003E-2</c:v>
                </c:pt>
                <c:pt idx="211">
                  <c:v>6.7160189999999995E-2</c:v>
                </c:pt>
                <c:pt idx="212">
                  <c:v>6.7146025999999998E-2</c:v>
                </c:pt>
                <c:pt idx="213">
                  <c:v>6.7131720000000006E-2</c:v>
                </c:pt>
                <c:pt idx="214">
                  <c:v>6.7117274000000005E-2</c:v>
                </c:pt>
                <c:pt idx="215">
                  <c:v>6.7102679999999998E-2</c:v>
                </c:pt>
                <c:pt idx="216">
                  <c:v>6.7087930000000004E-2</c:v>
                </c:pt>
                <c:pt idx="217">
                  <c:v>6.7073049999999995E-2</c:v>
                </c:pt>
                <c:pt idx="218">
                  <c:v>6.7058010000000001E-2</c:v>
                </c:pt>
                <c:pt idx="219">
                  <c:v>6.7042834999999995E-2</c:v>
                </c:pt>
                <c:pt idx="220">
                  <c:v>6.7027509999999998E-2</c:v>
                </c:pt>
                <c:pt idx="221">
                  <c:v>6.701203E-2</c:v>
                </c:pt>
                <c:pt idx="222">
                  <c:v>6.6996399999999998E-2</c:v>
                </c:pt>
                <c:pt idx="223">
                  <c:v>6.6980629999999999E-2</c:v>
                </c:pt>
                <c:pt idx="224">
                  <c:v>6.6964700000000002E-2</c:v>
                </c:pt>
                <c:pt idx="225">
                  <c:v>6.6948629999999995E-2</c:v>
                </c:pt>
                <c:pt idx="226">
                  <c:v>6.6932400000000003E-2</c:v>
                </c:pt>
                <c:pt idx="227">
                  <c:v>6.6916020000000007E-2</c:v>
                </c:pt>
                <c:pt idx="228">
                  <c:v>6.6899490000000006E-2</c:v>
                </c:pt>
                <c:pt idx="229">
                  <c:v>6.6882810000000001E-2</c:v>
                </c:pt>
                <c:pt idx="230">
                  <c:v>6.6865969999999997E-2</c:v>
                </c:pt>
                <c:pt idx="231">
                  <c:v>6.6848985999999999E-2</c:v>
                </c:pt>
                <c:pt idx="232">
                  <c:v>6.6831840000000003E-2</c:v>
                </c:pt>
                <c:pt idx="233">
                  <c:v>6.6814540000000006E-2</c:v>
                </c:pt>
                <c:pt idx="234">
                  <c:v>6.6797085000000006E-2</c:v>
                </c:pt>
                <c:pt idx="235">
                  <c:v>6.6779480000000002E-2</c:v>
                </c:pt>
                <c:pt idx="236">
                  <c:v>6.6761710000000002E-2</c:v>
                </c:pt>
                <c:pt idx="237">
                  <c:v>6.6743789999999997E-2</c:v>
                </c:pt>
                <c:pt idx="238">
                  <c:v>6.6725709999999994E-2</c:v>
                </c:pt>
                <c:pt idx="239">
                  <c:v>6.6707470000000005E-2</c:v>
                </c:pt>
                <c:pt idx="240">
                  <c:v>6.6689074000000001E-2</c:v>
                </c:pt>
                <c:pt idx="241">
                  <c:v>6.6670515E-2</c:v>
                </c:pt>
                <c:pt idx="242">
                  <c:v>6.6651799999999997E-2</c:v>
                </c:pt>
                <c:pt idx="243">
                  <c:v>6.6632930000000007E-2</c:v>
                </c:pt>
                <c:pt idx="244">
                  <c:v>6.6613889999999995E-2</c:v>
                </c:pt>
                <c:pt idx="245">
                  <c:v>6.6594700000000007E-2</c:v>
                </c:pt>
                <c:pt idx="246">
                  <c:v>6.6575339999999997E-2</c:v>
                </c:pt>
                <c:pt idx="247">
                  <c:v>6.6555820000000002E-2</c:v>
                </c:pt>
                <c:pt idx="248">
                  <c:v>6.6536135999999996E-2</c:v>
                </c:pt>
                <c:pt idx="249">
                  <c:v>6.6516295000000003E-2</c:v>
                </c:pt>
                <c:pt idx="250">
                  <c:v>6.6496280000000005E-2</c:v>
                </c:pt>
                <c:pt idx="251">
                  <c:v>6.6476114000000003E-2</c:v>
                </c:pt>
                <c:pt idx="252">
                  <c:v>6.6455773999999995E-2</c:v>
                </c:pt>
                <c:pt idx="253">
                  <c:v>6.6435279999999999E-2</c:v>
                </c:pt>
                <c:pt idx="254">
                  <c:v>6.6414609999999999E-2</c:v>
                </c:pt>
                <c:pt idx="255">
                  <c:v>6.6393779999999999E-2</c:v>
                </c:pt>
                <c:pt idx="256">
                  <c:v>6.6372774999999995E-2</c:v>
                </c:pt>
                <c:pt idx="257">
                  <c:v>6.6351610000000005E-2</c:v>
                </c:pt>
                <c:pt idx="258">
                  <c:v>6.6330280000000005E-2</c:v>
                </c:pt>
                <c:pt idx="259">
                  <c:v>6.6308774000000001E-2</c:v>
                </c:pt>
                <c:pt idx="260">
                  <c:v>6.6287109999999996E-2</c:v>
                </c:pt>
                <c:pt idx="261">
                  <c:v>6.6265270000000001E-2</c:v>
                </c:pt>
                <c:pt idx="262">
                  <c:v>6.6243259999999998E-2</c:v>
                </c:pt>
                <c:pt idx="263">
                  <c:v>6.6221089999999996E-2</c:v>
                </c:pt>
                <c:pt idx="264">
                  <c:v>6.6198740000000006E-2</c:v>
                </c:pt>
                <c:pt idx="265">
                  <c:v>6.6176209999999999E-2</c:v>
                </c:pt>
                <c:pt idx="266">
                  <c:v>6.6153530000000002E-2</c:v>
                </c:pt>
                <c:pt idx="267">
                  <c:v>6.6130659999999994E-2</c:v>
                </c:pt>
                <c:pt idx="268">
                  <c:v>6.6107615999999994E-2</c:v>
                </c:pt>
                <c:pt idx="269">
                  <c:v>6.6084409999999996E-2</c:v>
                </c:pt>
                <c:pt idx="270">
                  <c:v>6.6061019999999998E-2</c:v>
                </c:pt>
                <c:pt idx="271">
                  <c:v>6.6037449999999998E-2</c:v>
                </c:pt>
                <c:pt idx="272">
                  <c:v>6.6013716E-2</c:v>
                </c:pt>
                <c:pt idx="273">
                  <c:v>6.5989800000000001E-2</c:v>
                </c:pt>
                <c:pt idx="274">
                  <c:v>6.5965709999999997E-2</c:v>
                </c:pt>
                <c:pt idx="275">
                  <c:v>6.5941440000000004E-2</c:v>
                </c:pt>
                <c:pt idx="276">
                  <c:v>6.5916989999999995E-2</c:v>
                </c:pt>
                <c:pt idx="277">
                  <c:v>6.5892359999999997E-2</c:v>
                </c:pt>
                <c:pt idx="278">
                  <c:v>6.5867560000000006E-2</c:v>
                </c:pt>
                <c:pt idx="279">
                  <c:v>6.5842579999999998E-2</c:v>
                </c:pt>
                <c:pt idx="280">
                  <c:v>6.5817410000000007E-2</c:v>
                </c:pt>
                <c:pt idx="281">
                  <c:v>6.5792054000000003E-2</c:v>
                </c:pt>
                <c:pt idx="282">
                  <c:v>6.5766530000000004E-2</c:v>
                </c:pt>
                <c:pt idx="283">
                  <c:v>6.5740809999999997E-2</c:v>
                </c:pt>
                <c:pt idx="284">
                  <c:v>6.5714919999999996E-2</c:v>
                </c:pt>
                <c:pt idx="285">
                  <c:v>6.5688830000000004E-2</c:v>
                </c:pt>
                <c:pt idx="286">
                  <c:v>6.5662559999999995E-2</c:v>
                </c:pt>
                <c:pt idx="287">
                  <c:v>6.5636106E-2</c:v>
                </c:pt>
                <c:pt idx="288">
                  <c:v>6.5609470000000003E-2</c:v>
                </c:pt>
                <c:pt idx="289">
                  <c:v>6.5582639999999998E-2</c:v>
                </c:pt>
                <c:pt idx="290">
                  <c:v>6.5555639999999998E-2</c:v>
                </c:pt>
                <c:pt idx="291">
                  <c:v>6.5528420000000004E-2</c:v>
                </c:pt>
                <c:pt idx="292">
                  <c:v>6.5501009999999998E-2</c:v>
                </c:pt>
                <c:pt idx="293">
                  <c:v>6.5473420000000004E-2</c:v>
                </c:pt>
                <c:pt idx="294">
                  <c:v>6.5445649999999994E-2</c:v>
                </c:pt>
                <c:pt idx="295">
                  <c:v>6.5417680000000006E-2</c:v>
                </c:pt>
                <c:pt idx="296">
                  <c:v>6.5389509999999998E-2</c:v>
                </c:pt>
                <c:pt idx="297">
                  <c:v>6.5361150000000007E-2</c:v>
                </c:pt>
                <c:pt idx="298">
                  <c:v>6.5332589999999996E-2</c:v>
                </c:pt>
                <c:pt idx="299">
                  <c:v>6.5303840000000002E-2</c:v>
                </c:pt>
                <c:pt idx="300">
                  <c:v>6.5274890000000002E-2</c:v>
                </c:pt>
                <c:pt idx="301">
                  <c:v>6.5245730000000002E-2</c:v>
                </c:pt>
                <c:pt idx="302">
                  <c:v>6.5216380000000004E-2</c:v>
                </c:pt>
                <c:pt idx="303">
                  <c:v>6.5186820000000006E-2</c:v>
                </c:pt>
                <c:pt idx="304">
                  <c:v>6.5157060000000003E-2</c:v>
                </c:pt>
                <c:pt idx="305">
                  <c:v>6.5127099999999993E-2</c:v>
                </c:pt>
                <c:pt idx="306">
                  <c:v>6.5096929999999997E-2</c:v>
                </c:pt>
                <c:pt idx="307">
                  <c:v>6.5066546000000003E-2</c:v>
                </c:pt>
                <c:pt idx="308">
                  <c:v>6.5035954000000007E-2</c:v>
                </c:pt>
                <c:pt idx="309">
                  <c:v>6.5005149999999998E-2</c:v>
                </c:pt>
                <c:pt idx="310">
                  <c:v>6.497414E-2</c:v>
                </c:pt>
                <c:pt idx="311">
                  <c:v>6.4942903999999996E-2</c:v>
                </c:pt>
                <c:pt idx="312">
                  <c:v>6.4911455000000007E-2</c:v>
                </c:pt>
                <c:pt idx="313">
                  <c:v>6.4879790000000007E-2</c:v>
                </c:pt>
                <c:pt idx="314">
                  <c:v>6.48479E-2</c:v>
                </c:pt>
                <c:pt idx="315">
                  <c:v>6.4815789999999998E-2</c:v>
                </c:pt>
                <c:pt idx="316">
                  <c:v>6.4783450000000006E-2</c:v>
                </c:pt>
                <c:pt idx="317">
                  <c:v>6.4750890000000005E-2</c:v>
                </c:pt>
                <c:pt idx="318">
                  <c:v>6.4718090000000006E-2</c:v>
                </c:pt>
                <c:pt idx="319">
                  <c:v>6.4685069999999997E-2</c:v>
                </c:pt>
                <c:pt idx="320">
                  <c:v>6.4651810000000004E-2</c:v>
                </c:pt>
                <c:pt idx="321">
                  <c:v>6.4618320000000007E-2</c:v>
                </c:pt>
                <c:pt idx="322">
                  <c:v>6.4584580000000003E-2</c:v>
                </c:pt>
                <c:pt idx="323">
                  <c:v>6.45506E-2</c:v>
                </c:pt>
                <c:pt idx="324">
                  <c:v>6.4516379999999998E-2</c:v>
                </c:pt>
                <c:pt idx="325">
                  <c:v>6.4481914000000001E-2</c:v>
                </c:pt>
                <c:pt idx="326">
                  <c:v>6.4447193999999999E-2</c:v>
                </c:pt>
                <c:pt idx="327">
                  <c:v>6.4412230000000001E-2</c:v>
                </c:pt>
                <c:pt idx="328">
                  <c:v>6.4377000000000004E-2</c:v>
                </c:pt>
                <c:pt idx="329">
                  <c:v>6.4341515000000002E-2</c:v>
                </c:pt>
                <c:pt idx="330">
                  <c:v>6.4305769999999998E-2</c:v>
                </c:pt>
                <c:pt idx="331">
                  <c:v>6.426975E-2</c:v>
                </c:pt>
                <c:pt idx="332">
                  <c:v>6.4233470000000001E-2</c:v>
                </c:pt>
                <c:pt idx="333">
                  <c:v>6.4196909999999996E-2</c:v>
                </c:pt>
                <c:pt idx="334">
                  <c:v>6.416007E-2</c:v>
                </c:pt>
                <c:pt idx="335">
                  <c:v>6.4122949999999998E-2</c:v>
                </c:pt>
                <c:pt idx="336">
                  <c:v>6.4085550000000005E-2</c:v>
                </c:pt>
                <c:pt idx="337">
                  <c:v>6.4047859999999998E-2</c:v>
                </c:pt>
                <c:pt idx="338">
                  <c:v>6.4009869999999996E-2</c:v>
                </c:pt>
                <c:pt idx="339">
                  <c:v>6.397158E-2</c:v>
                </c:pt>
                <c:pt idx="340">
                  <c:v>6.3932984999999998E-2</c:v>
                </c:pt>
                <c:pt idx="341">
                  <c:v>6.3894080000000006E-2</c:v>
                </c:pt>
                <c:pt idx="342">
                  <c:v>6.3854865999999996E-2</c:v>
                </c:pt>
                <c:pt idx="343">
                  <c:v>6.3815325000000006E-2</c:v>
                </c:pt>
                <c:pt idx="344">
                  <c:v>6.3775465000000003E-2</c:v>
                </c:pt>
                <c:pt idx="345">
                  <c:v>6.3735280000000005E-2</c:v>
                </c:pt>
                <c:pt idx="346">
                  <c:v>6.3694744999999997E-2</c:v>
                </c:pt>
                <c:pt idx="347">
                  <c:v>6.3653870000000001E-2</c:v>
                </c:pt>
                <c:pt idx="348">
                  <c:v>6.3612655000000004E-2</c:v>
                </c:pt>
                <c:pt idx="349">
                  <c:v>6.3571069999999993E-2</c:v>
                </c:pt>
                <c:pt idx="350">
                  <c:v>6.3529134000000001E-2</c:v>
                </c:pt>
                <c:pt idx="351">
                  <c:v>6.3486829999999994E-2</c:v>
                </c:pt>
                <c:pt idx="352">
                  <c:v>6.3444150000000005E-2</c:v>
                </c:pt>
                <c:pt idx="353">
                  <c:v>6.3401089999999993E-2</c:v>
                </c:pt>
                <c:pt idx="354">
                  <c:v>6.3357640000000007E-2</c:v>
                </c:pt>
                <c:pt idx="355">
                  <c:v>6.3313789999999995E-2</c:v>
                </c:pt>
                <c:pt idx="356">
                  <c:v>6.3269530000000004E-2</c:v>
                </c:pt>
                <c:pt idx="357">
                  <c:v>6.3224859999999994E-2</c:v>
                </c:pt>
                <c:pt idx="358">
                  <c:v>6.3179769999999996E-2</c:v>
                </c:pt>
                <c:pt idx="359">
                  <c:v>6.3134246000000005E-2</c:v>
                </c:pt>
                <c:pt idx="360">
                  <c:v>6.3088290000000005E-2</c:v>
                </c:pt>
                <c:pt idx="361">
                  <c:v>6.3041879999999995E-2</c:v>
                </c:pt>
                <c:pt idx="362">
                  <c:v>6.2995023999999997E-2</c:v>
                </c:pt>
                <c:pt idx="363">
                  <c:v>6.2947699999999995E-2</c:v>
                </c:pt>
                <c:pt idx="364">
                  <c:v>6.289989E-2</c:v>
                </c:pt>
                <c:pt idx="365">
                  <c:v>6.2851585000000001E-2</c:v>
                </c:pt>
                <c:pt idx="366">
                  <c:v>6.2802789999999997E-2</c:v>
                </c:pt>
                <c:pt idx="367">
                  <c:v>6.2753489999999995E-2</c:v>
                </c:pt>
                <c:pt idx="368">
                  <c:v>6.2703679999999998E-2</c:v>
                </c:pt>
                <c:pt idx="369">
                  <c:v>6.2653329999999993E-2</c:v>
                </c:pt>
                <c:pt idx="370">
                  <c:v>6.2602445000000007E-2</c:v>
                </c:pt>
                <c:pt idx="371">
                  <c:v>6.2551014000000002E-2</c:v>
                </c:pt>
                <c:pt idx="372">
                  <c:v>6.2499020000000002E-2</c:v>
                </c:pt>
                <c:pt idx="373">
                  <c:v>6.2446452999999999E-2</c:v>
                </c:pt>
                <c:pt idx="374">
                  <c:v>6.2393303999999997E-2</c:v>
                </c:pt>
                <c:pt idx="375">
                  <c:v>6.2339560000000002E-2</c:v>
                </c:pt>
                <c:pt idx="376">
                  <c:v>6.2285207000000002E-2</c:v>
                </c:pt>
                <c:pt idx="377">
                  <c:v>6.2230226E-2</c:v>
                </c:pt>
                <c:pt idx="378">
                  <c:v>6.2174603000000002E-2</c:v>
                </c:pt>
                <c:pt idx="379">
                  <c:v>6.2118332999999998E-2</c:v>
                </c:pt>
                <c:pt idx="380">
                  <c:v>6.2061403000000001E-2</c:v>
                </c:pt>
                <c:pt idx="381">
                  <c:v>6.2003790000000003E-2</c:v>
                </c:pt>
                <c:pt idx="382">
                  <c:v>6.1945493999999997E-2</c:v>
                </c:pt>
                <c:pt idx="383">
                  <c:v>6.1886493000000001E-2</c:v>
                </c:pt>
                <c:pt idx="384">
                  <c:v>6.1826770000000003E-2</c:v>
                </c:pt>
                <c:pt idx="385">
                  <c:v>6.176632E-2</c:v>
                </c:pt>
                <c:pt idx="386">
                  <c:v>6.1705115999999997E-2</c:v>
                </c:pt>
                <c:pt idx="387">
                  <c:v>6.1643152999999999E-2</c:v>
                </c:pt>
                <c:pt idx="388">
                  <c:v>6.1580415999999999E-2</c:v>
                </c:pt>
                <c:pt idx="389">
                  <c:v>6.1516880000000003E-2</c:v>
                </c:pt>
                <c:pt idx="390">
                  <c:v>6.1452550000000002E-2</c:v>
                </c:pt>
                <c:pt idx="391">
                  <c:v>6.1387393999999998E-2</c:v>
                </c:pt>
                <c:pt idx="392">
                  <c:v>6.1321399999999998E-2</c:v>
                </c:pt>
                <c:pt idx="393">
                  <c:v>6.1254553000000003E-2</c:v>
                </c:pt>
                <c:pt idx="394">
                  <c:v>6.1186835000000002E-2</c:v>
                </c:pt>
                <c:pt idx="395">
                  <c:v>6.1118234E-2</c:v>
                </c:pt>
                <c:pt idx="396">
                  <c:v>6.1048726999999997E-2</c:v>
                </c:pt>
                <c:pt idx="397">
                  <c:v>6.0978299999999999E-2</c:v>
                </c:pt>
                <c:pt idx="398">
                  <c:v>6.090694E-2</c:v>
                </c:pt>
                <c:pt idx="399">
                  <c:v>6.0834619999999999E-2</c:v>
                </c:pt>
                <c:pt idx="400">
                  <c:v>6.0761333000000001E-2</c:v>
                </c:pt>
                <c:pt idx="401">
                  <c:v>6.0687053999999997E-2</c:v>
                </c:pt>
                <c:pt idx="402">
                  <c:v>6.0611765999999997E-2</c:v>
                </c:pt>
                <c:pt idx="403">
                  <c:v>6.0535483000000001E-2</c:v>
                </c:pt>
                <c:pt idx="404">
                  <c:v>6.045818E-2</c:v>
                </c:pt>
                <c:pt idx="405">
                  <c:v>6.0379825999999998E-2</c:v>
                </c:pt>
                <c:pt idx="406">
                  <c:v>6.0300409999999999E-2</c:v>
                </c:pt>
                <c:pt idx="407">
                  <c:v>6.0219916999999998E-2</c:v>
                </c:pt>
                <c:pt idx="408">
                  <c:v>6.0138322000000001E-2</c:v>
                </c:pt>
                <c:pt idx="409">
                  <c:v>6.0055616999999999E-2</c:v>
                </c:pt>
                <c:pt idx="410">
                  <c:v>5.9971780000000002E-2</c:v>
                </c:pt>
                <c:pt idx="411">
                  <c:v>5.9886795E-2</c:v>
                </c:pt>
                <c:pt idx="412">
                  <c:v>5.9800640000000002E-2</c:v>
                </c:pt>
                <c:pt idx="413">
                  <c:v>5.9713309999999999E-2</c:v>
                </c:pt>
                <c:pt idx="414">
                  <c:v>5.962485E-2</c:v>
                </c:pt>
                <c:pt idx="415">
                  <c:v>5.9535194E-2</c:v>
                </c:pt>
                <c:pt idx="416">
                  <c:v>5.9444334000000001E-2</c:v>
                </c:pt>
                <c:pt idx="417">
                  <c:v>5.9352253000000001E-2</c:v>
                </c:pt>
                <c:pt idx="418">
                  <c:v>5.9258933999999999E-2</c:v>
                </c:pt>
                <c:pt idx="419">
                  <c:v>5.9164368000000002E-2</c:v>
                </c:pt>
                <c:pt idx="420">
                  <c:v>5.9068540000000003E-2</c:v>
                </c:pt>
                <c:pt idx="421">
                  <c:v>5.8971435000000003E-2</c:v>
                </c:pt>
                <c:pt idx="422">
                  <c:v>5.8873040000000001E-2</c:v>
                </c:pt>
                <c:pt idx="423">
                  <c:v>5.8773342999999999E-2</c:v>
                </c:pt>
                <c:pt idx="424">
                  <c:v>5.8672372E-2</c:v>
                </c:pt>
                <c:pt idx="425">
                  <c:v>5.8570142999999998E-2</c:v>
                </c:pt>
                <c:pt idx="426">
                  <c:v>5.8466610000000002E-2</c:v>
                </c:pt>
                <c:pt idx="427">
                  <c:v>5.8361758E-2</c:v>
                </c:pt>
                <c:pt idx="428">
                  <c:v>5.8255586999999998E-2</c:v>
                </c:pt>
                <c:pt idx="429">
                  <c:v>5.8148086000000002E-2</c:v>
                </c:pt>
                <c:pt idx="430">
                  <c:v>5.8039248000000002E-2</c:v>
                </c:pt>
                <c:pt idx="431">
                  <c:v>5.7929069999999999E-2</c:v>
                </c:pt>
                <c:pt idx="432">
                  <c:v>5.7817540000000001E-2</c:v>
                </c:pt>
                <c:pt idx="433">
                  <c:v>5.7704656999999999E-2</c:v>
                </c:pt>
                <c:pt idx="434">
                  <c:v>5.7590417999999997E-2</c:v>
                </c:pt>
                <c:pt idx="435">
                  <c:v>5.7474904E-2</c:v>
                </c:pt>
                <c:pt idx="436">
                  <c:v>5.7358066999999999E-2</c:v>
                </c:pt>
                <c:pt idx="437">
                  <c:v>5.7239900000000003E-2</c:v>
                </c:pt>
                <c:pt idx="438">
                  <c:v>5.7120410000000003E-2</c:v>
                </c:pt>
                <c:pt idx="439">
                  <c:v>5.6999586999999997E-2</c:v>
                </c:pt>
                <c:pt idx="440">
                  <c:v>5.6877438000000002E-2</c:v>
                </c:pt>
                <c:pt idx="441">
                  <c:v>5.6753973999999999E-2</c:v>
                </c:pt>
                <c:pt idx="442">
                  <c:v>5.6629192000000002E-2</c:v>
                </c:pt>
                <c:pt idx="443">
                  <c:v>5.6503101999999999E-2</c:v>
                </c:pt>
                <c:pt idx="444">
                  <c:v>5.6375710000000002E-2</c:v>
                </c:pt>
                <c:pt idx="445">
                  <c:v>5.6247037E-2</c:v>
                </c:pt>
                <c:pt idx="446">
                  <c:v>5.6117146999999999E-2</c:v>
                </c:pt>
                <c:pt idx="447">
                  <c:v>5.5986013000000001E-2</c:v>
                </c:pt>
                <c:pt idx="448">
                  <c:v>5.5853634999999999E-2</c:v>
                </c:pt>
                <c:pt idx="449">
                  <c:v>5.5720039999999998E-2</c:v>
                </c:pt>
                <c:pt idx="450">
                  <c:v>5.5585229999999999E-2</c:v>
                </c:pt>
                <c:pt idx="451">
                  <c:v>5.5449232000000001E-2</c:v>
                </c:pt>
                <c:pt idx="452">
                  <c:v>5.5312055999999998E-2</c:v>
                </c:pt>
                <c:pt idx="453">
                  <c:v>5.5173725E-2</c:v>
                </c:pt>
                <c:pt idx="454">
                  <c:v>5.5034253999999998E-2</c:v>
                </c:pt>
                <c:pt idx="455">
                  <c:v>5.4893665000000001E-2</c:v>
                </c:pt>
                <c:pt idx="456">
                  <c:v>5.4751991999999999E-2</c:v>
                </c:pt>
                <c:pt idx="457">
                  <c:v>5.460926E-2</c:v>
                </c:pt>
                <c:pt idx="458">
                  <c:v>5.4465487999999999E-2</c:v>
                </c:pt>
                <c:pt idx="459">
                  <c:v>5.4320697000000001E-2</c:v>
                </c:pt>
                <c:pt idx="460">
                  <c:v>5.417491E-2</c:v>
                </c:pt>
                <c:pt idx="461">
                  <c:v>5.4028159999999999E-2</c:v>
                </c:pt>
                <c:pt idx="462">
                  <c:v>5.3880474999999997E-2</c:v>
                </c:pt>
                <c:pt idx="463">
                  <c:v>5.3731876999999997E-2</c:v>
                </c:pt>
                <c:pt idx="464">
                  <c:v>5.3582404E-2</c:v>
                </c:pt>
                <c:pt idx="465">
                  <c:v>5.3432084999999997E-2</c:v>
                </c:pt>
                <c:pt idx="466">
                  <c:v>5.3280946000000003E-2</c:v>
                </c:pt>
                <c:pt idx="467">
                  <c:v>5.3128976000000001E-2</c:v>
                </c:pt>
                <c:pt idx="468">
                  <c:v>5.2976240000000001E-2</c:v>
                </c:pt>
                <c:pt idx="469">
                  <c:v>5.2822771999999997E-2</c:v>
                </c:pt>
                <c:pt idx="470">
                  <c:v>5.2668605E-2</c:v>
                </c:pt>
                <c:pt idx="471">
                  <c:v>5.2513773999999999E-2</c:v>
                </c:pt>
                <c:pt idx="472">
                  <c:v>5.2358314000000003E-2</c:v>
                </c:pt>
                <c:pt idx="473">
                  <c:v>5.2202261999999999E-2</c:v>
                </c:pt>
                <c:pt idx="474">
                  <c:v>5.2045649999999999E-2</c:v>
                </c:pt>
                <c:pt idx="475">
                  <c:v>5.188852E-2</c:v>
                </c:pt>
                <c:pt idx="476">
                  <c:v>5.1730916000000002E-2</c:v>
                </c:pt>
                <c:pt idx="477">
                  <c:v>5.1572819999999998E-2</c:v>
                </c:pt>
                <c:pt idx="478">
                  <c:v>5.1414232999999997E-2</c:v>
                </c:pt>
                <c:pt idx="479">
                  <c:v>5.1255240000000001E-2</c:v>
                </c:pt>
                <c:pt idx="480">
                  <c:v>5.1095880000000003E-2</c:v>
                </c:pt>
                <c:pt idx="481">
                  <c:v>5.0936191999999998E-2</c:v>
                </c:pt>
                <c:pt idx="482">
                  <c:v>5.0776210000000002E-2</c:v>
                </c:pt>
                <c:pt idx="483">
                  <c:v>5.0615974000000001E-2</c:v>
                </c:pt>
                <c:pt idx="484">
                  <c:v>5.0455517999999998E-2</c:v>
                </c:pt>
                <c:pt idx="485">
                  <c:v>5.0294883999999998E-2</c:v>
                </c:pt>
                <c:pt idx="486">
                  <c:v>5.0134110000000003E-2</c:v>
                </c:pt>
                <c:pt idx="487">
                  <c:v>4.9973234999999998E-2</c:v>
                </c:pt>
                <c:pt idx="488">
                  <c:v>4.9812175E-2</c:v>
                </c:pt>
                <c:pt idx="489">
                  <c:v>4.9651019999999997E-2</c:v>
                </c:pt>
                <c:pt idx="490">
                  <c:v>4.9489826000000001E-2</c:v>
                </c:pt>
                <c:pt idx="491">
                  <c:v>4.9328625000000001E-2</c:v>
                </c:pt>
                <c:pt idx="492">
                  <c:v>4.9167453999999999E-2</c:v>
                </c:pt>
                <c:pt idx="493">
                  <c:v>4.9006343000000001E-2</c:v>
                </c:pt>
                <c:pt idx="494">
                  <c:v>4.8845331999999998E-2</c:v>
                </c:pt>
                <c:pt idx="495">
                  <c:v>4.8684447999999998E-2</c:v>
                </c:pt>
                <c:pt idx="496">
                  <c:v>4.8523728000000002E-2</c:v>
                </c:pt>
                <c:pt idx="497">
                  <c:v>4.8363204999999999E-2</c:v>
                </c:pt>
                <c:pt idx="498">
                  <c:v>4.8202887E-2</c:v>
                </c:pt>
                <c:pt idx="499">
                  <c:v>4.8042710000000002E-2</c:v>
                </c:pt>
                <c:pt idx="500">
                  <c:v>4.788278E-2</c:v>
                </c:pt>
                <c:pt idx="501">
                  <c:v>4.7723130000000002E-2</c:v>
                </c:pt>
                <c:pt idx="502">
                  <c:v>4.756378E-2</c:v>
                </c:pt>
                <c:pt idx="503">
                  <c:v>4.7404762000000003E-2</c:v>
                </c:pt>
                <c:pt idx="504">
                  <c:v>4.7246101999999998E-2</c:v>
                </c:pt>
                <c:pt idx="505">
                  <c:v>4.7087822000000001E-2</c:v>
                </c:pt>
                <c:pt idx="506">
                  <c:v>4.6929947999999999E-2</c:v>
                </c:pt>
                <c:pt idx="507">
                  <c:v>4.6772505999999998E-2</c:v>
                </c:pt>
                <c:pt idx="508">
                  <c:v>4.6615522E-2</c:v>
                </c:pt>
                <c:pt idx="509">
                  <c:v>4.6458970000000002E-2</c:v>
                </c:pt>
                <c:pt idx="510">
                  <c:v>4.6302865999999998E-2</c:v>
                </c:pt>
                <c:pt idx="511">
                  <c:v>4.6147256999999997E-2</c:v>
                </c:pt>
                <c:pt idx="512">
                  <c:v>4.5992162000000003E-2</c:v>
                </c:pt>
                <c:pt idx="513">
                  <c:v>4.5837599999999999E-2</c:v>
                </c:pt>
                <c:pt idx="514">
                  <c:v>4.5683590000000003E-2</c:v>
                </c:pt>
                <c:pt idx="515">
                  <c:v>4.5530144000000002E-2</c:v>
                </c:pt>
                <c:pt idx="516">
                  <c:v>4.5377279999999999E-2</c:v>
                </c:pt>
                <c:pt idx="517">
                  <c:v>4.5225019999999998E-2</c:v>
                </c:pt>
                <c:pt idx="518">
                  <c:v>4.5073374999999999E-2</c:v>
                </c:pt>
                <c:pt idx="519">
                  <c:v>4.4922355999999997E-2</c:v>
                </c:pt>
                <c:pt idx="520">
                  <c:v>4.4771954000000003E-2</c:v>
                </c:pt>
                <c:pt idx="521">
                  <c:v>4.4622198000000002E-2</c:v>
                </c:pt>
                <c:pt idx="522">
                  <c:v>4.4473100000000002E-2</c:v>
                </c:pt>
                <c:pt idx="523">
                  <c:v>4.4324669999999997E-2</c:v>
                </c:pt>
                <c:pt idx="524">
                  <c:v>4.4176920000000001E-2</c:v>
                </c:pt>
                <c:pt idx="525">
                  <c:v>4.4029857999999998E-2</c:v>
                </c:pt>
                <c:pt idx="526">
                  <c:v>4.3883495000000002E-2</c:v>
                </c:pt>
                <c:pt idx="527">
                  <c:v>4.3737836000000002E-2</c:v>
                </c:pt>
                <c:pt idx="528">
                  <c:v>4.3592890000000002E-2</c:v>
                </c:pt>
                <c:pt idx="529">
                  <c:v>4.3448663999999998E-2</c:v>
                </c:pt>
                <c:pt idx="530">
                  <c:v>4.3305165999999999E-2</c:v>
                </c:pt>
                <c:pt idx="531">
                  <c:v>4.3162417000000002E-2</c:v>
                </c:pt>
                <c:pt idx="532">
                  <c:v>4.3020410000000002E-2</c:v>
                </c:pt>
                <c:pt idx="533">
                  <c:v>4.2879146E-2</c:v>
                </c:pt>
                <c:pt idx="534">
                  <c:v>4.2738634999999997E-2</c:v>
                </c:pt>
                <c:pt idx="535">
                  <c:v>4.2598877E-2</c:v>
                </c:pt>
                <c:pt idx="536">
                  <c:v>4.2459879999999998E-2</c:v>
                </c:pt>
                <c:pt idx="537">
                  <c:v>4.2321640000000001E-2</c:v>
                </c:pt>
                <c:pt idx="538">
                  <c:v>4.2184162999999997E-2</c:v>
                </c:pt>
                <c:pt idx="539">
                  <c:v>4.204745E-2</c:v>
                </c:pt>
                <c:pt idx="540">
                  <c:v>4.1911499999999997E-2</c:v>
                </c:pt>
                <c:pt idx="541">
                  <c:v>4.1776344E-2</c:v>
                </c:pt>
                <c:pt idx="542">
                  <c:v>4.1641976999999997E-2</c:v>
                </c:pt>
                <c:pt idx="543">
                  <c:v>4.1508384000000002E-2</c:v>
                </c:pt>
                <c:pt idx="544">
                  <c:v>4.137557E-2</c:v>
                </c:pt>
                <c:pt idx="545">
                  <c:v>4.1243534999999998E-2</c:v>
                </c:pt>
                <c:pt idx="546">
                  <c:v>4.1112273999999997E-2</c:v>
                </c:pt>
                <c:pt idx="547">
                  <c:v>4.0981792000000003E-2</c:v>
                </c:pt>
                <c:pt idx="548">
                  <c:v>4.0852079999999999E-2</c:v>
                </c:pt>
                <c:pt idx="549">
                  <c:v>4.0723145000000002E-2</c:v>
                </c:pt>
                <c:pt idx="550">
                  <c:v>4.0594975999999998E-2</c:v>
                </c:pt>
                <c:pt idx="551">
                  <c:v>4.0467583000000001E-2</c:v>
                </c:pt>
                <c:pt idx="552">
                  <c:v>4.0341016E-2</c:v>
                </c:pt>
                <c:pt idx="553">
                  <c:v>4.0215224000000001E-2</c:v>
                </c:pt>
                <c:pt idx="554">
                  <c:v>4.0090207000000003E-2</c:v>
                </c:pt>
                <c:pt idx="555">
                  <c:v>3.9965964999999999E-2</c:v>
                </c:pt>
                <c:pt idx="556">
                  <c:v>3.9842490000000001E-2</c:v>
                </c:pt>
                <c:pt idx="557">
                  <c:v>3.9719783000000002E-2</c:v>
                </c:pt>
                <c:pt idx="558">
                  <c:v>3.9597834999999998E-2</c:v>
                </c:pt>
                <c:pt idx="559">
                  <c:v>3.9476643999999998E-2</c:v>
                </c:pt>
                <c:pt idx="560">
                  <c:v>3.9356205999999998E-2</c:v>
                </c:pt>
                <c:pt idx="561">
                  <c:v>3.9236512000000001E-2</c:v>
                </c:pt>
                <c:pt idx="562">
                  <c:v>3.9117560000000003E-2</c:v>
                </c:pt>
                <c:pt idx="563">
                  <c:v>3.8999344999999998E-2</c:v>
                </c:pt>
                <c:pt idx="564">
                  <c:v>3.8881856999999999E-2</c:v>
                </c:pt>
                <c:pt idx="565">
                  <c:v>3.8765173E-2</c:v>
                </c:pt>
                <c:pt idx="566">
                  <c:v>3.8649234999999997E-2</c:v>
                </c:pt>
                <c:pt idx="567">
                  <c:v>3.8534034000000002E-2</c:v>
                </c:pt>
                <c:pt idx="568">
                  <c:v>3.8419559999999998E-2</c:v>
                </c:pt>
                <c:pt idx="569">
                  <c:v>3.8305807999999997E-2</c:v>
                </c:pt>
                <c:pt idx="570">
                  <c:v>3.8192780000000003E-2</c:v>
                </c:pt>
                <c:pt idx="571">
                  <c:v>3.8080459999999997E-2</c:v>
                </c:pt>
                <c:pt idx="572">
                  <c:v>3.7968847999999999E-2</c:v>
                </c:pt>
                <c:pt idx="573">
                  <c:v>3.785794E-2</c:v>
                </c:pt>
                <c:pt idx="574">
                  <c:v>3.7747726000000002E-2</c:v>
                </c:pt>
                <c:pt idx="575">
                  <c:v>3.7638194999999999E-2</c:v>
                </c:pt>
                <c:pt idx="576">
                  <c:v>3.7529350000000003E-2</c:v>
                </c:pt>
                <c:pt idx="577">
                  <c:v>3.7421174000000001E-2</c:v>
                </c:pt>
                <c:pt idx="578">
                  <c:v>3.7313725999999998E-2</c:v>
                </c:pt>
                <c:pt idx="579">
                  <c:v>3.7206973999999997E-2</c:v>
                </c:pt>
                <c:pt idx="580">
                  <c:v>3.7100899999999999E-2</c:v>
                </c:pt>
                <c:pt idx="581">
                  <c:v>3.6995492999999997E-2</c:v>
                </c:pt>
                <c:pt idx="582">
                  <c:v>3.689075E-2</c:v>
                </c:pt>
                <c:pt idx="583">
                  <c:v>3.6786659999999999E-2</c:v>
                </c:pt>
                <c:pt idx="584">
                  <c:v>3.6683227999999998E-2</c:v>
                </c:pt>
                <c:pt idx="585">
                  <c:v>3.6580439999999999E-2</c:v>
                </c:pt>
                <c:pt idx="586">
                  <c:v>3.6478289999999997E-2</c:v>
                </c:pt>
                <c:pt idx="587">
                  <c:v>3.6376774000000001E-2</c:v>
                </c:pt>
                <c:pt idx="588">
                  <c:v>3.6275886E-2</c:v>
                </c:pt>
                <c:pt idx="589">
                  <c:v>3.6175616000000001E-2</c:v>
                </c:pt>
                <c:pt idx="590">
                  <c:v>3.6075959999999997E-2</c:v>
                </c:pt>
                <c:pt idx="591">
                  <c:v>3.5976939999999999E-2</c:v>
                </c:pt>
                <c:pt idx="592">
                  <c:v>3.5878550000000002E-2</c:v>
                </c:pt>
                <c:pt idx="593">
                  <c:v>3.5780776E-2</c:v>
                </c:pt>
                <c:pt idx="594">
                  <c:v>3.5683602000000002E-2</c:v>
                </c:pt>
                <c:pt idx="595">
                  <c:v>3.5587028E-2</c:v>
                </c:pt>
                <c:pt idx="596">
                  <c:v>3.5491040000000001E-2</c:v>
                </c:pt>
                <c:pt idx="597">
                  <c:v>3.5395650000000001E-2</c:v>
                </c:pt>
                <c:pt idx="598">
                  <c:v>3.5300831999999997E-2</c:v>
                </c:pt>
                <c:pt idx="599">
                  <c:v>3.5206594000000001E-2</c:v>
                </c:pt>
                <c:pt idx="600">
                  <c:v>3.5112925000000003E-2</c:v>
                </c:pt>
                <c:pt idx="601">
                  <c:v>3.501982E-2</c:v>
                </c:pt>
                <c:pt idx="602">
                  <c:v>3.4927270000000003E-2</c:v>
                </c:pt>
                <c:pt idx="603">
                  <c:v>3.4835280000000003E-2</c:v>
                </c:pt>
                <c:pt idx="604">
                  <c:v>3.4743830000000003E-2</c:v>
                </c:pt>
                <c:pt idx="605">
                  <c:v>3.4652963000000002E-2</c:v>
                </c:pt>
                <c:pt idx="606">
                  <c:v>3.4562636000000001E-2</c:v>
                </c:pt>
                <c:pt idx="607">
                  <c:v>3.4472849999999999E-2</c:v>
                </c:pt>
                <c:pt idx="608">
                  <c:v>3.4383595000000003E-2</c:v>
                </c:pt>
                <c:pt idx="609">
                  <c:v>3.4294869999999998E-2</c:v>
                </c:pt>
                <c:pt idx="610">
                  <c:v>3.4206665999999997E-2</c:v>
                </c:pt>
                <c:pt idx="611">
                  <c:v>3.411898E-2</c:v>
                </c:pt>
                <c:pt idx="612">
                  <c:v>3.4031812000000002E-2</c:v>
                </c:pt>
                <c:pt idx="613">
                  <c:v>3.3945147000000002E-2</c:v>
                </c:pt>
                <c:pt idx="614">
                  <c:v>3.3858991999999997E-2</c:v>
                </c:pt>
                <c:pt idx="615">
                  <c:v>3.3773333000000003E-2</c:v>
                </c:pt>
                <c:pt idx="616">
                  <c:v>3.3688164999999999E-2</c:v>
                </c:pt>
                <c:pt idx="617">
                  <c:v>3.360349E-2</c:v>
                </c:pt>
                <c:pt idx="618">
                  <c:v>3.3519313000000002E-2</c:v>
                </c:pt>
                <c:pt idx="619">
                  <c:v>3.3435613000000003E-2</c:v>
                </c:pt>
                <c:pt idx="620">
                  <c:v>3.3352394E-2</c:v>
                </c:pt>
                <c:pt idx="621">
                  <c:v>3.3269647999999999E-2</c:v>
                </c:pt>
                <c:pt idx="622">
                  <c:v>3.3187370000000001E-2</c:v>
                </c:pt>
                <c:pt idx="623">
                  <c:v>3.3105556000000001E-2</c:v>
                </c:pt>
                <c:pt idx="624">
                  <c:v>3.3024207E-2</c:v>
                </c:pt>
                <c:pt idx="625">
                  <c:v>3.2943310000000003E-2</c:v>
                </c:pt>
                <c:pt idx="626">
                  <c:v>3.2862863999999999E-2</c:v>
                </c:pt>
                <c:pt idx="627">
                  <c:v>3.2782868E-2</c:v>
                </c:pt>
                <c:pt idx="628">
                  <c:v>3.2703309999999999E-2</c:v>
                </c:pt>
                <c:pt idx="629">
                  <c:v>3.2624196000000001E-2</c:v>
                </c:pt>
                <c:pt idx="630">
                  <c:v>3.2545518000000002E-2</c:v>
                </c:pt>
                <c:pt idx="631">
                  <c:v>3.2467271999999998E-2</c:v>
                </c:pt>
                <c:pt idx="632">
                  <c:v>3.238945E-2</c:v>
                </c:pt>
                <c:pt idx="633">
                  <c:v>3.2312047000000003E-2</c:v>
                </c:pt>
                <c:pt idx="634">
                  <c:v>3.2235060000000003E-2</c:v>
                </c:pt>
                <c:pt idx="635">
                  <c:v>3.2158486999999999E-2</c:v>
                </c:pt>
                <c:pt idx="636">
                  <c:v>3.2082327000000001E-2</c:v>
                </c:pt>
                <c:pt idx="637">
                  <c:v>3.2006569999999998E-2</c:v>
                </c:pt>
                <c:pt idx="638">
                  <c:v>3.1931217999999997E-2</c:v>
                </c:pt>
                <c:pt idx="639">
                  <c:v>3.1856265000000002E-2</c:v>
                </c:pt>
                <c:pt idx="640">
                  <c:v>3.1781706999999999E-2</c:v>
                </c:pt>
                <c:pt idx="641">
                  <c:v>3.1707543999999997E-2</c:v>
                </c:pt>
                <c:pt idx="642">
                  <c:v>3.1633771999999998E-2</c:v>
                </c:pt>
                <c:pt idx="643">
                  <c:v>3.1560383999999997E-2</c:v>
                </c:pt>
                <c:pt idx="644">
                  <c:v>3.1487383000000001E-2</c:v>
                </c:pt>
                <c:pt idx="645">
                  <c:v>3.141476E-2</c:v>
                </c:pt>
                <c:pt idx="646">
                  <c:v>3.1342518E-2</c:v>
                </c:pt>
                <c:pt idx="647">
                  <c:v>3.1270649999999997E-2</c:v>
                </c:pt>
                <c:pt idx="648">
                  <c:v>3.1199134999999999E-2</c:v>
                </c:pt>
                <c:pt idx="649">
                  <c:v>3.1127978000000001E-2</c:v>
                </c:pt>
                <c:pt idx="650">
                  <c:v>3.1057182999999999E-2</c:v>
                </c:pt>
                <c:pt idx="651">
                  <c:v>3.0986745E-2</c:v>
                </c:pt>
                <c:pt idx="652">
                  <c:v>3.0916659999999999E-2</c:v>
                </c:pt>
                <c:pt idx="653">
                  <c:v>3.0846927E-2</c:v>
                </c:pt>
                <c:pt idx="654">
                  <c:v>3.0777542000000001E-2</c:v>
                </c:pt>
                <c:pt idx="655">
                  <c:v>3.0708503000000002E-2</c:v>
                </c:pt>
                <c:pt idx="656">
                  <c:v>3.0639804999999999E-2</c:v>
                </c:pt>
                <c:pt idx="657">
                  <c:v>3.057145E-2</c:v>
                </c:pt>
                <c:pt idx="658">
                  <c:v>3.0503430000000002E-2</c:v>
                </c:pt>
                <c:pt idx="659">
                  <c:v>3.0435745E-2</c:v>
                </c:pt>
                <c:pt idx="660">
                  <c:v>3.0368391000000002E-2</c:v>
                </c:pt>
                <c:pt idx="661">
                  <c:v>3.0301367999999999E-2</c:v>
                </c:pt>
                <c:pt idx="662">
                  <c:v>3.0234672000000001E-2</c:v>
                </c:pt>
                <c:pt idx="663">
                  <c:v>3.0168291E-2</c:v>
                </c:pt>
                <c:pt idx="664">
                  <c:v>3.0102219999999999E-2</c:v>
                </c:pt>
                <c:pt idx="665">
                  <c:v>3.0036462E-2</c:v>
                </c:pt>
                <c:pt idx="666">
                  <c:v>2.9971017999999999E-2</c:v>
                </c:pt>
                <c:pt idx="667">
                  <c:v>2.9905884000000001E-2</c:v>
                </c:pt>
                <c:pt idx="668">
                  <c:v>2.9841053999999999E-2</c:v>
                </c:pt>
                <c:pt idx="669">
                  <c:v>2.9776528E-2</c:v>
                </c:pt>
                <c:pt idx="670">
                  <c:v>2.9712303999999998E-2</c:v>
                </c:pt>
                <c:pt idx="671">
                  <c:v>2.9648379999999998E-2</c:v>
                </c:pt>
                <c:pt idx="672">
                  <c:v>2.958475E-2</c:v>
                </c:pt>
                <c:pt idx="673">
                  <c:v>2.9521413E-2</c:v>
                </c:pt>
                <c:pt idx="674">
                  <c:v>2.9458367999999999E-2</c:v>
                </c:pt>
                <c:pt idx="675">
                  <c:v>2.9395609999999999E-2</c:v>
                </c:pt>
                <c:pt idx="676">
                  <c:v>2.9333139000000001E-2</c:v>
                </c:pt>
                <c:pt idx="677">
                  <c:v>2.927095E-2</c:v>
                </c:pt>
                <c:pt idx="678">
                  <c:v>2.9209042000000001E-2</c:v>
                </c:pt>
                <c:pt idx="679">
                  <c:v>2.9147408999999999E-2</c:v>
                </c:pt>
                <c:pt idx="680">
                  <c:v>2.9086052000000001E-2</c:v>
                </c:pt>
                <c:pt idx="681">
                  <c:v>2.9024965999999999E-2</c:v>
                </c:pt>
                <c:pt idx="682">
                  <c:v>2.8964150000000001E-2</c:v>
                </c:pt>
                <c:pt idx="683">
                  <c:v>2.8903602E-2</c:v>
                </c:pt>
                <c:pt idx="684">
                  <c:v>2.8843318999999999E-2</c:v>
                </c:pt>
                <c:pt idx="685">
                  <c:v>2.8783298999999998E-2</c:v>
                </c:pt>
                <c:pt idx="686">
                  <c:v>2.8723539999999999E-2</c:v>
                </c:pt>
                <c:pt idx="687">
                  <c:v>2.8664037999999999E-2</c:v>
                </c:pt>
                <c:pt idx="688">
                  <c:v>2.8604792E-2</c:v>
                </c:pt>
                <c:pt idx="689">
                  <c:v>2.8545799E-2</c:v>
                </c:pt>
                <c:pt idx="690">
                  <c:v>2.8487056E-2</c:v>
                </c:pt>
                <c:pt idx="691">
                  <c:v>2.8428564E-2</c:v>
                </c:pt>
                <c:pt idx="692">
                  <c:v>2.8370315E-2</c:v>
                </c:pt>
                <c:pt idx="693">
                  <c:v>2.8312311999999999E-2</c:v>
                </c:pt>
                <c:pt idx="694">
                  <c:v>2.8254556E-2</c:v>
                </c:pt>
                <c:pt idx="695">
                  <c:v>2.8197039E-2</c:v>
                </c:pt>
                <c:pt idx="696">
                  <c:v>2.8139763000000002E-2</c:v>
                </c:pt>
                <c:pt idx="697">
                  <c:v>2.8082721000000001E-2</c:v>
                </c:pt>
                <c:pt idx="698">
                  <c:v>2.8025913999999999E-2</c:v>
                </c:pt>
                <c:pt idx="699">
                  <c:v>2.7969339999999999E-2</c:v>
                </c:pt>
                <c:pt idx="700">
                  <c:v>2.7912994999999999E-2</c:v>
                </c:pt>
                <c:pt idx="701">
                  <c:v>2.7856879000000001E-2</c:v>
                </c:pt>
                <c:pt idx="702">
                  <c:v>2.7800990000000001E-2</c:v>
                </c:pt>
                <c:pt idx="703">
                  <c:v>2.7745325000000001E-2</c:v>
                </c:pt>
                <c:pt idx="704">
                  <c:v>2.7689881999999999E-2</c:v>
                </c:pt>
                <c:pt idx="705">
                  <c:v>2.7634659999999998E-2</c:v>
                </c:pt>
                <c:pt idx="706">
                  <c:v>2.7579656000000001E-2</c:v>
                </c:pt>
                <c:pt idx="707">
                  <c:v>2.752487E-2</c:v>
                </c:pt>
                <c:pt idx="708">
                  <c:v>2.7470298000000001E-2</c:v>
                </c:pt>
                <c:pt idx="709">
                  <c:v>2.7415941999999999E-2</c:v>
                </c:pt>
                <c:pt idx="710">
                  <c:v>2.7361798999999999E-2</c:v>
                </c:pt>
                <c:pt idx="711">
                  <c:v>2.7307866E-2</c:v>
                </c:pt>
                <c:pt idx="712">
                  <c:v>2.725414E-2</c:v>
                </c:pt>
                <c:pt idx="713">
                  <c:v>2.7200622000000001E-2</c:v>
                </c:pt>
                <c:pt idx="714">
                  <c:v>2.7147310000000001E-2</c:v>
                </c:pt>
                <c:pt idx="715">
                  <c:v>2.7094199999999999E-2</c:v>
                </c:pt>
                <c:pt idx="716">
                  <c:v>2.7041292000000001E-2</c:v>
                </c:pt>
                <c:pt idx="717">
                  <c:v>2.6988584999999999E-2</c:v>
                </c:pt>
                <c:pt idx="718">
                  <c:v>2.6936075E-2</c:v>
                </c:pt>
                <c:pt idx="719">
                  <c:v>2.6883761999999999E-2</c:v>
                </c:pt>
                <c:pt idx="720">
                  <c:v>2.6831647E-2</c:v>
                </c:pt>
                <c:pt idx="721">
                  <c:v>2.6779724000000001E-2</c:v>
                </c:pt>
                <c:pt idx="722">
                  <c:v>2.6727995000000001E-2</c:v>
                </c:pt>
                <c:pt idx="723">
                  <c:v>2.6676456000000001E-2</c:v>
                </c:pt>
                <c:pt idx="724">
                  <c:v>2.6625105999999999E-2</c:v>
                </c:pt>
                <c:pt idx="725">
                  <c:v>2.6573947000000001E-2</c:v>
                </c:pt>
                <c:pt idx="726">
                  <c:v>2.6522971999999999E-2</c:v>
                </c:pt>
                <c:pt idx="727">
                  <c:v>2.6472183E-2</c:v>
                </c:pt>
                <c:pt idx="728">
                  <c:v>2.6421579000000001E-2</c:v>
                </c:pt>
                <c:pt idx="729">
                  <c:v>2.6371156999999999E-2</c:v>
                </c:pt>
                <c:pt idx="730">
                  <c:v>2.6320911999999998E-2</c:v>
                </c:pt>
                <c:pt idx="731">
                  <c:v>2.6270847999999999E-2</c:v>
                </c:pt>
                <c:pt idx="732">
                  <c:v>2.6220962E-2</c:v>
                </c:pt>
                <c:pt idx="733">
                  <c:v>2.6171251999999999E-2</c:v>
                </c:pt>
                <c:pt idx="734">
                  <c:v>2.6121719000000002E-2</c:v>
                </c:pt>
                <c:pt idx="735">
                  <c:v>2.6072359E-2</c:v>
                </c:pt>
                <c:pt idx="736">
                  <c:v>2.6023170000000002E-2</c:v>
                </c:pt>
                <c:pt idx="737">
                  <c:v>2.5974153999999999E-2</c:v>
                </c:pt>
                <c:pt idx="738">
                  <c:v>2.592531E-2</c:v>
                </c:pt>
                <c:pt idx="739">
                  <c:v>2.5876633999999999E-2</c:v>
                </c:pt>
                <c:pt idx="740">
                  <c:v>2.5828125E-2</c:v>
                </c:pt>
                <c:pt idx="741">
                  <c:v>2.5779784E-2</c:v>
                </c:pt>
                <c:pt idx="742">
                  <c:v>2.5731608E-2</c:v>
                </c:pt>
                <c:pt idx="743">
                  <c:v>2.5683595E-2</c:v>
                </c:pt>
                <c:pt idx="744">
                  <c:v>2.5635747E-2</c:v>
                </c:pt>
                <c:pt idx="745">
                  <c:v>2.5588059999999999E-2</c:v>
                </c:pt>
                <c:pt idx="746">
                  <c:v>2.5540534E-2</c:v>
                </c:pt>
                <c:pt idx="747">
                  <c:v>2.5493169999999999E-2</c:v>
                </c:pt>
                <c:pt idx="748">
                  <c:v>2.544596E-2</c:v>
                </c:pt>
                <c:pt idx="749">
                  <c:v>2.5398911999999999E-2</c:v>
                </c:pt>
                <c:pt idx="750">
                  <c:v>2.5352018E-2</c:v>
                </c:pt>
                <c:pt idx="751">
                  <c:v>2.5305277000000001E-2</c:v>
                </c:pt>
                <c:pt idx="752">
                  <c:v>2.5258688000000001E-2</c:v>
                </c:pt>
                <c:pt idx="753">
                  <c:v>2.5212254E-2</c:v>
                </c:pt>
                <c:pt idx="754">
                  <c:v>2.5165970999999999E-2</c:v>
                </c:pt>
                <c:pt idx="755">
                  <c:v>2.5119840000000001E-2</c:v>
                </c:pt>
                <c:pt idx="756">
                  <c:v>2.5073855999999999E-2</c:v>
                </c:pt>
                <c:pt idx="757">
                  <c:v>2.5028022E-2</c:v>
                </c:pt>
                <c:pt idx="758">
                  <c:v>2.4982335000000001E-2</c:v>
                </c:pt>
                <c:pt idx="759">
                  <c:v>2.4936795000000001E-2</c:v>
                </c:pt>
                <c:pt idx="760">
                  <c:v>2.4891399000000002E-2</c:v>
                </c:pt>
                <c:pt idx="761">
                  <c:v>2.4846147999999998E-2</c:v>
                </c:pt>
                <c:pt idx="762">
                  <c:v>2.480104E-2</c:v>
                </c:pt>
                <c:pt idx="763">
                  <c:v>2.4756075999999998E-2</c:v>
                </c:pt>
                <c:pt idx="764">
                  <c:v>2.4711251E-2</c:v>
                </c:pt>
                <c:pt idx="765">
                  <c:v>2.4666568E-2</c:v>
                </c:pt>
                <c:pt idx="766">
                  <c:v>2.4622023E-2</c:v>
                </c:pt>
                <c:pt idx="767">
                  <c:v>2.4577617999999999E-2</c:v>
                </c:pt>
                <c:pt idx="768">
                  <c:v>2.4533348E-2</c:v>
                </c:pt>
                <c:pt idx="769">
                  <c:v>2.4489217000000001E-2</c:v>
                </c:pt>
                <c:pt idx="770">
                  <c:v>2.4445219000000001E-2</c:v>
                </c:pt>
                <c:pt idx="771">
                  <c:v>2.4401356999999999E-2</c:v>
                </c:pt>
                <c:pt idx="772">
                  <c:v>2.4357630000000002E-2</c:v>
                </c:pt>
                <c:pt idx="773">
                  <c:v>2.4314037E-2</c:v>
                </c:pt>
                <c:pt idx="774">
                  <c:v>2.4270574E-2</c:v>
                </c:pt>
                <c:pt idx="775">
                  <c:v>2.4227242999999999E-2</c:v>
                </c:pt>
                <c:pt idx="776">
                  <c:v>2.4184042999999999E-2</c:v>
                </c:pt>
                <c:pt idx="777">
                  <c:v>2.4140970000000001E-2</c:v>
                </c:pt>
                <c:pt idx="778">
                  <c:v>2.4098027000000001E-2</c:v>
                </c:pt>
                <c:pt idx="779">
                  <c:v>2.4055212999999999E-2</c:v>
                </c:pt>
                <c:pt idx="780">
                  <c:v>2.4012525E-2</c:v>
                </c:pt>
                <c:pt idx="781">
                  <c:v>2.3969961000000001E-2</c:v>
                </c:pt>
                <c:pt idx="782">
                  <c:v>2.3927525000000002E-2</c:v>
                </c:pt>
                <c:pt idx="783">
                  <c:v>2.3885211E-2</c:v>
                </c:pt>
                <c:pt idx="784">
                  <c:v>2.3843019999999999E-2</c:v>
                </c:pt>
                <c:pt idx="785">
                  <c:v>2.3800952E-2</c:v>
                </c:pt>
                <c:pt idx="786">
                  <c:v>2.3759006999999999E-2</c:v>
                </c:pt>
                <c:pt idx="787">
                  <c:v>2.3717182E-2</c:v>
                </c:pt>
                <c:pt idx="788">
                  <c:v>2.3675475000000001E-2</c:v>
                </c:pt>
                <c:pt idx="789">
                  <c:v>2.3633890000000001E-2</c:v>
                </c:pt>
                <c:pt idx="790">
                  <c:v>2.3592421999999998E-2</c:v>
                </c:pt>
                <c:pt idx="791">
                  <c:v>2.3551071E-2</c:v>
                </c:pt>
                <c:pt idx="792">
                  <c:v>2.3509840000000001E-2</c:v>
                </c:pt>
                <c:pt idx="793">
                  <c:v>2.3468724999999999E-2</c:v>
                </c:pt>
                <c:pt idx="794">
                  <c:v>2.3427726999999999E-2</c:v>
                </c:pt>
                <c:pt idx="795">
                  <c:v>2.3386844E-2</c:v>
                </c:pt>
                <c:pt idx="796">
                  <c:v>2.3346074000000001E-2</c:v>
                </c:pt>
                <c:pt idx="797">
                  <c:v>2.330542E-2</c:v>
                </c:pt>
                <c:pt idx="798">
                  <c:v>2.3264877E-2</c:v>
                </c:pt>
                <c:pt idx="799">
                  <c:v>2.3224446999999999E-2</c:v>
                </c:pt>
                <c:pt idx="800">
                  <c:v>2.3184127999999998E-2</c:v>
                </c:pt>
                <c:pt idx="801">
                  <c:v>2.3143919999999998E-2</c:v>
                </c:pt>
                <c:pt idx="802">
                  <c:v>2.3103822E-2</c:v>
                </c:pt>
                <c:pt idx="803">
                  <c:v>2.3063832999999999E-2</c:v>
                </c:pt>
                <c:pt idx="804">
                  <c:v>2.3023952E-2</c:v>
                </c:pt>
                <c:pt idx="805">
                  <c:v>2.298418E-2</c:v>
                </c:pt>
                <c:pt idx="806">
                  <c:v>2.2944513999999999E-2</c:v>
                </c:pt>
                <c:pt idx="807">
                  <c:v>2.2904957E-2</c:v>
                </c:pt>
                <c:pt idx="808">
                  <c:v>2.2865503999999998E-2</c:v>
                </c:pt>
                <c:pt idx="809">
                  <c:v>2.2826156E-2</c:v>
                </c:pt>
                <c:pt idx="810">
                  <c:v>2.2786912999999999E-2</c:v>
                </c:pt>
                <c:pt idx="811">
                  <c:v>2.2747773999999998E-2</c:v>
                </c:pt>
                <c:pt idx="812">
                  <c:v>2.2708737999999999E-2</c:v>
                </c:pt>
                <c:pt idx="813">
                  <c:v>2.2669802999999999E-2</c:v>
                </c:pt>
                <c:pt idx="814">
                  <c:v>2.2630975000000001E-2</c:v>
                </c:pt>
                <c:pt idx="815">
                  <c:v>2.2592247999999999E-2</c:v>
                </c:pt>
                <c:pt idx="816">
                  <c:v>2.2553622999999998E-2</c:v>
                </c:pt>
                <c:pt idx="817">
                  <c:v>2.2515098000000001E-2</c:v>
                </c:pt>
                <c:pt idx="818">
                  <c:v>2.2476671E-2</c:v>
                </c:pt>
                <c:pt idx="819">
                  <c:v>2.2438344999999998E-2</c:v>
                </c:pt>
                <c:pt idx="820">
                  <c:v>2.2400118E-2</c:v>
                </c:pt>
                <c:pt idx="821">
                  <c:v>2.2361990000000002E-2</c:v>
                </c:pt>
                <c:pt idx="822">
                  <c:v>2.2323959000000001E-2</c:v>
                </c:pt>
                <c:pt idx="823">
                  <c:v>2.2286024000000001E-2</c:v>
                </c:pt>
                <c:pt idx="824">
                  <c:v>2.2248184000000001E-2</c:v>
                </c:pt>
                <c:pt idx="825">
                  <c:v>2.2210443E-2</c:v>
                </c:pt>
                <c:pt idx="826">
                  <c:v>2.2172796000000002E-2</c:v>
                </c:pt>
                <c:pt idx="827">
                  <c:v>2.2135245000000001E-2</c:v>
                </c:pt>
                <c:pt idx="828">
                  <c:v>2.2097787000000001E-2</c:v>
                </c:pt>
                <c:pt idx="829">
                  <c:v>2.2060423999999999E-2</c:v>
                </c:pt>
                <c:pt idx="830">
                  <c:v>2.2023153E-2</c:v>
                </c:pt>
                <c:pt idx="831">
                  <c:v>2.1985976000000001E-2</c:v>
                </c:pt>
                <c:pt idx="832">
                  <c:v>2.1948888999999999E-2</c:v>
                </c:pt>
                <c:pt idx="833">
                  <c:v>2.1911897E-2</c:v>
                </c:pt>
                <c:pt idx="834">
                  <c:v>2.1874993999999998E-2</c:v>
                </c:pt>
                <c:pt idx="835">
                  <c:v>2.1838179999999999E-2</c:v>
                </c:pt>
                <c:pt idx="836">
                  <c:v>2.1801460000000002E-2</c:v>
                </c:pt>
                <c:pt idx="837">
                  <c:v>2.1764828E-2</c:v>
                </c:pt>
                <c:pt idx="838">
                  <c:v>2.1728285E-2</c:v>
                </c:pt>
                <c:pt idx="839">
                  <c:v>2.1691829999999999E-2</c:v>
                </c:pt>
                <c:pt idx="840">
                  <c:v>2.1655464999999999E-2</c:v>
                </c:pt>
                <c:pt idx="841">
                  <c:v>2.1619188000000001E-2</c:v>
                </c:pt>
                <c:pt idx="842">
                  <c:v>2.1582996E-2</c:v>
                </c:pt>
                <c:pt idx="843">
                  <c:v>2.1546890999999999E-2</c:v>
                </c:pt>
                <c:pt idx="844">
                  <c:v>2.1510874999999999E-2</c:v>
                </c:pt>
                <c:pt idx="845">
                  <c:v>2.1474943E-2</c:v>
                </c:pt>
                <c:pt idx="846">
                  <c:v>2.1439096000000001E-2</c:v>
                </c:pt>
                <c:pt idx="847">
                  <c:v>2.1403333E-2</c:v>
                </c:pt>
                <c:pt idx="848">
                  <c:v>2.1367655999999999E-2</c:v>
                </c:pt>
                <c:pt idx="849">
                  <c:v>2.1332062999999998E-2</c:v>
                </c:pt>
                <c:pt idx="850">
                  <c:v>2.1296552999999999E-2</c:v>
                </c:pt>
                <c:pt idx="851">
                  <c:v>2.1261126000000002E-2</c:v>
                </c:pt>
                <c:pt idx="852">
                  <c:v>2.1225781999999999E-2</c:v>
                </c:pt>
                <c:pt idx="853">
                  <c:v>2.1190520000000001E-2</c:v>
                </c:pt>
                <c:pt idx="854">
                  <c:v>2.1155340000000002E-2</c:v>
                </c:pt>
                <c:pt idx="855">
                  <c:v>2.1120243E-2</c:v>
                </c:pt>
                <c:pt idx="856">
                  <c:v>2.1085224999999999E-2</c:v>
                </c:pt>
                <c:pt idx="857">
                  <c:v>2.1050289999999999E-2</c:v>
                </c:pt>
                <c:pt idx="858">
                  <c:v>2.1015432000000001E-2</c:v>
                </c:pt>
                <c:pt idx="859">
                  <c:v>2.0980654000000001E-2</c:v>
                </c:pt>
                <c:pt idx="860">
                  <c:v>2.0945957000000001E-2</c:v>
                </c:pt>
                <c:pt idx="861">
                  <c:v>2.091134E-2</c:v>
                </c:pt>
                <c:pt idx="862">
                  <c:v>2.0876799000000001E-2</c:v>
                </c:pt>
                <c:pt idx="863">
                  <c:v>2.0842337999999998E-2</c:v>
                </c:pt>
                <c:pt idx="864">
                  <c:v>2.0807954E-2</c:v>
                </c:pt>
                <c:pt idx="865">
                  <c:v>2.0773645E-2</c:v>
                </c:pt>
                <c:pt idx="866">
                  <c:v>2.0739417999999999E-2</c:v>
                </c:pt>
                <c:pt idx="867">
                  <c:v>2.0705264000000001E-2</c:v>
                </c:pt>
                <c:pt idx="868">
                  <c:v>2.0671187000000001E-2</c:v>
                </c:pt>
                <c:pt idx="869">
                  <c:v>2.0637185999999998E-2</c:v>
                </c:pt>
                <c:pt idx="870">
                  <c:v>2.0603260000000002E-2</c:v>
                </c:pt>
                <c:pt idx="871">
                  <c:v>2.0569404999999999E-2</c:v>
                </c:pt>
                <c:pt idx="872">
                  <c:v>2.0535623999999999E-2</c:v>
                </c:pt>
                <c:pt idx="873">
                  <c:v>2.0501917000000001E-2</c:v>
                </c:pt>
                <c:pt idx="874">
                  <c:v>2.0468283E-2</c:v>
                </c:pt>
                <c:pt idx="875">
                  <c:v>2.0434724000000001E-2</c:v>
                </c:pt>
                <c:pt idx="876">
                  <c:v>2.0401237999999999E-2</c:v>
                </c:pt>
                <c:pt idx="877">
                  <c:v>2.0367822000000001E-2</c:v>
                </c:pt>
                <c:pt idx="878">
                  <c:v>2.0334479999999999E-2</c:v>
                </c:pt>
                <c:pt idx="879">
                  <c:v>2.030121E-2</c:v>
                </c:pt>
                <c:pt idx="880">
                  <c:v>2.0268009999999999E-2</c:v>
                </c:pt>
                <c:pt idx="881">
                  <c:v>2.0234882999999999E-2</c:v>
                </c:pt>
                <c:pt idx="882">
                  <c:v>2.0201825E-2</c:v>
                </c:pt>
                <c:pt idx="883">
                  <c:v>2.0168839000000001E-2</c:v>
                </c:pt>
                <c:pt idx="884">
                  <c:v>2.0135922000000001E-2</c:v>
                </c:pt>
                <c:pt idx="885">
                  <c:v>2.0103075000000001E-2</c:v>
                </c:pt>
                <c:pt idx="886">
                  <c:v>2.0070298E-2</c:v>
                </c:pt>
                <c:pt idx="887">
                  <c:v>2.0037590000000001E-2</c:v>
                </c:pt>
                <c:pt idx="888">
                  <c:v>2.0004950000000001E-2</c:v>
                </c:pt>
                <c:pt idx="889">
                  <c:v>1.9972380000000001E-2</c:v>
                </c:pt>
                <c:pt idx="890">
                  <c:v>1.9939877000000002E-2</c:v>
                </c:pt>
                <c:pt idx="891">
                  <c:v>1.9907443E-2</c:v>
                </c:pt>
                <c:pt idx="892">
                  <c:v>1.9875075999999998E-2</c:v>
                </c:pt>
                <c:pt idx="893">
                  <c:v>1.9842776999999999E-2</c:v>
                </c:pt>
                <c:pt idx="894">
                  <c:v>1.9810543999999999E-2</c:v>
                </c:pt>
                <c:pt idx="895">
                  <c:v>1.9778377999999999E-2</c:v>
                </c:pt>
                <c:pt idx="896">
                  <c:v>1.9746280000000001E-2</c:v>
                </c:pt>
                <c:pt idx="897">
                  <c:v>1.9714247000000001E-2</c:v>
                </c:pt>
                <c:pt idx="898">
                  <c:v>1.968228E-2</c:v>
                </c:pt>
                <c:pt idx="899">
                  <c:v>1.9650379999999999E-2</c:v>
                </c:pt>
                <c:pt idx="900">
                  <c:v>1.9618542999999999E-2</c:v>
                </c:pt>
                <c:pt idx="901">
                  <c:v>1.9586774000000001E-2</c:v>
                </c:pt>
                <c:pt idx="902">
                  <c:v>1.9555067999999998E-2</c:v>
                </c:pt>
                <c:pt idx="903">
                  <c:v>1.9523426999999999E-2</c:v>
                </c:pt>
                <c:pt idx="904">
                  <c:v>1.9491850000000002E-2</c:v>
                </c:pt>
                <c:pt idx="905">
                  <c:v>1.9460337000000001E-2</c:v>
                </c:pt>
                <c:pt idx="906">
                  <c:v>1.9428887999999998E-2</c:v>
                </c:pt>
                <c:pt idx="907">
                  <c:v>1.9397500000000002E-2</c:v>
                </c:pt>
                <c:pt idx="908">
                  <c:v>1.9366171000000001E-2</c:v>
                </c:pt>
                <c:pt idx="909">
                  <c:v>1.9334904999999999E-2</c:v>
                </c:pt>
                <c:pt idx="910">
                  <c:v>1.93037E-2</c:v>
                </c:pt>
                <c:pt idx="911">
                  <c:v>1.9272556999999999E-2</c:v>
                </c:pt>
                <c:pt idx="912">
                  <c:v>1.9241476E-2</c:v>
                </c:pt>
                <c:pt idx="913">
                  <c:v>1.9210456000000001E-2</c:v>
                </c:pt>
                <c:pt idx="914">
                  <c:v>1.9179495000000001E-2</c:v>
                </c:pt>
                <c:pt idx="915">
                  <c:v>1.9148597E-2</c:v>
                </c:pt>
                <c:pt idx="916">
                  <c:v>1.9117757999999999E-2</c:v>
                </c:pt>
                <c:pt idx="917">
                  <c:v>1.908698E-2</c:v>
                </c:pt>
                <c:pt idx="918">
                  <c:v>1.9056259999999998E-2</c:v>
                </c:pt>
                <c:pt idx="919">
                  <c:v>1.9025601E-2</c:v>
                </c:pt>
                <c:pt idx="920">
                  <c:v>1.8995002E-2</c:v>
                </c:pt>
                <c:pt idx="921">
                  <c:v>1.8964462000000001E-2</c:v>
                </c:pt>
                <c:pt idx="922">
                  <c:v>1.893398E-2</c:v>
                </c:pt>
                <c:pt idx="923">
                  <c:v>1.8903557000000001E-2</c:v>
                </c:pt>
                <c:pt idx="924">
                  <c:v>1.8873192E-2</c:v>
                </c:pt>
                <c:pt idx="925">
                  <c:v>1.8842885E-2</c:v>
                </c:pt>
                <c:pt idx="926">
                  <c:v>1.8812638E-2</c:v>
                </c:pt>
                <c:pt idx="927">
                  <c:v>1.8782446000000001E-2</c:v>
                </c:pt>
                <c:pt idx="928">
                  <c:v>1.8752312E-2</c:v>
                </c:pt>
                <c:pt idx="929">
                  <c:v>1.8722236E-2</c:v>
                </c:pt>
                <c:pt idx="930">
                  <c:v>1.8692218E-2</c:v>
                </c:pt>
                <c:pt idx="931">
                  <c:v>1.8662254999999999E-2</c:v>
                </c:pt>
                <c:pt idx="932">
                  <c:v>1.8632348999999999E-2</c:v>
                </c:pt>
                <c:pt idx="933">
                  <c:v>1.8602500000000001E-2</c:v>
                </c:pt>
                <c:pt idx="934">
                  <c:v>1.8572707000000001E-2</c:v>
                </c:pt>
                <c:pt idx="935">
                  <c:v>1.8542968E-2</c:v>
                </c:pt>
                <c:pt idx="936">
                  <c:v>1.8513285000000001E-2</c:v>
                </c:pt>
                <c:pt idx="937">
                  <c:v>1.8483653999999999E-2</c:v>
                </c:pt>
                <c:pt idx="938">
                  <c:v>1.8454076999999999E-2</c:v>
                </c:pt>
                <c:pt idx="939">
                  <c:v>1.8424553999999999E-2</c:v>
                </c:pt>
                <c:pt idx="940">
                  <c:v>1.8395084999999999E-2</c:v>
                </c:pt>
                <c:pt idx="941">
                  <c:v>1.8365672E-2</c:v>
                </c:pt>
                <c:pt idx="942">
                  <c:v>1.8336311000000001E-2</c:v>
                </c:pt>
                <c:pt idx="943">
                  <c:v>1.8307001999999999E-2</c:v>
                </c:pt>
                <c:pt idx="944">
                  <c:v>1.8277749999999999E-2</c:v>
                </c:pt>
                <c:pt idx="945">
                  <c:v>1.8248548999999999E-2</c:v>
                </c:pt>
                <c:pt idx="946">
                  <c:v>1.82194E-2</c:v>
                </c:pt>
                <c:pt idx="947">
                  <c:v>1.8190304000000001E-2</c:v>
                </c:pt>
                <c:pt idx="948">
                  <c:v>1.8161261000000001E-2</c:v>
                </c:pt>
                <c:pt idx="949">
                  <c:v>1.8132269999999999E-2</c:v>
                </c:pt>
                <c:pt idx="950">
                  <c:v>1.8103331E-2</c:v>
                </c:pt>
                <c:pt idx="951">
                  <c:v>1.8074443999999999E-2</c:v>
                </c:pt>
                <c:pt idx="952">
                  <c:v>1.8045608000000001E-2</c:v>
                </c:pt>
                <c:pt idx="953">
                  <c:v>1.8016823000000001E-2</c:v>
                </c:pt>
                <c:pt idx="954">
                  <c:v>1.7988090000000002E-2</c:v>
                </c:pt>
                <c:pt idx="955">
                  <c:v>1.7959407E-2</c:v>
                </c:pt>
                <c:pt idx="956">
                  <c:v>1.7930775999999999E-2</c:v>
                </c:pt>
                <c:pt idx="957">
                  <c:v>1.7902194E-2</c:v>
                </c:pt>
                <c:pt idx="958">
                  <c:v>1.7873663000000001E-2</c:v>
                </c:pt>
                <c:pt idx="959">
                  <c:v>1.7845182000000001E-2</c:v>
                </c:pt>
                <c:pt idx="960">
                  <c:v>1.7816749999999999E-2</c:v>
                </c:pt>
                <c:pt idx="961">
                  <c:v>1.7788370000000001E-2</c:v>
                </c:pt>
                <c:pt idx="962">
                  <c:v>1.7760037999999999E-2</c:v>
                </c:pt>
                <c:pt idx="963">
                  <c:v>1.7731756000000001E-2</c:v>
                </c:pt>
                <c:pt idx="964">
                  <c:v>1.7703521999999999E-2</c:v>
                </c:pt>
                <c:pt idx="965">
                  <c:v>1.7675337999999999E-2</c:v>
                </c:pt>
                <c:pt idx="966">
                  <c:v>1.7647199999999998E-2</c:v>
                </c:pt>
                <c:pt idx="967">
                  <c:v>1.7619109000000001E-2</c:v>
                </c:pt>
                <c:pt idx="968">
                  <c:v>1.7591066999999998E-2</c:v>
                </c:pt>
                <c:pt idx="969">
                  <c:v>1.7563072999999998E-2</c:v>
                </c:pt>
                <c:pt idx="970">
                  <c:v>1.7535126000000002E-2</c:v>
                </c:pt>
                <c:pt idx="971">
                  <c:v>1.7507227E-2</c:v>
                </c:pt>
                <c:pt idx="972">
                  <c:v>1.7479374999999998E-2</c:v>
                </c:pt>
                <c:pt idx="973">
                  <c:v>1.745157E-2</c:v>
                </c:pt>
                <c:pt idx="974">
                  <c:v>1.7423812E-2</c:v>
                </c:pt>
                <c:pt idx="975">
                  <c:v>1.7396100000000001E-2</c:v>
                </c:pt>
                <c:pt idx="976">
                  <c:v>1.7368436000000001E-2</c:v>
                </c:pt>
                <c:pt idx="977">
                  <c:v>1.7340817000000001E-2</c:v>
                </c:pt>
                <c:pt idx="978">
                  <c:v>1.7313243999999998E-2</c:v>
                </c:pt>
                <c:pt idx="979">
                  <c:v>1.7285717999999999E-2</c:v>
                </c:pt>
                <c:pt idx="980">
                  <c:v>1.7258236E-2</c:v>
                </c:pt>
                <c:pt idx="981">
                  <c:v>1.7230801E-2</c:v>
                </c:pt>
                <c:pt idx="982">
                  <c:v>1.7203410999999998E-2</c:v>
                </c:pt>
                <c:pt idx="983">
                  <c:v>1.7176067E-2</c:v>
                </c:pt>
                <c:pt idx="984">
                  <c:v>1.7148766999999999E-2</c:v>
                </c:pt>
                <c:pt idx="985">
                  <c:v>1.7121511999999998E-2</c:v>
                </c:pt>
                <c:pt idx="986">
                  <c:v>1.7094303000000002E-2</c:v>
                </c:pt>
                <c:pt idx="987">
                  <c:v>1.7067136E-2</c:v>
                </c:pt>
                <c:pt idx="988">
                  <c:v>1.7040016000000002E-2</c:v>
                </c:pt>
                <c:pt idx="989">
                  <c:v>1.7012939000000001E-2</c:v>
                </c:pt>
                <c:pt idx="990">
                  <c:v>1.6985905999999999E-2</c:v>
                </c:pt>
                <c:pt idx="991">
                  <c:v>1.6958917E-2</c:v>
                </c:pt>
                <c:pt idx="992">
                  <c:v>1.6931972E-2</c:v>
                </c:pt>
                <c:pt idx="993">
                  <c:v>1.6905070000000001E-2</c:v>
                </c:pt>
                <c:pt idx="994">
                  <c:v>1.6878210000000001E-2</c:v>
                </c:pt>
                <c:pt idx="995">
                  <c:v>1.6851393999999999E-2</c:v>
                </c:pt>
                <c:pt idx="996">
                  <c:v>1.6824619999999998E-2</c:v>
                </c:pt>
                <c:pt idx="997">
                  <c:v>1.6797887000000001E-2</c:v>
                </c:pt>
                <c:pt idx="998">
                  <c:v>1.67712E-2</c:v>
                </c:pt>
                <c:pt idx="999">
                  <c:v>1.6744551999999999E-2</c:v>
                </c:pt>
                <c:pt idx="1000">
                  <c:v>1.6717946000000001E-2</c:v>
                </c:pt>
                <c:pt idx="1001">
                  <c:v>1.6691385E-2</c:v>
                </c:pt>
                <c:pt idx="1002">
                  <c:v>1.6664862999999999E-2</c:v>
                </c:pt>
                <c:pt idx="1003">
                  <c:v>1.6638383E-2</c:v>
                </c:pt>
                <c:pt idx="1004">
                  <c:v>1.6611946999999998E-2</c:v>
                </c:pt>
                <c:pt idx="1005">
                  <c:v>1.6585550000000001E-2</c:v>
                </c:pt>
                <c:pt idx="1006">
                  <c:v>1.6559194999999999E-2</c:v>
                </c:pt>
                <c:pt idx="1007">
                  <c:v>1.653288E-2</c:v>
                </c:pt>
                <c:pt idx="1008">
                  <c:v>1.6506607E-2</c:v>
                </c:pt>
                <c:pt idx="1009">
                  <c:v>1.6480373E-2</c:v>
                </c:pt>
                <c:pt idx="1010">
                  <c:v>1.6454183000000001E-2</c:v>
                </c:pt>
                <c:pt idx="1011">
                  <c:v>1.6428030999999999E-2</c:v>
                </c:pt>
                <c:pt idx="1012">
                  <c:v>1.6401919000000001E-2</c:v>
                </c:pt>
                <c:pt idx="1013">
                  <c:v>1.6375846999999999E-2</c:v>
                </c:pt>
                <c:pt idx="1014">
                  <c:v>1.6349816999999999E-2</c:v>
                </c:pt>
                <c:pt idx="1015">
                  <c:v>1.6323825E-2</c:v>
                </c:pt>
                <c:pt idx="1016">
                  <c:v>1.6297873000000001E-2</c:v>
                </c:pt>
                <c:pt idx="1017">
                  <c:v>1.6271959999999999E-2</c:v>
                </c:pt>
                <c:pt idx="1018">
                  <c:v>1.6246087999999999E-2</c:v>
                </c:pt>
                <c:pt idx="1019">
                  <c:v>1.6220253E-2</c:v>
                </c:pt>
                <c:pt idx="1020">
                  <c:v>1.6194459000000001E-2</c:v>
                </c:pt>
                <c:pt idx="1021">
                  <c:v>1.6168702E-2</c:v>
                </c:pt>
                <c:pt idx="1022">
                  <c:v>1.6142987000000001E-2</c:v>
                </c:pt>
                <c:pt idx="1023">
                  <c:v>1.6117308E-2</c:v>
                </c:pt>
                <c:pt idx="1024">
                  <c:v>1.6091667E-2</c:v>
                </c:pt>
                <c:pt idx="1025">
                  <c:v>1.6066065000000001E-2</c:v>
                </c:pt>
                <c:pt idx="1026">
                  <c:v>1.6040499999999999E-2</c:v>
                </c:pt>
                <c:pt idx="1027">
                  <c:v>1.6014972999999998E-2</c:v>
                </c:pt>
                <c:pt idx="1028">
                  <c:v>1.5989484000000002E-2</c:v>
                </c:pt>
                <c:pt idx="1029">
                  <c:v>1.5964032999999999E-2</c:v>
                </c:pt>
                <c:pt idx="1030">
                  <c:v>1.5938620000000001E-2</c:v>
                </c:pt>
                <c:pt idx="1031">
                  <c:v>1.5913242000000001E-2</c:v>
                </c:pt>
                <c:pt idx="1032">
                  <c:v>1.5887905000000001E-2</c:v>
                </c:pt>
                <c:pt idx="1033">
                  <c:v>1.5862602999999999E-2</c:v>
                </c:pt>
                <c:pt idx="1034">
                  <c:v>1.5837337999999999E-2</c:v>
                </c:pt>
                <c:pt idx="1035">
                  <c:v>1.5812107999999998E-2</c:v>
                </c:pt>
                <c:pt idx="1036">
                  <c:v>1.5786918E-2</c:v>
                </c:pt>
                <c:pt idx="1037">
                  <c:v>1.5761763000000002E-2</c:v>
                </c:pt>
                <c:pt idx="1038">
                  <c:v>1.5736645E-2</c:v>
                </c:pt>
                <c:pt idx="1039">
                  <c:v>1.5711563000000001E-2</c:v>
                </c:pt>
                <c:pt idx="1040">
                  <c:v>1.5686516000000001E-2</c:v>
                </c:pt>
                <c:pt idx="1041">
                  <c:v>1.5661505999999999E-2</c:v>
                </c:pt>
                <c:pt idx="1042">
                  <c:v>1.5636533000000001E-2</c:v>
                </c:pt>
                <c:pt idx="1043">
                  <c:v>1.5611595000000001E-2</c:v>
                </c:pt>
                <c:pt idx="1044">
                  <c:v>1.5586691999999999E-2</c:v>
                </c:pt>
                <c:pt idx="1045">
                  <c:v>1.5561826000000001E-2</c:v>
                </c:pt>
                <c:pt idx="1046">
                  <c:v>1.5536994E-2</c:v>
                </c:pt>
                <c:pt idx="1047">
                  <c:v>1.5512198E-2</c:v>
                </c:pt>
                <c:pt idx="1048">
                  <c:v>1.5487437E-2</c:v>
                </c:pt>
                <c:pt idx="1049">
                  <c:v>1.5462711000000001E-2</c:v>
                </c:pt>
                <c:pt idx="1050">
                  <c:v>1.543802E-2</c:v>
                </c:pt>
                <c:pt idx="1051">
                  <c:v>1.5413364000000001E-2</c:v>
                </c:pt>
                <c:pt idx="1052">
                  <c:v>1.5388743E-2</c:v>
                </c:pt>
                <c:pt idx="1053">
                  <c:v>1.5364154E-2</c:v>
                </c:pt>
                <c:pt idx="1054">
                  <c:v>1.5339597E-2</c:v>
                </c:pt>
                <c:pt idx="1055">
                  <c:v>1.5315074999999999E-2</c:v>
                </c:pt>
                <c:pt idx="1056">
                  <c:v>1.5290586E-2</c:v>
                </c:pt>
                <c:pt idx="1057">
                  <c:v>1.5266132E-2</c:v>
                </c:pt>
                <c:pt idx="1058">
                  <c:v>1.52417105E-2</c:v>
                </c:pt>
                <c:pt idx="1059">
                  <c:v>1.5217324000000001E-2</c:v>
                </c:pt>
                <c:pt idx="1060">
                  <c:v>1.519297E-2</c:v>
                </c:pt>
                <c:pt idx="1061">
                  <c:v>1.5168648999999999E-2</c:v>
                </c:pt>
                <c:pt idx="1062">
                  <c:v>1.5144362E-2</c:v>
                </c:pt>
                <c:pt idx="1063">
                  <c:v>1.5120108E-2</c:v>
                </c:pt>
                <c:pt idx="1064">
                  <c:v>1.5095887000000001E-2</c:v>
                </c:pt>
                <c:pt idx="1065">
                  <c:v>1.5071698E-2</c:v>
                </c:pt>
                <c:pt idx="1066">
                  <c:v>1.5047544E-2</c:v>
                </c:pt>
                <c:pt idx="1067">
                  <c:v>1.5023421E-2</c:v>
                </c:pt>
                <c:pt idx="1068">
                  <c:v>1.4999330999999999E-2</c:v>
                </c:pt>
                <c:pt idx="1069">
                  <c:v>1.4975273000000001E-2</c:v>
                </c:pt>
                <c:pt idx="1070">
                  <c:v>1.4951248E-2</c:v>
                </c:pt>
                <c:pt idx="1071">
                  <c:v>1.4927255E-2</c:v>
                </c:pt>
                <c:pt idx="1072">
                  <c:v>1.4903295E-2</c:v>
                </c:pt>
                <c:pt idx="1073">
                  <c:v>1.4879366E-2</c:v>
                </c:pt>
                <c:pt idx="1074">
                  <c:v>1.4855470000000001E-2</c:v>
                </c:pt>
                <c:pt idx="1075">
                  <c:v>1.4831604E-2</c:v>
                </c:pt>
                <c:pt idx="1076">
                  <c:v>1.4807772E-2</c:v>
                </c:pt>
                <c:pt idx="1077">
                  <c:v>1.478397E-2</c:v>
                </c:pt>
                <c:pt idx="1078">
                  <c:v>1.4760199999999999E-2</c:v>
                </c:pt>
                <c:pt idx="1079">
                  <c:v>1.4736460999999999E-2</c:v>
                </c:pt>
                <c:pt idx="1080">
                  <c:v>1.4712754999999999E-2</c:v>
                </c:pt>
                <c:pt idx="1081">
                  <c:v>1.4689079000000001E-2</c:v>
                </c:pt>
                <c:pt idx="1082">
                  <c:v>1.4665434E-2</c:v>
                </c:pt>
                <c:pt idx="1083">
                  <c:v>1.464182E-2</c:v>
                </c:pt>
                <c:pt idx="1084">
                  <c:v>1.4618237500000001E-2</c:v>
                </c:pt>
                <c:pt idx="1085">
                  <c:v>1.4594686000000001E-2</c:v>
                </c:pt>
                <c:pt idx="1086">
                  <c:v>1.4571165000000001E-2</c:v>
                </c:pt>
                <c:pt idx="1087">
                  <c:v>1.4547674999999999E-2</c:v>
                </c:pt>
                <c:pt idx="1088">
                  <c:v>1.4524215E-2</c:v>
                </c:pt>
                <c:pt idx="1089">
                  <c:v>1.4500786E-2</c:v>
                </c:pt>
                <c:pt idx="1090">
                  <c:v>1.4477387E-2</c:v>
                </c:pt>
                <c:pt idx="1091">
                  <c:v>1.4454018000000001E-2</c:v>
                </c:pt>
                <c:pt idx="1092">
                  <c:v>1.443068E-2</c:v>
                </c:pt>
                <c:pt idx="1093">
                  <c:v>1.4407372E-2</c:v>
                </c:pt>
                <c:pt idx="1094">
                  <c:v>1.4384094E-2</c:v>
                </c:pt>
                <c:pt idx="1095">
                  <c:v>1.4360846E-2</c:v>
                </c:pt>
                <c:pt idx="1096">
                  <c:v>1.4337627E-2</c:v>
                </c:pt>
                <c:pt idx="1097">
                  <c:v>1.4314439E-2</c:v>
                </c:pt>
                <c:pt idx="1098">
                  <c:v>1.429128E-2</c:v>
                </c:pt>
                <c:pt idx="1099">
                  <c:v>1.4268151499999999E-2</c:v>
                </c:pt>
                <c:pt idx="1100">
                  <c:v>1.4245051999999999E-2</c:v>
                </c:pt>
                <c:pt idx="1101">
                  <c:v>1.4221981E-2</c:v>
                </c:pt>
                <c:pt idx="1102">
                  <c:v>1.4198941E-2</c:v>
                </c:pt>
                <c:pt idx="1103">
                  <c:v>1.417593E-2</c:v>
                </c:pt>
                <c:pt idx="1104">
                  <c:v>1.4152948E-2</c:v>
                </c:pt>
                <c:pt idx="1105">
                  <c:v>1.4129994E-2</c:v>
                </c:pt>
                <c:pt idx="1106">
                  <c:v>1.4107071000000001E-2</c:v>
                </c:pt>
                <c:pt idx="1107">
                  <c:v>1.4084176E-2</c:v>
                </c:pt>
                <c:pt idx="1108">
                  <c:v>1.406131E-2</c:v>
                </c:pt>
                <c:pt idx="1109">
                  <c:v>1.4038472999999999E-2</c:v>
                </c:pt>
                <c:pt idx="1110">
                  <c:v>1.4015665E-2</c:v>
                </c:pt>
                <c:pt idx="1111">
                  <c:v>1.3992885E-2</c:v>
                </c:pt>
                <c:pt idx="1112">
                  <c:v>1.3970129E-2</c:v>
                </c:pt>
                <c:pt idx="1113">
                  <c:v>1.3947401E-2</c:v>
                </c:pt>
                <c:pt idx="1114">
                  <c:v>1.3924700999999999E-2</c:v>
                </c:pt>
                <c:pt idx="1115">
                  <c:v>1.3902029E-2</c:v>
                </c:pt>
                <c:pt idx="1116">
                  <c:v>1.3879386000000001E-2</c:v>
                </c:pt>
                <c:pt idx="1117">
                  <c:v>1.3856769999999999E-2</c:v>
                </c:pt>
                <c:pt idx="1118">
                  <c:v>1.383418E-2</c:v>
                </c:pt>
                <c:pt idx="1119">
                  <c:v>1.381162E-2</c:v>
                </c:pt>
                <c:pt idx="1120">
                  <c:v>1.3789087E-2</c:v>
                </c:pt>
                <c:pt idx="1121">
                  <c:v>1.376658E-2</c:v>
                </c:pt>
                <c:pt idx="1122">
                  <c:v>1.3744101999999999E-2</c:v>
                </c:pt>
                <c:pt idx="1123">
                  <c:v>1.37216505E-2</c:v>
                </c:pt>
                <c:pt idx="1124">
                  <c:v>1.3699227E-2</c:v>
                </c:pt>
                <c:pt idx="1125">
                  <c:v>1.3676829999999999E-2</c:v>
                </c:pt>
                <c:pt idx="1126">
                  <c:v>1.365446E-2</c:v>
                </c:pt>
                <c:pt idx="1127">
                  <c:v>1.3632116999999999E-2</c:v>
                </c:pt>
                <c:pt idx="1128">
                  <c:v>1.3609800999999999E-2</c:v>
                </c:pt>
                <c:pt idx="1129">
                  <c:v>1.3587512E-2</c:v>
                </c:pt>
                <c:pt idx="1130">
                  <c:v>1.3565249999999999E-2</c:v>
                </c:pt>
                <c:pt idx="1131">
                  <c:v>1.3543013499999999E-2</c:v>
                </c:pt>
                <c:pt idx="1132">
                  <c:v>1.3520805E-2</c:v>
                </c:pt>
                <c:pt idx="1133">
                  <c:v>1.3498622E-2</c:v>
                </c:pt>
                <c:pt idx="1134">
                  <c:v>1.3476465999999999E-2</c:v>
                </c:pt>
                <c:pt idx="1135">
                  <c:v>1.3454337E-2</c:v>
                </c:pt>
                <c:pt idx="1136">
                  <c:v>1.3432233E-2</c:v>
                </c:pt>
                <c:pt idx="1137">
                  <c:v>1.3410155999999999E-2</c:v>
                </c:pt>
                <c:pt idx="1138">
                  <c:v>1.3388105000000001E-2</c:v>
                </c:pt>
                <c:pt idx="1139">
                  <c:v>1.3366080000000001E-2</c:v>
                </c:pt>
                <c:pt idx="1140">
                  <c:v>1.3344081000000001E-2</c:v>
                </c:pt>
                <c:pt idx="1141">
                  <c:v>1.3322107499999999E-2</c:v>
                </c:pt>
                <c:pt idx="1142">
                  <c:v>1.3300161E-2</c:v>
                </c:pt>
                <c:pt idx="1143">
                  <c:v>1.3278239000000001E-2</c:v>
                </c:pt>
                <c:pt idx="1144">
                  <c:v>1.3256344E-2</c:v>
                </c:pt>
                <c:pt idx="1145">
                  <c:v>1.3234475000000001E-2</c:v>
                </c:pt>
                <c:pt idx="1146">
                  <c:v>1.3212630499999999E-2</c:v>
                </c:pt>
                <c:pt idx="1147">
                  <c:v>1.31908115E-2</c:v>
                </c:pt>
                <c:pt idx="1148">
                  <c:v>1.3169019000000001E-2</c:v>
                </c:pt>
                <c:pt idx="1149">
                  <c:v>1.3147251E-2</c:v>
                </c:pt>
                <c:pt idx="1150">
                  <c:v>1.3125507999999999E-2</c:v>
                </c:pt>
                <c:pt idx="1151">
                  <c:v>1.31037915E-2</c:v>
                </c:pt>
                <c:pt idx="1152">
                  <c:v>1.3082099E-2</c:v>
                </c:pt>
              </c:numCache>
            </c:numRef>
          </c:yVal>
          <c:smooth val="1"/>
          <c:extLst>
            <c:ext xmlns:c16="http://schemas.microsoft.com/office/drawing/2014/chart" uri="{C3380CC4-5D6E-409C-BE32-E72D297353CC}">
              <c16:uniqueId val="{00000002-030B-45EB-965A-3AABDA3D4976}"/>
            </c:ext>
          </c:extLst>
        </c:ser>
        <c:dLbls>
          <c:showLegendKey val="0"/>
          <c:showVal val="0"/>
          <c:showCatName val="0"/>
          <c:showSerName val="0"/>
          <c:showPercent val="0"/>
          <c:showBubbleSize val="0"/>
        </c:dLbls>
        <c:axId val="955233344"/>
        <c:axId val="957644736"/>
      </c:scatterChart>
      <c:valAx>
        <c:axId val="1808629792"/>
        <c:scaling>
          <c:orientation val="minMax"/>
          <c:max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ysClr val="windowText" lastClr="000000">
                        <a:lumMod val="65000"/>
                        <a:lumOff val="35000"/>
                      </a:sysClr>
                    </a:solidFill>
                  </a:rPr>
                  <a:t>Time/min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kern="1200" baseline="0">
                    <a:solidFill>
                      <a:sysClr val="windowText" lastClr="000000">
                        <a:lumMod val="65000"/>
                        <a:lumOff val="35000"/>
                      </a:sysClr>
                    </a:solidFill>
                  </a:rPr>
                  <a:t>Concentration [g kg</a:t>
                </a:r>
                <a:r>
                  <a:rPr lang="en-GB" sz="1000" b="0" i="0" u="none" strike="noStrike" kern="1200" baseline="30000">
                    <a:solidFill>
                      <a:sysClr val="windowText" lastClr="000000">
                        <a:lumMod val="65000"/>
                        <a:lumOff val="35000"/>
                      </a:sysClr>
                    </a:solidFill>
                  </a:rPr>
                  <a:t>-1</a:t>
                </a:r>
                <a:r>
                  <a:rPr lang="en-GB" sz="1000" b="0" i="0" u="none" strike="noStrike" kern="1200" baseline="0">
                    <a:solidFill>
                      <a:sysClr val="windowText" lastClr="000000">
                        <a:lumMod val="65000"/>
                        <a:lumOff val="35000"/>
                      </a:sysClr>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valAx>
        <c:axId val="957644736"/>
        <c:scaling>
          <c:orientation val="minMax"/>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55233344"/>
        <c:crosses val="max"/>
        <c:crossBetween val="midCat"/>
      </c:valAx>
      <c:valAx>
        <c:axId val="955233344"/>
        <c:scaling>
          <c:orientation val="minMax"/>
        </c:scaling>
        <c:delete val="1"/>
        <c:axPos val="b"/>
        <c:numFmt formatCode="General" sourceLinked="1"/>
        <c:majorTickMark val="out"/>
        <c:minorTickMark val="none"/>
        <c:tickLblPos val="nextTo"/>
        <c:crossAx val="957644736"/>
        <c:crosses val="autoZero"/>
        <c:crossBetween val="midCat"/>
      </c:valAx>
      <c:spPr>
        <a:noFill/>
        <a:ln w="25400">
          <a:noFill/>
        </a:ln>
        <a:effectLst/>
      </c:spPr>
    </c:plotArea>
    <c:legend>
      <c:legendPos val="r"/>
      <c:legendEntry>
        <c:idx val="3"/>
        <c:delete val="1"/>
      </c:legendEntry>
      <c:legendEntry>
        <c:idx val="4"/>
        <c:delete val="1"/>
      </c:legendEntry>
      <c:legendEntry>
        <c:idx val="5"/>
        <c:delete val="1"/>
      </c:legendEntry>
      <c:layout>
        <c:manualLayout>
          <c:xMode val="edge"/>
          <c:yMode val="edge"/>
          <c:x val="0.62664475771572481"/>
          <c:y val="0.21035442757775188"/>
          <c:w val="0.19368780096308186"/>
          <c:h val="0.29480887941262446"/>
        </c:manualLayout>
      </c:layout>
      <c:overlay val="1"/>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External validation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63564011876258"/>
          <c:y val="3.2293981481481479E-2"/>
          <c:w val="0.78010359994789957"/>
          <c:h val="0.74540526887854008"/>
        </c:manualLayout>
      </c:layout>
      <c:scatterChart>
        <c:scatterStyle val="smoothMarker"/>
        <c:varyColors val="0"/>
        <c:ser>
          <c:idx val="0"/>
          <c:order val="0"/>
          <c:tx>
            <c:v>4 g seeds</c:v>
          </c:tx>
          <c:spPr>
            <a:ln w="19050" cap="rnd">
              <a:noFill/>
              <a:round/>
            </a:ln>
            <a:effectLst/>
          </c:spPr>
          <c:marker>
            <c:symbol val="plus"/>
            <c:size val="5"/>
            <c:spPr>
              <a:noFill/>
              <a:ln w="9525">
                <a:solidFill>
                  <a:schemeClr val="accent1"/>
                </a:solidFill>
              </a:ln>
              <a:effectLst/>
            </c:spPr>
          </c:marker>
          <c:xVal>
            <c:numRef>
              <c:f>'Figure 6'!$AA$8:$AA$41</c:f>
              <c:numCache>
                <c:formatCode>0</c:formatCode>
                <c:ptCount val="34"/>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c:v>
                </c:pt>
                <c:pt idx="18">
                  <c:v>54</c:v>
                </c:pt>
                <c:pt idx="19">
                  <c:v>57</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numCache>
            </c:numRef>
          </c:xVal>
          <c:yVal>
            <c:numRef>
              <c:f>'Figure 6'!$AC$8:$AC$41</c:f>
              <c:numCache>
                <c:formatCode>0.00</c:formatCode>
                <c:ptCount val="34"/>
                <c:pt idx="5">
                  <c:v>64.419785981231939</c:v>
                </c:pt>
                <c:pt idx="10">
                  <c:v>64.841390691413494</c:v>
                </c:pt>
                <c:pt idx="15">
                  <c:v>62.863853746301189</c:v>
                </c:pt>
                <c:pt idx="16">
                  <c:v>56.910909272333662</c:v>
                </c:pt>
                <c:pt idx="17">
                  <c:v>48.985261794910954</c:v>
                </c:pt>
                <c:pt idx="18">
                  <c:v>41.080390116178471</c:v>
                </c:pt>
                <c:pt idx="19">
                  <c:v>37.650614692265442</c:v>
                </c:pt>
                <c:pt idx="20">
                  <c:v>34.055887673585111</c:v>
                </c:pt>
                <c:pt idx="21">
                  <c:v>30.571128384748498</c:v>
                </c:pt>
                <c:pt idx="22">
                  <c:v>30.468504186046676</c:v>
                </c:pt>
                <c:pt idx="23">
                  <c:v>27.121204559517302</c:v>
                </c:pt>
                <c:pt idx="24">
                  <c:v>24.53696290813798</c:v>
                </c:pt>
                <c:pt idx="25">
                  <c:v>23.891216193980476</c:v>
                </c:pt>
                <c:pt idx="26">
                  <c:v>24.036019387433086</c:v>
                </c:pt>
                <c:pt idx="27">
                  <c:v>21.369301938668372</c:v>
                </c:pt>
                <c:pt idx="28">
                  <c:v>20.558603629738364</c:v>
                </c:pt>
                <c:pt idx="29">
                  <c:v>19.66542952342644</c:v>
                </c:pt>
                <c:pt idx="30">
                  <c:v>18.937207011883551</c:v>
                </c:pt>
                <c:pt idx="31">
                  <c:v>17.335958795345171</c:v>
                </c:pt>
                <c:pt idx="32">
                  <c:v>17.50825392125784</c:v>
                </c:pt>
                <c:pt idx="33">
                  <c:v>16.780031409716685</c:v>
                </c:pt>
              </c:numCache>
            </c:numRef>
          </c:yVal>
          <c:smooth val="1"/>
          <c:extLst>
            <c:ext xmlns:c16="http://schemas.microsoft.com/office/drawing/2014/chart" uri="{C3380CC4-5D6E-409C-BE32-E72D297353CC}">
              <c16:uniqueId val="{00000001-B7A9-4AA2-AB13-D2BCC071606F}"/>
            </c:ext>
          </c:extLst>
        </c:ser>
        <c:dLbls>
          <c:showLegendKey val="0"/>
          <c:showVal val="0"/>
          <c:showCatName val="0"/>
          <c:showSerName val="0"/>
          <c:showPercent val="0"/>
          <c:showBubbleSize val="0"/>
        </c:dLbls>
        <c:axId val="1808629792"/>
        <c:axId val="1808626464"/>
      </c:scatterChart>
      <c:scatterChart>
        <c:scatterStyle val="smoothMarker"/>
        <c:varyColors val="0"/>
        <c:ser>
          <c:idx val="1"/>
          <c:order val="1"/>
          <c:spPr>
            <a:ln w="3175" cap="rnd">
              <a:solidFill>
                <a:schemeClr val="tx1"/>
              </a:solidFill>
              <a:round/>
            </a:ln>
            <a:effectLst/>
          </c:spPr>
          <c:marker>
            <c:symbol val="none"/>
          </c:marker>
          <c:xVal>
            <c:numRef>
              <c:f>'Figure 6'!$A$79:$A$673</c:f>
              <c:numCache>
                <c:formatCode>0.00</c:formatCode>
                <c:ptCount val="595"/>
                <c:pt idx="0" formatCode="General">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pt idx="121">
                  <c:v>20.166666666666671</c:v>
                </c:pt>
                <c:pt idx="122">
                  <c:v>20.333333333333339</c:v>
                </c:pt>
                <c:pt idx="123">
                  <c:v>20.500000000000007</c:v>
                </c:pt>
                <c:pt idx="124">
                  <c:v>20.666666666666675</c:v>
                </c:pt>
                <c:pt idx="125">
                  <c:v>20.833333333333343</c:v>
                </c:pt>
                <c:pt idx="126">
                  <c:v>21.000000000000011</c:v>
                </c:pt>
                <c:pt idx="127">
                  <c:v>21.166666666666679</c:v>
                </c:pt>
                <c:pt idx="128">
                  <c:v>21.333333333333346</c:v>
                </c:pt>
                <c:pt idx="129">
                  <c:v>21.500000000000014</c:v>
                </c:pt>
                <c:pt idx="130">
                  <c:v>21.666666666666682</c:v>
                </c:pt>
                <c:pt idx="131">
                  <c:v>21.83333333333335</c:v>
                </c:pt>
                <c:pt idx="132">
                  <c:v>22.000000000000018</c:v>
                </c:pt>
                <c:pt idx="133">
                  <c:v>22.166666666666686</c:v>
                </c:pt>
                <c:pt idx="134">
                  <c:v>22.333333333333353</c:v>
                </c:pt>
                <c:pt idx="135">
                  <c:v>22.500000000000021</c:v>
                </c:pt>
                <c:pt idx="136">
                  <c:v>22.666666666666689</c:v>
                </c:pt>
                <c:pt idx="137">
                  <c:v>22.833333333333357</c:v>
                </c:pt>
                <c:pt idx="138">
                  <c:v>23.000000000000025</c:v>
                </c:pt>
                <c:pt idx="139">
                  <c:v>23.166666666666693</c:v>
                </c:pt>
                <c:pt idx="140">
                  <c:v>23.333333333333361</c:v>
                </c:pt>
                <c:pt idx="141">
                  <c:v>23.500000000000028</c:v>
                </c:pt>
                <c:pt idx="142">
                  <c:v>23.666666666666696</c:v>
                </c:pt>
                <c:pt idx="143">
                  <c:v>23.833333333333364</c:v>
                </c:pt>
                <c:pt idx="144">
                  <c:v>24.000000000000032</c:v>
                </c:pt>
                <c:pt idx="145">
                  <c:v>24.1666666666667</c:v>
                </c:pt>
                <c:pt idx="146">
                  <c:v>24.333333333333368</c:v>
                </c:pt>
                <c:pt idx="147">
                  <c:v>24.500000000000036</c:v>
                </c:pt>
                <c:pt idx="148">
                  <c:v>24.666666666666703</c:v>
                </c:pt>
                <c:pt idx="149">
                  <c:v>24.833333333333371</c:v>
                </c:pt>
                <c:pt idx="150">
                  <c:v>25.000000000000039</c:v>
                </c:pt>
                <c:pt idx="151">
                  <c:v>25.166666666666707</c:v>
                </c:pt>
                <c:pt idx="152">
                  <c:v>25.333333333333375</c:v>
                </c:pt>
                <c:pt idx="153">
                  <c:v>25.500000000000043</c:v>
                </c:pt>
                <c:pt idx="154">
                  <c:v>25.66666666666671</c:v>
                </c:pt>
                <c:pt idx="155">
                  <c:v>25.833333333333378</c:v>
                </c:pt>
                <c:pt idx="156">
                  <c:v>26.000000000000046</c:v>
                </c:pt>
                <c:pt idx="157">
                  <c:v>26.166666666666714</c:v>
                </c:pt>
                <c:pt idx="158">
                  <c:v>26.333333333333382</c:v>
                </c:pt>
                <c:pt idx="159">
                  <c:v>26.50000000000005</c:v>
                </c:pt>
                <c:pt idx="160">
                  <c:v>26.666666666666718</c:v>
                </c:pt>
                <c:pt idx="161">
                  <c:v>26.833333333333385</c:v>
                </c:pt>
                <c:pt idx="162">
                  <c:v>27.000000000000053</c:v>
                </c:pt>
                <c:pt idx="163">
                  <c:v>27.166666666666721</c:v>
                </c:pt>
                <c:pt idx="164">
                  <c:v>27.333333333333389</c:v>
                </c:pt>
                <c:pt idx="165">
                  <c:v>27.500000000000057</c:v>
                </c:pt>
                <c:pt idx="166">
                  <c:v>27.666666666666725</c:v>
                </c:pt>
                <c:pt idx="167">
                  <c:v>27.833333333333393</c:v>
                </c:pt>
                <c:pt idx="168">
                  <c:v>28.00000000000006</c:v>
                </c:pt>
                <c:pt idx="169">
                  <c:v>28.166666666666728</c:v>
                </c:pt>
                <c:pt idx="170">
                  <c:v>28.333333333333396</c:v>
                </c:pt>
                <c:pt idx="171">
                  <c:v>28.500000000000064</c:v>
                </c:pt>
                <c:pt idx="172">
                  <c:v>28.666666666666732</c:v>
                </c:pt>
                <c:pt idx="173">
                  <c:v>28.8333333333334</c:v>
                </c:pt>
                <c:pt idx="174">
                  <c:v>29.000000000000068</c:v>
                </c:pt>
                <c:pt idx="175">
                  <c:v>29.166666666666735</c:v>
                </c:pt>
                <c:pt idx="176">
                  <c:v>29.333333333333403</c:v>
                </c:pt>
                <c:pt idx="177">
                  <c:v>29.500000000000071</c:v>
                </c:pt>
                <c:pt idx="178">
                  <c:v>29.666666666666739</c:v>
                </c:pt>
                <c:pt idx="179">
                  <c:v>29.833333333333407</c:v>
                </c:pt>
                <c:pt idx="180">
                  <c:v>30.000000000000075</c:v>
                </c:pt>
                <c:pt idx="181">
                  <c:v>30.166666666666742</c:v>
                </c:pt>
                <c:pt idx="182">
                  <c:v>30.33333333333341</c:v>
                </c:pt>
                <c:pt idx="183">
                  <c:v>30.500000000000078</c:v>
                </c:pt>
                <c:pt idx="184">
                  <c:v>30.666666666666746</c:v>
                </c:pt>
                <c:pt idx="185">
                  <c:v>30.833333333333414</c:v>
                </c:pt>
                <c:pt idx="186">
                  <c:v>31.000000000000082</c:v>
                </c:pt>
                <c:pt idx="187">
                  <c:v>31.16666666666675</c:v>
                </c:pt>
                <c:pt idx="188">
                  <c:v>31.333333333333417</c:v>
                </c:pt>
                <c:pt idx="189">
                  <c:v>31.500000000000085</c:v>
                </c:pt>
                <c:pt idx="190">
                  <c:v>31.666666666666753</c:v>
                </c:pt>
                <c:pt idx="191">
                  <c:v>31.833333333333421</c:v>
                </c:pt>
                <c:pt idx="192">
                  <c:v>32.000000000000085</c:v>
                </c:pt>
                <c:pt idx="193">
                  <c:v>32.16666666666675</c:v>
                </c:pt>
                <c:pt idx="194">
                  <c:v>32.333333333333414</c:v>
                </c:pt>
                <c:pt idx="195">
                  <c:v>32.500000000000078</c:v>
                </c:pt>
                <c:pt idx="196">
                  <c:v>32.666666666666742</c:v>
                </c:pt>
                <c:pt idx="197">
                  <c:v>32.833333333333407</c:v>
                </c:pt>
                <c:pt idx="198">
                  <c:v>33.000000000000071</c:v>
                </c:pt>
                <c:pt idx="199">
                  <c:v>33.166666666666735</c:v>
                </c:pt>
                <c:pt idx="200">
                  <c:v>33.3333333333334</c:v>
                </c:pt>
                <c:pt idx="201">
                  <c:v>33.500000000000064</c:v>
                </c:pt>
                <c:pt idx="202">
                  <c:v>33.666666666666728</c:v>
                </c:pt>
                <c:pt idx="203">
                  <c:v>33.833333333333393</c:v>
                </c:pt>
                <c:pt idx="204">
                  <c:v>34.000000000000057</c:v>
                </c:pt>
                <c:pt idx="205">
                  <c:v>34.166666666666721</c:v>
                </c:pt>
                <c:pt idx="206">
                  <c:v>34.333333333333385</c:v>
                </c:pt>
                <c:pt idx="207">
                  <c:v>34.50000000000005</c:v>
                </c:pt>
                <c:pt idx="208">
                  <c:v>34.666666666666714</c:v>
                </c:pt>
                <c:pt idx="209">
                  <c:v>34.833333333333378</c:v>
                </c:pt>
                <c:pt idx="210">
                  <c:v>35.000000000000043</c:v>
                </c:pt>
                <c:pt idx="211">
                  <c:v>35.166666666666707</c:v>
                </c:pt>
                <c:pt idx="212">
                  <c:v>35.333333333333371</c:v>
                </c:pt>
                <c:pt idx="213">
                  <c:v>35.500000000000036</c:v>
                </c:pt>
                <c:pt idx="214">
                  <c:v>35.6666666666667</c:v>
                </c:pt>
                <c:pt idx="215">
                  <c:v>35.833333333333364</c:v>
                </c:pt>
                <c:pt idx="216">
                  <c:v>36.000000000000028</c:v>
                </c:pt>
                <c:pt idx="217">
                  <c:v>36.166666666666693</c:v>
                </c:pt>
                <c:pt idx="218">
                  <c:v>36.333333333333357</c:v>
                </c:pt>
                <c:pt idx="219">
                  <c:v>36.500000000000021</c:v>
                </c:pt>
                <c:pt idx="220">
                  <c:v>36.666666666666686</c:v>
                </c:pt>
                <c:pt idx="221">
                  <c:v>36.83333333333335</c:v>
                </c:pt>
                <c:pt idx="222">
                  <c:v>37.000000000000014</c:v>
                </c:pt>
                <c:pt idx="223">
                  <c:v>37.166666666666679</c:v>
                </c:pt>
                <c:pt idx="224">
                  <c:v>37.333333333333343</c:v>
                </c:pt>
                <c:pt idx="225">
                  <c:v>37.500000000000007</c:v>
                </c:pt>
                <c:pt idx="226">
                  <c:v>37.666666666666671</c:v>
                </c:pt>
                <c:pt idx="227">
                  <c:v>37.833333333333336</c:v>
                </c:pt>
                <c:pt idx="228">
                  <c:v>38</c:v>
                </c:pt>
                <c:pt idx="229">
                  <c:v>38.166666666666664</c:v>
                </c:pt>
                <c:pt idx="230">
                  <c:v>38.333333333333329</c:v>
                </c:pt>
                <c:pt idx="231">
                  <c:v>38.499999999999993</c:v>
                </c:pt>
                <c:pt idx="232">
                  <c:v>38.666666666666657</c:v>
                </c:pt>
                <c:pt idx="233">
                  <c:v>38.833333333333321</c:v>
                </c:pt>
                <c:pt idx="234">
                  <c:v>38.999999999999986</c:v>
                </c:pt>
                <c:pt idx="235">
                  <c:v>39.16666666666665</c:v>
                </c:pt>
                <c:pt idx="236">
                  <c:v>39.333333333333314</c:v>
                </c:pt>
                <c:pt idx="237">
                  <c:v>39.499999999999979</c:v>
                </c:pt>
                <c:pt idx="238">
                  <c:v>39.666666666666643</c:v>
                </c:pt>
                <c:pt idx="239">
                  <c:v>39.833333333333307</c:v>
                </c:pt>
                <c:pt idx="240">
                  <c:v>39.999999999999972</c:v>
                </c:pt>
                <c:pt idx="241">
                  <c:v>40.166666666666636</c:v>
                </c:pt>
                <c:pt idx="242">
                  <c:v>40.3333333333333</c:v>
                </c:pt>
                <c:pt idx="243">
                  <c:v>40.499999999999964</c:v>
                </c:pt>
                <c:pt idx="244">
                  <c:v>40.666666666666629</c:v>
                </c:pt>
                <c:pt idx="245">
                  <c:v>40.833333333333293</c:v>
                </c:pt>
                <c:pt idx="246">
                  <c:v>40.999999999999957</c:v>
                </c:pt>
                <c:pt idx="247">
                  <c:v>41.166666666666622</c:v>
                </c:pt>
                <c:pt idx="248">
                  <c:v>41.333333333333286</c:v>
                </c:pt>
                <c:pt idx="249">
                  <c:v>41.49999999999995</c:v>
                </c:pt>
                <c:pt idx="250">
                  <c:v>41.666666666666615</c:v>
                </c:pt>
                <c:pt idx="251">
                  <c:v>41.833333333333279</c:v>
                </c:pt>
                <c:pt idx="252">
                  <c:v>41.999999999999943</c:v>
                </c:pt>
                <c:pt idx="253">
                  <c:v>42.166666666666607</c:v>
                </c:pt>
                <c:pt idx="254">
                  <c:v>42.333333333333272</c:v>
                </c:pt>
                <c:pt idx="255">
                  <c:v>42.499999999999936</c:v>
                </c:pt>
                <c:pt idx="256">
                  <c:v>42.6666666666666</c:v>
                </c:pt>
                <c:pt idx="257">
                  <c:v>42.833333333333265</c:v>
                </c:pt>
                <c:pt idx="258">
                  <c:v>42.999999999999929</c:v>
                </c:pt>
                <c:pt idx="259">
                  <c:v>43.166666666666593</c:v>
                </c:pt>
                <c:pt idx="260">
                  <c:v>43.333333333333258</c:v>
                </c:pt>
                <c:pt idx="261">
                  <c:v>43.499999999999922</c:v>
                </c:pt>
                <c:pt idx="262">
                  <c:v>43.666666666666586</c:v>
                </c:pt>
                <c:pt idx="263">
                  <c:v>43.83333333333325</c:v>
                </c:pt>
                <c:pt idx="264">
                  <c:v>43.999999999999915</c:v>
                </c:pt>
                <c:pt idx="265">
                  <c:v>44.166666666666579</c:v>
                </c:pt>
                <c:pt idx="266">
                  <c:v>44.333333333333243</c:v>
                </c:pt>
                <c:pt idx="267">
                  <c:v>44.499999999999908</c:v>
                </c:pt>
                <c:pt idx="268">
                  <c:v>44.666666666666572</c:v>
                </c:pt>
                <c:pt idx="269">
                  <c:v>44.833333333333236</c:v>
                </c:pt>
                <c:pt idx="270">
                  <c:v>44.999999999999901</c:v>
                </c:pt>
                <c:pt idx="271">
                  <c:v>45.166666666666565</c:v>
                </c:pt>
                <c:pt idx="272">
                  <c:v>45.333333333333229</c:v>
                </c:pt>
                <c:pt idx="273">
                  <c:v>45.499999999999893</c:v>
                </c:pt>
                <c:pt idx="274">
                  <c:v>45.666666666666558</c:v>
                </c:pt>
                <c:pt idx="275">
                  <c:v>45.833333333333222</c:v>
                </c:pt>
                <c:pt idx="276">
                  <c:v>45.999999999999886</c:v>
                </c:pt>
                <c:pt idx="277">
                  <c:v>46.166666666666551</c:v>
                </c:pt>
                <c:pt idx="278">
                  <c:v>46.333333333333215</c:v>
                </c:pt>
                <c:pt idx="279">
                  <c:v>46.499999999999879</c:v>
                </c:pt>
                <c:pt idx="280">
                  <c:v>46.666666666666544</c:v>
                </c:pt>
                <c:pt idx="281">
                  <c:v>46.833333333333208</c:v>
                </c:pt>
                <c:pt idx="282">
                  <c:v>46.999999999999872</c:v>
                </c:pt>
                <c:pt idx="283">
                  <c:v>47.166666666666536</c:v>
                </c:pt>
                <c:pt idx="284">
                  <c:v>47.333333333333201</c:v>
                </c:pt>
                <c:pt idx="285">
                  <c:v>47.499999999999865</c:v>
                </c:pt>
                <c:pt idx="286">
                  <c:v>47.666666666666529</c:v>
                </c:pt>
                <c:pt idx="287">
                  <c:v>47.833333333333194</c:v>
                </c:pt>
                <c:pt idx="288">
                  <c:v>47.999999999999858</c:v>
                </c:pt>
                <c:pt idx="289">
                  <c:v>48.166666666666522</c:v>
                </c:pt>
                <c:pt idx="290">
                  <c:v>48.333333333333186</c:v>
                </c:pt>
                <c:pt idx="291">
                  <c:v>48.499999999999851</c:v>
                </c:pt>
                <c:pt idx="292">
                  <c:v>48.666666666666515</c:v>
                </c:pt>
                <c:pt idx="293">
                  <c:v>48.833333333333179</c:v>
                </c:pt>
                <c:pt idx="294">
                  <c:v>48.999999999999844</c:v>
                </c:pt>
                <c:pt idx="295">
                  <c:v>49.166666666666508</c:v>
                </c:pt>
                <c:pt idx="296">
                  <c:v>49.333333333333172</c:v>
                </c:pt>
                <c:pt idx="297">
                  <c:v>49.499999999999837</c:v>
                </c:pt>
                <c:pt idx="298">
                  <c:v>49.666666666666501</c:v>
                </c:pt>
                <c:pt idx="299">
                  <c:v>49.833333333333165</c:v>
                </c:pt>
                <c:pt idx="300">
                  <c:v>49.999999999999829</c:v>
                </c:pt>
                <c:pt idx="301">
                  <c:v>50.166666666666494</c:v>
                </c:pt>
                <c:pt idx="302">
                  <c:v>50.333333333333158</c:v>
                </c:pt>
                <c:pt idx="303">
                  <c:v>50.499999999999822</c:v>
                </c:pt>
                <c:pt idx="304">
                  <c:v>50.666666666666487</c:v>
                </c:pt>
                <c:pt idx="305">
                  <c:v>50.833333333333151</c:v>
                </c:pt>
                <c:pt idx="306">
                  <c:v>50.999999999999815</c:v>
                </c:pt>
                <c:pt idx="307">
                  <c:v>51.16666666666648</c:v>
                </c:pt>
                <c:pt idx="308">
                  <c:v>51.333333333333144</c:v>
                </c:pt>
                <c:pt idx="309">
                  <c:v>51.499999999999808</c:v>
                </c:pt>
                <c:pt idx="310">
                  <c:v>51.666666666666472</c:v>
                </c:pt>
                <c:pt idx="311">
                  <c:v>51.833333333333137</c:v>
                </c:pt>
                <c:pt idx="312">
                  <c:v>51.999999999999801</c:v>
                </c:pt>
                <c:pt idx="313">
                  <c:v>52.166666666666465</c:v>
                </c:pt>
                <c:pt idx="314">
                  <c:v>52.33333333333313</c:v>
                </c:pt>
                <c:pt idx="315">
                  <c:v>52.499999999999794</c:v>
                </c:pt>
                <c:pt idx="316">
                  <c:v>52.666666666666458</c:v>
                </c:pt>
                <c:pt idx="317">
                  <c:v>52.833333333333123</c:v>
                </c:pt>
                <c:pt idx="318">
                  <c:v>52.999999999999787</c:v>
                </c:pt>
                <c:pt idx="319">
                  <c:v>53.166666666666451</c:v>
                </c:pt>
                <c:pt idx="320">
                  <c:v>53.333333333333115</c:v>
                </c:pt>
                <c:pt idx="321">
                  <c:v>53.49999999999978</c:v>
                </c:pt>
                <c:pt idx="322">
                  <c:v>53.666666666666444</c:v>
                </c:pt>
                <c:pt idx="323">
                  <c:v>53.833333333333108</c:v>
                </c:pt>
                <c:pt idx="324">
                  <c:v>53.999999999999773</c:v>
                </c:pt>
                <c:pt idx="325">
                  <c:v>54.166666666666437</c:v>
                </c:pt>
                <c:pt idx="326">
                  <c:v>54.333333333333101</c:v>
                </c:pt>
                <c:pt idx="327">
                  <c:v>54.499999999999766</c:v>
                </c:pt>
                <c:pt idx="328">
                  <c:v>54.66666666666643</c:v>
                </c:pt>
                <c:pt idx="329">
                  <c:v>54.833333333333094</c:v>
                </c:pt>
                <c:pt idx="330">
                  <c:v>54.999999999999758</c:v>
                </c:pt>
                <c:pt idx="331">
                  <c:v>55.166666666666423</c:v>
                </c:pt>
                <c:pt idx="332">
                  <c:v>55.333333333333087</c:v>
                </c:pt>
                <c:pt idx="333">
                  <c:v>55.499999999999751</c:v>
                </c:pt>
                <c:pt idx="334">
                  <c:v>55.666666666666416</c:v>
                </c:pt>
                <c:pt idx="335">
                  <c:v>55.83333333333308</c:v>
                </c:pt>
                <c:pt idx="336">
                  <c:v>55.999999999999744</c:v>
                </c:pt>
                <c:pt idx="337">
                  <c:v>56.166666666666409</c:v>
                </c:pt>
                <c:pt idx="338">
                  <c:v>56.333333333333073</c:v>
                </c:pt>
                <c:pt idx="339">
                  <c:v>56.499999999999737</c:v>
                </c:pt>
                <c:pt idx="340">
                  <c:v>56.666666666666401</c:v>
                </c:pt>
                <c:pt idx="341">
                  <c:v>56.833333333333066</c:v>
                </c:pt>
                <c:pt idx="342">
                  <c:v>56.99999999999973</c:v>
                </c:pt>
                <c:pt idx="343">
                  <c:v>57.166666666666394</c:v>
                </c:pt>
                <c:pt idx="344">
                  <c:v>57.333333333333059</c:v>
                </c:pt>
                <c:pt idx="345">
                  <c:v>57.499999999999723</c:v>
                </c:pt>
                <c:pt idx="346">
                  <c:v>57.666666666666387</c:v>
                </c:pt>
                <c:pt idx="347">
                  <c:v>57.833333333333051</c:v>
                </c:pt>
                <c:pt idx="348">
                  <c:v>57.999999999999716</c:v>
                </c:pt>
                <c:pt idx="349">
                  <c:v>58.16666666666638</c:v>
                </c:pt>
                <c:pt idx="350">
                  <c:v>58.333333333333044</c:v>
                </c:pt>
                <c:pt idx="351">
                  <c:v>58.499999999999709</c:v>
                </c:pt>
                <c:pt idx="352">
                  <c:v>58.666666666666373</c:v>
                </c:pt>
                <c:pt idx="353">
                  <c:v>58.833333333333037</c:v>
                </c:pt>
                <c:pt idx="354">
                  <c:v>58.999999999999702</c:v>
                </c:pt>
                <c:pt idx="355">
                  <c:v>59.166666666666366</c:v>
                </c:pt>
                <c:pt idx="356">
                  <c:v>59.33333333333303</c:v>
                </c:pt>
                <c:pt idx="357">
                  <c:v>59.499999999999694</c:v>
                </c:pt>
                <c:pt idx="358">
                  <c:v>59.666666666666359</c:v>
                </c:pt>
                <c:pt idx="359">
                  <c:v>59.833333333333023</c:v>
                </c:pt>
                <c:pt idx="360">
                  <c:v>59.999999999999687</c:v>
                </c:pt>
                <c:pt idx="361">
                  <c:v>60.166666666666352</c:v>
                </c:pt>
                <c:pt idx="362">
                  <c:v>60.333333333333016</c:v>
                </c:pt>
                <c:pt idx="363">
                  <c:v>60.49999999999968</c:v>
                </c:pt>
                <c:pt idx="364">
                  <c:v>60.666666666666345</c:v>
                </c:pt>
                <c:pt idx="365">
                  <c:v>60.833333333333009</c:v>
                </c:pt>
                <c:pt idx="366">
                  <c:v>60.999999999999673</c:v>
                </c:pt>
                <c:pt idx="367">
                  <c:v>61.166666666666337</c:v>
                </c:pt>
                <c:pt idx="368">
                  <c:v>61.333333333333002</c:v>
                </c:pt>
                <c:pt idx="369">
                  <c:v>61.499999999999666</c:v>
                </c:pt>
                <c:pt idx="370">
                  <c:v>61.66666666666633</c:v>
                </c:pt>
                <c:pt idx="371">
                  <c:v>61.833333333332995</c:v>
                </c:pt>
                <c:pt idx="372">
                  <c:v>61.999999999999659</c:v>
                </c:pt>
                <c:pt idx="373">
                  <c:v>62.166666666666323</c:v>
                </c:pt>
                <c:pt idx="374">
                  <c:v>62.333333333332988</c:v>
                </c:pt>
                <c:pt idx="375">
                  <c:v>62.499999999999652</c:v>
                </c:pt>
                <c:pt idx="376">
                  <c:v>62.666666666666316</c:v>
                </c:pt>
                <c:pt idx="377">
                  <c:v>62.83333333333298</c:v>
                </c:pt>
                <c:pt idx="378">
                  <c:v>62.999999999999645</c:v>
                </c:pt>
                <c:pt idx="379">
                  <c:v>63.166666666666309</c:v>
                </c:pt>
                <c:pt idx="380">
                  <c:v>63.333333333332973</c:v>
                </c:pt>
                <c:pt idx="381">
                  <c:v>63.499999999999638</c:v>
                </c:pt>
                <c:pt idx="382">
                  <c:v>63.666666666666302</c:v>
                </c:pt>
                <c:pt idx="383">
                  <c:v>63.833333333332966</c:v>
                </c:pt>
                <c:pt idx="384">
                  <c:v>63.999999999999631</c:v>
                </c:pt>
                <c:pt idx="385">
                  <c:v>64.166666666666302</c:v>
                </c:pt>
                <c:pt idx="386">
                  <c:v>64.333333333332973</c:v>
                </c:pt>
                <c:pt idx="387">
                  <c:v>64.499999999999645</c:v>
                </c:pt>
                <c:pt idx="388">
                  <c:v>64.666666666666316</c:v>
                </c:pt>
                <c:pt idx="389">
                  <c:v>64.833333333332988</c:v>
                </c:pt>
                <c:pt idx="390">
                  <c:v>64.999999999999659</c:v>
                </c:pt>
                <c:pt idx="391">
                  <c:v>65.16666666666633</c:v>
                </c:pt>
                <c:pt idx="392">
                  <c:v>65.333333333333002</c:v>
                </c:pt>
                <c:pt idx="393">
                  <c:v>65.499999999999673</c:v>
                </c:pt>
                <c:pt idx="394">
                  <c:v>65.666666666666345</c:v>
                </c:pt>
                <c:pt idx="395">
                  <c:v>65.833333333333016</c:v>
                </c:pt>
                <c:pt idx="396">
                  <c:v>65.999999999999687</c:v>
                </c:pt>
                <c:pt idx="397">
                  <c:v>66.166666666666359</c:v>
                </c:pt>
                <c:pt idx="398">
                  <c:v>66.33333333333303</c:v>
                </c:pt>
                <c:pt idx="399">
                  <c:v>66.499999999999702</c:v>
                </c:pt>
                <c:pt idx="400">
                  <c:v>66.666666666666373</c:v>
                </c:pt>
                <c:pt idx="401">
                  <c:v>66.833333333333044</c:v>
                </c:pt>
                <c:pt idx="402">
                  <c:v>66.999999999999716</c:v>
                </c:pt>
                <c:pt idx="403">
                  <c:v>67.166666666666387</c:v>
                </c:pt>
                <c:pt idx="404">
                  <c:v>67.333333333333059</c:v>
                </c:pt>
                <c:pt idx="405">
                  <c:v>67.49999999999973</c:v>
                </c:pt>
                <c:pt idx="406">
                  <c:v>67.666666666666401</c:v>
                </c:pt>
                <c:pt idx="407">
                  <c:v>67.833333333333073</c:v>
                </c:pt>
                <c:pt idx="408">
                  <c:v>67.999999999999744</c:v>
                </c:pt>
                <c:pt idx="409">
                  <c:v>68.166666666666416</c:v>
                </c:pt>
                <c:pt idx="410">
                  <c:v>68.333333333333087</c:v>
                </c:pt>
                <c:pt idx="411">
                  <c:v>68.499999999999758</c:v>
                </c:pt>
                <c:pt idx="412">
                  <c:v>68.66666666666643</c:v>
                </c:pt>
                <c:pt idx="413">
                  <c:v>68.833333333333101</c:v>
                </c:pt>
                <c:pt idx="414">
                  <c:v>68.999999999999773</c:v>
                </c:pt>
                <c:pt idx="415">
                  <c:v>69.166666666666444</c:v>
                </c:pt>
                <c:pt idx="416">
                  <c:v>69.333333333333115</c:v>
                </c:pt>
                <c:pt idx="417">
                  <c:v>69.499999999999787</c:v>
                </c:pt>
                <c:pt idx="418">
                  <c:v>69.666666666666458</c:v>
                </c:pt>
                <c:pt idx="419">
                  <c:v>69.83333333333313</c:v>
                </c:pt>
                <c:pt idx="420">
                  <c:v>69.999999999999801</c:v>
                </c:pt>
                <c:pt idx="421">
                  <c:v>70.166666666666472</c:v>
                </c:pt>
                <c:pt idx="422">
                  <c:v>70.333333333333144</c:v>
                </c:pt>
                <c:pt idx="423">
                  <c:v>70.499999999999815</c:v>
                </c:pt>
                <c:pt idx="424">
                  <c:v>70.666666666666487</c:v>
                </c:pt>
                <c:pt idx="425">
                  <c:v>70.833333333333158</c:v>
                </c:pt>
                <c:pt idx="426">
                  <c:v>70.999999999999829</c:v>
                </c:pt>
                <c:pt idx="427">
                  <c:v>71.166666666666501</c:v>
                </c:pt>
                <c:pt idx="428">
                  <c:v>71.333333333333172</c:v>
                </c:pt>
                <c:pt idx="429">
                  <c:v>71.499999999999844</c:v>
                </c:pt>
                <c:pt idx="430">
                  <c:v>71.666666666666515</c:v>
                </c:pt>
                <c:pt idx="431">
                  <c:v>71.833333333333186</c:v>
                </c:pt>
                <c:pt idx="432">
                  <c:v>71.999999999999858</c:v>
                </c:pt>
                <c:pt idx="433">
                  <c:v>72.166666666666529</c:v>
                </c:pt>
                <c:pt idx="434">
                  <c:v>72.333333333333201</c:v>
                </c:pt>
                <c:pt idx="435">
                  <c:v>72.499999999999872</c:v>
                </c:pt>
                <c:pt idx="436">
                  <c:v>72.666666666666544</c:v>
                </c:pt>
                <c:pt idx="437">
                  <c:v>72.833333333333215</c:v>
                </c:pt>
                <c:pt idx="438">
                  <c:v>72.999999999999886</c:v>
                </c:pt>
                <c:pt idx="439">
                  <c:v>73.166666666666558</c:v>
                </c:pt>
                <c:pt idx="440">
                  <c:v>73.333333333333229</c:v>
                </c:pt>
                <c:pt idx="441">
                  <c:v>73.499999999999901</c:v>
                </c:pt>
                <c:pt idx="442">
                  <c:v>73.666666666666572</c:v>
                </c:pt>
                <c:pt idx="443">
                  <c:v>73.833333333333243</c:v>
                </c:pt>
                <c:pt idx="444">
                  <c:v>73.999999999999915</c:v>
                </c:pt>
                <c:pt idx="445">
                  <c:v>74.166666666666586</c:v>
                </c:pt>
                <c:pt idx="446">
                  <c:v>74.333333333333258</c:v>
                </c:pt>
                <c:pt idx="447">
                  <c:v>74.499999999999929</c:v>
                </c:pt>
                <c:pt idx="448">
                  <c:v>74.6666666666666</c:v>
                </c:pt>
                <c:pt idx="449">
                  <c:v>74.833333333333272</c:v>
                </c:pt>
                <c:pt idx="450">
                  <c:v>74.999999999999943</c:v>
                </c:pt>
                <c:pt idx="451">
                  <c:v>75.166666666666615</c:v>
                </c:pt>
                <c:pt idx="452">
                  <c:v>75.333333333333286</c:v>
                </c:pt>
                <c:pt idx="453">
                  <c:v>75.499999999999957</c:v>
                </c:pt>
                <c:pt idx="454">
                  <c:v>75.666666666666629</c:v>
                </c:pt>
                <c:pt idx="455">
                  <c:v>75.8333333333333</c:v>
                </c:pt>
                <c:pt idx="456">
                  <c:v>75.999999999999972</c:v>
                </c:pt>
                <c:pt idx="457">
                  <c:v>76.166666666666643</c:v>
                </c:pt>
                <c:pt idx="458">
                  <c:v>76.333333333333314</c:v>
                </c:pt>
                <c:pt idx="459">
                  <c:v>76.499999999999986</c:v>
                </c:pt>
                <c:pt idx="460">
                  <c:v>76.666666666666657</c:v>
                </c:pt>
                <c:pt idx="461">
                  <c:v>76.833333333333329</c:v>
                </c:pt>
                <c:pt idx="462">
                  <c:v>77</c:v>
                </c:pt>
                <c:pt idx="463">
                  <c:v>77.166666666666671</c:v>
                </c:pt>
                <c:pt idx="464">
                  <c:v>77.333333333333343</c:v>
                </c:pt>
                <c:pt idx="465">
                  <c:v>77.500000000000014</c:v>
                </c:pt>
                <c:pt idx="466">
                  <c:v>77.666666666666686</c:v>
                </c:pt>
                <c:pt idx="467">
                  <c:v>77.833333333333357</c:v>
                </c:pt>
                <c:pt idx="468">
                  <c:v>78.000000000000028</c:v>
                </c:pt>
                <c:pt idx="469">
                  <c:v>78.1666666666667</c:v>
                </c:pt>
                <c:pt idx="470">
                  <c:v>78.333333333333371</c:v>
                </c:pt>
                <c:pt idx="471">
                  <c:v>78.500000000000043</c:v>
                </c:pt>
                <c:pt idx="472">
                  <c:v>78.666666666666714</c:v>
                </c:pt>
                <c:pt idx="473">
                  <c:v>78.833333333333385</c:v>
                </c:pt>
                <c:pt idx="474">
                  <c:v>79.000000000000057</c:v>
                </c:pt>
                <c:pt idx="475">
                  <c:v>79.166666666666728</c:v>
                </c:pt>
                <c:pt idx="476">
                  <c:v>79.3333333333334</c:v>
                </c:pt>
                <c:pt idx="477">
                  <c:v>79.500000000000071</c:v>
                </c:pt>
                <c:pt idx="478">
                  <c:v>79.666666666666742</c:v>
                </c:pt>
                <c:pt idx="479">
                  <c:v>79.833333333333414</c:v>
                </c:pt>
                <c:pt idx="480">
                  <c:v>80.000000000000085</c:v>
                </c:pt>
                <c:pt idx="481">
                  <c:v>80.166666666666757</c:v>
                </c:pt>
                <c:pt idx="482">
                  <c:v>80.333333333333428</c:v>
                </c:pt>
                <c:pt idx="483">
                  <c:v>80.500000000000099</c:v>
                </c:pt>
                <c:pt idx="484">
                  <c:v>80.666666666666771</c:v>
                </c:pt>
                <c:pt idx="485">
                  <c:v>80.833333333333442</c:v>
                </c:pt>
                <c:pt idx="486">
                  <c:v>81.000000000000114</c:v>
                </c:pt>
                <c:pt idx="487">
                  <c:v>81.166666666666785</c:v>
                </c:pt>
                <c:pt idx="488">
                  <c:v>81.333333333333456</c:v>
                </c:pt>
                <c:pt idx="489">
                  <c:v>81.500000000000128</c:v>
                </c:pt>
                <c:pt idx="490">
                  <c:v>81.666666666666799</c:v>
                </c:pt>
                <c:pt idx="491">
                  <c:v>81.833333333333471</c:v>
                </c:pt>
                <c:pt idx="492">
                  <c:v>82.000000000000142</c:v>
                </c:pt>
                <c:pt idx="493">
                  <c:v>82.166666666666814</c:v>
                </c:pt>
                <c:pt idx="494">
                  <c:v>82.333333333333485</c:v>
                </c:pt>
                <c:pt idx="495">
                  <c:v>82.500000000000156</c:v>
                </c:pt>
                <c:pt idx="496">
                  <c:v>82.666666666666828</c:v>
                </c:pt>
                <c:pt idx="497">
                  <c:v>82.833333333333499</c:v>
                </c:pt>
                <c:pt idx="498">
                  <c:v>83.000000000000171</c:v>
                </c:pt>
                <c:pt idx="499">
                  <c:v>83.166666666666842</c:v>
                </c:pt>
                <c:pt idx="500">
                  <c:v>83.333333333333513</c:v>
                </c:pt>
                <c:pt idx="501">
                  <c:v>83.500000000000185</c:v>
                </c:pt>
                <c:pt idx="502">
                  <c:v>83.666666666666856</c:v>
                </c:pt>
                <c:pt idx="503">
                  <c:v>83.833333333333528</c:v>
                </c:pt>
                <c:pt idx="504">
                  <c:v>84.000000000000199</c:v>
                </c:pt>
                <c:pt idx="505">
                  <c:v>84.16666666666687</c:v>
                </c:pt>
                <c:pt idx="506">
                  <c:v>84.333333333333542</c:v>
                </c:pt>
                <c:pt idx="507">
                  <c:v>84.500000000000213</c:v>
                </c:pt>
                <c:pt idx="508">
                  <c:v>84.666666666666885</c:v>
                </c:pt>
                <c:pt idx="509">
                  <c:v>84.833333333333556</c:v>
                </c:pt>
                <c:pt idx="510">
                  <c:v>85.000000000000227</c:v>
                </c:pt>
                <c:pt idx="511">
                  <c:v>85.166666666666899</c:v>
                </c:pt>
                <c:pt idx="512">
                  <c:v>85.33333333333357</c:v>
                </c:pt>
                <c:pt idx="513">
                  <c:v>85.500000000000242</c:v>
                </c:pt>
                <c:pt idx="514">
                  <c:v>85.666666666666913</c:v>
                </c:pt>
                <c:pt idx="515">
                  <c:v>85.833333333333584</c:v>
                </c:pt>
                <c:pt idx="516">
                  <c:v>86.000000000000256</c:v>
                </c:pt>
                <c:pt idx="517">
                  <c:v>86.166666666666927</c:v>
                </c:pt>
                <c:pt idx="518">
                  <c:v>86.333333333333599</c:v>
                </c:pt>
                <c:pt idx="519">
                  <c:v>86.50000000000027</c:v>
                </c:pt>
                <c:pt idx="520">
                  <c:v>86.666666666666941</c:v>
                </c:pt>
                <c:pt idx="521">
                  <c:v>86.833333333333613</c:v>
                </c:pt>
                <c:pt idx="522">
                  <c:v>87.000000000000284</c:v>
                </c:pt>
                <c:pt idx="523">
                  <c:v>87.166666666666956</c:v>
                </c:pt>
                <c:pt idx="524">
                  <c:v>87.333333333333627</c:v>
                </c:pt>
                <c:pt idx="525">
                  <c:v>87.500000000000298</c:v>
                </c:pt>
                <c:pt idx="526">
                  <c:v>87.66666666666697</c:v>
                </c:pt>
                <c:pt idx="527">
                  <c:v>87.833333333333641</c:v>
                </c:pt>
                <c:pt idx="528">
                  <c:v>88.000000000000313</c:v>
                </c:pt>
                <c:pt idx="529">
                  <c:v>88.166666666666984</c:v>
                </c:pt>
                <c:pt idx="530">
                  <c:v>88.333333333333655</c:v>
                </c:pt>
                <c:pt idx="531">
                  <c:v>88.500000000000327</c:v>
                </c:pt>
                <c:pt idx="532">
                  <c:v>88.666666666666998</c:v>
                </c:pt>
                <c:pt idx="533">
                  <c:v>88.83333333333367</c:v>
                </c:pt>
                <c:pt idx="534">
                  <c:v>89.000000000000341</c:v>
                </c:pt>
                <c:pt idx="535">
                  <c:v>89.166666666667012</c:v>
                </c:pt>
                <c:pt idx="536">
                  <c:v>89.333333333333684</c:v>
                </c:pt>
                <c:pt idx="537">
                  <c:v>89.500000000000355</c:v>
                </c:pt>
                <c:pt idx="538">
                  <c:v>89.666666666667027</c:v>
                </c:pt>
                <c:pt idx="539">
                  <c:v>89.833333333333698</c:v>
                </c:pt>
                <c:pt idx="540">
                  <c:v>90.000000000000369</c:v>
                </c:pt>
                <c:pt idx="541">
                  <c:v>90.166666666667041</c:v>
                </c:pt>
                <c:pt idx="542">
                  <c:v>90.333333333333712</c:v>
                </c:pt>
                <c:pt idx="543">
                  <c:v>90.500000000000384</c:v>
                </c:pt>
                <c:pt idx="544">
                  <c:v>90.666666666667055</c:v>
                </c:pt>
                <c:pt idx="545">
                  <c:v>90.833333333333727</c:v>
                </c:pt>
                <c:pt idx="546">
                  <c:v>91.000000000000398</c:v>
                </c:pt>
                <c:pt idx="547">
                  <c:v>91.166666666667069</c:v>
                </c:pt>
                <c:pt idx="548">
                  <c:v>91.333333333333741</c:v>
                </c:pt>
                <c:pt idx="549">
                  <c:v>91.500000000000412</c:v>
                </c:pt>
                <c:pt idx="550">
                  <c:v>91.666666666667084</c:v>
                </c:pt>
                <c:pt idx="551">
                  <c:v>91.833333333333755</c:v>
                </c:pt>
                <c:pt idx="552">
                  <c:v>92.000000000000426</c:v>
                </c:pt>
                <c:pt idx="553">
                  <c:v>92.166666666667098</c:v>
                </c:pt>
                <c:pt idx="554">
                  <c:v>92.333333333333769</c:v>
                </c:pt>
                <c:pt idx="555">
                  <c:v>92.500000000000441</c:v>
                </c:pt>
                <c:pt idx="556">
                  <c:v>92.666666666667112</c:v>
                </c:pt>
                <c:pt idx="557">
                  <c:v>92.833333333333783</c:v>
                </c:pt>
                <c:pt idx="558">
                  <c:v>93.000000000000455</c:v>
                </c:pt>
                <c:pt idx="559">
                  <c:v>93.166666666667126</c:v>
                </c:pt>
                <c:pt idx="560">
                  <c:v>93.333333333333798</c:v>
                </c:pt>
                <c:pt idx="561">
                  <c:v>93.500000000000469</c:v>
                </c:pt>
                <c:pt idx="562">
                  <c:v>93.66666666666714</c:v>
                </c:pt>
                <c:pt idx="563">
                  <c:v>93.833333333333812</c:v>
                </c:pt>
                <c:pt idx="564">
                  <c:v>94.000000000000483</c:v>
                </c:pt>
                <c:pt idx="565">
                  <c:v>94.166666666667155</c:v>
                </c:pt>
                <c:pt idx="566">
                  <c:v>94.333333333333826</c:v>
                </c:pt>
                <c:pt idx="567">
                  <c:v>94.500000000000497</c:v>
                </c:pt>
                <c:pt idx="568">
                  <c:v>94.666666666667169</c:v>
                </c:pt>
                <c:pt idx="569">
                  <c:v>94.83333333333384</c:v>
                </c:pt>
                <c:pt idx="570">
                  <c:v>95.000000000000512</c:v>
                </c:pt>
                <c:pt idx="571">
                  <c:v>95.166666666667183</c:v>
                </c:pt>
                <c:pt idx="572">
                  <c:v>95.333333333333854</c:v>
                </c:pt>
                <c:pt idx="573">
                  <c:v>95.500000000000526</c:v>
                </c:pt>
                <c:pt idx="574">
                  <c:v>95.666666666667197</c:v>
                </c:pt>
                <c:pt idx="575">
                  <c:v>95.833333333333869</c:v>
                </c:pt>
                <c:pt idx="576">
                  <c:v>96.00000000000054</c:v>
                </c:pt>
                <c:pt idx="577">
                  <c:v>96.166666666667211</c:v>
                </c:pt>
                <c:pt idx="578">
                  <c:v>96.333333333333883</c:v>
                </c:pt>
                <c:pt idx="579">
                  <c:v>96.500000000000554</c:v>
                </c:pt>
                <c:pt idx="580">
                  <c:v>96.666666666667226</c:v>
                </c:pt>
                <c:pt idx="581">
                  <c:v>96.833333333333897</c:v>
                </c:pt>
                <c:pt idx="582">
                  <c:v>97.000000000000568</c:v>
                </c:pt>
                <c:pt idx="583">
                  <c:v>97.16666666666724</c:v>
                </c:pt>
                <c:pt idx="584">
                  <c:v>97.333333333333911</c:v>
                </c:pt>
                <c:pt idx="585">
                  <c:v>97.500000000000583</c:v>
                </c:pt>
                <c:pt idx="586">
                  <c:v>97.666666666667254</c:v>
                </c:pt>
                <c:pt idx="587">
                  <c:v>97.833333333333925</c:v>
                </c:pt>
                <c:pt idx="588">
                  <c:v>98.000000000000597</c:v>
                </c:pt>
                <c:pt idx="589">
                  <c:v>98.166666666667268</c:v>
                </c:pt>
                <c:pt idx="590">
                  <c:v>98.33333333333394</c:v>
                </c:pt>
                <c:pt idx="591">
                  <c:v>98.500000000000611</c:v>
                </c:pt>
                <c:pt idx="592">
                  <c:v>98.666666666667282</c:v>
                </c:pt>
                <c:pt idx="593">
                  <c:v>98.833333333333954</c:v>
                </c:pt>
                <c:pt idx="594">
                  <c:v>99.000000000000625</c:v>
                </c:pt>
              </c:numCache>
            </c:numRef>
          </c:xVal>
          <c:yVal>
            <c:numRef>
              <c:f>'Figure 6'!$AC$79:$AC$673</c:f>
              <c:numCache>
                <c:formatCode>General</c:formatCode>
                <c:ptCount val="595"/>
                <c:pt idx="0">
                  <c:v>6.5000000000000002E-2</c:v>
                </c:pt>
                <c:pt idx="1">
                  <c:v>6.5415844000000001E-2</c:v>
                </c:pt>
                <c:pt idx="2">
                  <c:v>6.5703670000000006E-2</c:v>
                </c:pt>
                <c:pt idx="3">
                  <c:v>6.5927126000000003E-2</c:v>
                </c:pt>
                <c:pt idx="4">
                  <c:v>6.6107760000000002E-2</c:v>
                </c:pt>
                <c:pt idx="5">
                  <c:v>6.6256865999999998E-2</c:v>
                </c:pt>
                <c:pt idx="6">
                  <c:v>6.6381609999999994E-2</c:v>
                </c:pt>
                <c:pt idx="7">
                  <c:v>6.6486909999999996E-2</c:v>
                </c:pt>
                <c:pt idx="8">
                  <c:v>6.6576294999999994E-2</c:v>
                </c:pt>
                <c:pt idx="9">
                  <c:v>6.6652340000000004E-2</c:v>
                </c:pt>
                <c:pt idx="10">
                  <c:v>6.6717035999999993E-2</c:v>
                </c:pt>
                <c:pt idx="11">
                  <c:v>6.6771899999999995E-2</c:v>
                </c:pt>
                <c:pt idx="12">
                  <c:v>6.6818119999999995E-2</c:v>
                </c:pt>
                <c:pt idx="13">
                  <c:v>6.6856600000000002E-2</c:v>
                </c:pt>
                <c:pt idx="14">
                  <c:v>6.6888069999999994E-2</c:v>
                </c:pt>
                <c:pt idx="15">
                  <c:v>6.6913134999999999E-2</c:v>
                </c:pt>
                <c:pt idx="16">
                  <c:v>6.6932275999999999E-2</c:v>
                </c:pt>
                <c:pt idx="17">
                  <c:v>6.6945870000000005E-2</c:v>
                </c:pt>
                <c:pt idx="18">
                  <c:v>6.695421E-2</c:v>
                </c:pt>
                <c:pt idx="19">
                  <c:v>6.6957526000000003E-2</c:v>
                </c:pt>
                <c:pt idx="20">
                  <c:v>6.6957600000000006E-2</c:v>
                </c:pt>
                <c:pt idx="21">
                  <c:v>6.6957600000000006E-2</c:v>
                </c:pt>
                <c:pt idx="22">
                  <c:v>6.6957589999999997E-2</c:v>
                </c:pt>
                <c:pt idx="23">
                  <c:v>6.6957585999999999E-2</c:v>
                </c:pt>
                <c:pt idx="24">
                  <c:v>6.6957559999999999E-2</c:v>
                </c:pt>
                <c:pt idx="25">
                  <c:v>6.6957530000000001E-2</c:v>
                </c:pt>
                <c:pt idx="26">
                  <c:v>6.6957489999999995E-2</c:v>
                </c:pt>
                <c:pt idx="27">
                  <c:v>6.6957420000000004E-2</c:v>
                </c:pt>
                <c:pt idx="28">
                  <c:v>6.6957340000000004E-2</c:v>
                </c:pt>
                <c:pt idx="29">
                  <c:v>6.6957235000000004E-2</c:v>
                </c:pt>
                <c:pt idx="30">
                  <c:v>6.6957100000000006E-2</c:v>
                </c:pt>
                <c:pt idx="31">
                  <c:v>6.6956945000000004E-2</c:v>
                </c:pt>
                <c:pt idx="32">
                  <c:v>6.6956760000000004E-2</c:v>
                </c:pt>
                <c:pt idx="33">
                  <c:v>6.695653E-2</c:v>
                </c:pt>
                <c:pt idx="34">
                  <c:v>6.6956269999999998E-2</c:v>
                </c:pt>
                <c:pt idx="35">
                  <c:v>6.6955959999999995E-2</c:v>
                </c:pt>
                <c:pt idx="36">
                  <c:v>6.6955619999999993E-2</c:v>
                </c:pt>
                <c:pt idx="37">
                  <c:v>6.6955219999999996E-2</c:v>
                </c:pt>
                <c:pt idx="38">
                  <c:v>6.6954784000000003E-2</c:v>
                </c:pt>
                <c:pt idx="39">
                  <c:v>6.695429E-2</c:v>
                </c:pt>
                <c:pt idx="40">
                  <c:v>6.6953739999999998E-2</c:v>
                </c:pt>
                <c:pt idx="41">
                  <c:v>6.695313E-2</c:v>
                </c:pt>
                <c:pt idx="42">
                  <c:v>6.6952460000000005E-2</c:v>
                </c:pt>
                <c:pt idx="43">
                  <c:v>6.6951730000000001E-2</c:v>
                </c:pt>
                <c:pt idx="44">
                  <c:v>6.6950924999999994E-2</c:v>
                </c:pt>
                <c:pt idx="45">
                  <c:v>6.6950049999999997E-2</c:v>
                </c:pt>
                <c:pt idx="46">
                  <c:v>6.6949114000000004E-2</c:v>
                </c:pt>
                <c:pt idx="47">
                  <c:v>6.6948099999999997E-2</c:v>
                </c:pt>
                <c:pt idx="48">
                  <c:v>6.6947006000000003E-2</c:v>
                </c:pt>
                <c:pt idx="49">
                  <c:v>6.6945829999999998E-2</c:v>
                </c:pt>
                <c:pt idx="50">
                  <c:v>6.6944580000000004E-2</c:v>
                </c:pt>
                <c:pt idx="51">
                  <c:v>6.6943230000000006E-2</c:v>
                </c:pt>
                <c:pt idx="52">
                  <c:v>6.6941799999999996E-2</c:v>
                </c:pt>
                <c:pt idx="53">
                  <c:v>6.6940280000000005E-2</c:v>
                </c:pt>
                <c:pt idx="54">
                  <c:v>6.6938670000000006E-2</c:v>
                </c:pt>
                <c:pt idx="55">
                  <c:v>6.6936955000000006E-2</c:v>
                </c:pt>
                <c:pt idx="56">
                  <c:v>6.6935144000000002E-2</c:v>
                </c:pt>
                <c:pt idx="57">
                  <c:v>6.6933240000000005E-2</c:v>
                </c:pt>
                <c:pt idx="58">
                  <c:v>6.6931224999999997E-2</c:v>
                </c:pt>
                <c:pt idx="59">
                  <c:v>6.6929100000000005E-2</c:v>
                </c:pt>
                <c:pt idx="60">
                  <c:v>6.6926873999999997E-2</c:v>
                </c:pt>
                <c:pt idx="61">
                  <c:v>6.6924540000000005E-2</c:v>
                </c:pt>
                <c:pt idx="62">
                  <c:v>6.6922090000000004E-2</c:v>
                </c:pt>
                <c:pt idx="63">
                  <c:v>6.6919519999999996E-2</c:v>
                </c:pt>
                <c:pt idx="64">
                  <c:v>6.6916840000000005E-2</c:v>
                </c:pt>
                <c:pt idx="65">
                  <c:v>6.6914039999999994E-2</c:v>
                </c:pt>
                <c:pt idx="66">
                  <c:v>6.6911109999999996E-2</c:v>
                </c:pt>
                <c:pt idx="67">
                  <c:v>6.6908060000000005E-2</c:v>
                </c:pt>
                <c:pt idx="68">
                  <c:v>6.6904889999999995E-2</c:v>
                </c:pt>
                <c:pt idx="69">
                  <c:v>6.6901580000000002E-2</c:v>
                </c:pt>
                <c:pt idx="70">
                  <c:v>6.6898145000000006E-2</c:v>
                </c:pt>
                <c:pt idx="71">
                  <c:v>6.689457E-2</c:v>
                </c:pt>
                <c:pt idx="72">
                  <c:v>6.6890865999999993E-2</c:v>
                </c:pt>
                <c:pt idx="73">
                  <c:v>6.6887020000000005E-2</c:v>
                </c:pt>
                <c:pt idx="74">
                  <c:v>6.6883049999999999E-2</c:v>
                </c:pt>
                <c:pt idx="75">
                  <c:v>6.6878919999999994E-2</c:v>
                </c:pt>
                <c:pt idx="76">
                  <c:v>6.6874649999999994E-2</c:v>
                </c:pt>
                <c:pt idx="77">
                  <c:v>6.6870239999999997E-2</c:v>
                </c:pt>
                <c:pt idx="78">
                  <c:v>6.6865679999999997E-2</c:v>
                </c:pt>
                <c:pt idx="79">
                  <c:v>6.6860974000000004E-2</c:v>
                </c:pt>
                <c:pt idx="80">
                  <c:v>6.6856115999999993E-2</c:v>
                </c:pt>
                <c:pt idx="81">
                  <c:v>6.6851099999999997E-2</c:v>
                </c:pt>
                <c:pt idx="82">
                  <c:v>6.6845929999999998E-2</c:v>
                </c:pt>
                <c:pt idx="83">
                  <c:v>6.6840603999999998E-2</c:v>
                </c:pt>
                <c:pt idx="84">
                  <c:v>6.6835119999999998E-2</c:v>
                </c:pt>
                <c:pt idx="85">
                  <c:v>6.6829470000000002E-2</c:v>
                </c:pt>
                <c:pt idx="86">
                  <c:v>6.6823653999999996E-2</c:v>
                </c:pt>
                <c:pt idx="87">
                  <c:v>6.6817686000000001E-2</c:v>
                </c:pt>
                <c:pt idx="88">
                  <c:v>6.6811549999999997E-2</c:v>
                </c:pt>
                <c:pt idx="89">
                  <c:v>6.6805236000000004E-2</c:v>
                </c:pt>
                <c:pt idx="90">
                  <c:v>6.6798754000000002E-2</c:v>
                </c:pt>
                <c:pt idx="91">
                  <c:v>6.6792110000000002E-2</c:v>
                </c:pt>
                <c:pt idx="92">
                  <c:v>6.6785280000000002E-2</c:v>
                </c:pt>
                <c:pt idx="93">
                  <c:v>6.6778270000000001E-2</c:v>
                </c:pt>
                <c:pt idx="94">
                  <c:v>6.67711E-2</c:v>
                </c:pt>
                <c:pt idx="95">
                  <c:v>6.6763740000000002E-2</c:v>
                </c:pt>
                <c:pt idx="96">
                  <c:v>6.6756204E-2</c:v>
                </c:pt>
                <c:pt idx="97">
                  <c:v>6.6748484999999996E-2</c:v>
                </c:pt>
                <c:pt idx="98">
                  <c:v>6.6740569999999999E-2</c:v>
                </c:pt>
                <c:pt idx="99">
                  <c:v>6.6732490000000005E-2</c:v>
                </c:pt>
                <c:pt idx="100">
                  <c:v>6.6724210000000006E-2</c:v>
                </c:pt>
                <c:pt idx="101">
                  <c:v>6.6715739999999996E-2</c:v>
                </c:pt>
                <c:pt idx="102">
                  <c:v>6.6707080000000002E-2</c:v>
                </c:pt>
                <c:pt idx="103">
                  <c:v>6.6698229999999997E-2</c:v>
                </c:pt>
                <c:pt idx="104">
                  <c:v>6.6689180000000001E-2</c:v>
                </c:pt>
                <c:pt idx="105">
                  <c:v>6.6679950000000002E-2</c:v>
                </c:pt>
                <c:pt idx="106">
                  <c:v>6.6670499999999994E-2</c:v>
                </c:pt>
                <c:pt idx="107">
                  <c:v>6.6660849999999994E-2</c:v>
                </c:pt>
                <c:pt idx="108">
                  <c:v>6.6651024000000003E-2</c:v>
                </c:pt>
                <c:pt idx="109">
                  <c:v>6.6640989999999997E-2</c:v>
                </c:pt>
                <c:pt idx="110">
                  <c:v>6.6630739999999994E-2</c:v>
                </c:pt>
                <c:pt idx="111">
                  <c:v>6.6620289999999999E-2</c:v>
                </c:pt>
                <c:pt idx="112">
                  <c:v>6.6609619999999994E-2</c:v>
                </c:pt>
                <c:pt idx="113">
                  <c:v>6.6598766000000004E-2</c:v>
                </c:pt>
                <c:pt idx="114">
                  <c:v>6.6587664000000005E-2</c:v>
                </c:pt>
                <c:pt idx="115">
                  <c:v>6.6576389999999999E-2</c:v>
                </c:pt>
                <c:pt idx="116">
                  <c:v>6.6564890000000002E-2</c:v>
                </c:pt>
                <c:pt idx="117">
                  <c:v>6.6553169999999995E-2</c:v>
                </c:pt>
                <c:pt idx="118">
                  <c:v>6.6541240000000001E-2</c:v>
                </c:pt>
                <c:pt idx="119">
                  <c:v>6.6529094999999996E-2</c:v>
                </c:pt>
                <c:pt idx="120">
                  <c:v>6.6516729999999996E-2</c:v>
                </c:pt>
                <c:pt idx="121">
                  <c:v>6.6504140000000003E-2</c:v>
                </c:pt>
                <c:pt idx="122">
                  <c:v>6.6491306E-2</c:v>
                </c:pt>
                <c:pt idx="123">
                  <c:v>6.6478280000000001E-2</c:v>
                </c:pt>
                <c:pt idx="124">
                  <c:v>6.6465029999999994E-2</c:v>
                </c:pt>
                <c:pt idx="125">
                  <c:v>6.6451540000000003E-2</c:v>
                </c:pt>
                <c:pt idx="126">
                  <c:v>6.6437830000000003E-2</c:v>
                </c:pt>
                <c:pt idx="127">
                  <c:v>6.6423889999999999E-2</c:v>
                </c:pt>
                <c:pt idx="128">
                  <c:v>6.6409720000000005E-2</c:v>
                </c:pt>
                <c:pt idx="129">
                  <c:v>6.6395309999999999E-2</c:v>
                </c:pt>
                <c:pt idx="130">
                  <c:v>6.6380679999999997E-2</c:v>
                </c:pt>
                <c:pt idx="131">
                  <c:v>6.6365800000000003E-2</c:v>
                </c:pt>
                <c:pt idx="132">
                  <c:v>6.6350690000000004E-2</c:v>
                </c:pt>
                <c:pt idx="133">
                  <c:v>6.6335340000000007E-2</c:v>
                </c:pt>
                <c:pt idx="134">
                  <c:v>6.6319749999999997E-2</c:v>
                </c:pt>
                <c:pt idx="135">
                  <c:v>6.6303920000000002E-2</c:v>
                </c:pt>
                <c:pt idx="136">
                  <c:v>6.6287844999999998E-2</c:v>
                </c:pt>
                <c:pt idx="137">
                  <c:v>6.6271529999999995E-2</c:v>
                </c:pt>
                <c:pt idx="138">
                  <c:v>6.6254969999999996E-2</c:v>
                </c:pt>
                <c:pt idx="139">
                  <c:v>6.6238165000000002E-2</c:v>
                </c:pt>
                <c:pt idx="140">
                  <c:v>6.622111E-2</c:v>
                </c:pt>
                <c:pt idx="141">
                  <c:v>6.6203799999999993E-2</c:v>
                </c:pt>
                <c:pt idx="142">
                  <c:v>6.6186239999999993E-2</c:v>
                </c:pt>
                <c:pt idx="143">
                  <c:v>6.616843E-2</c:v>
                </c:pt>
                <c:pt idx="144">
                  <c:v>6.615037E-2</c:v>
                </c:pt>
                <c:pt idx="145">
                  <c:v>6.6132049999999998E-2</c:v>
                </c:pt>
                <c:pt idx="146">
                  <c:v>6.6113464999999996E-2</c:v>
                </c:pt>
                <c:pt idx="147">
                  <c:v>6.6094704000000004E-2</c:v>
                </c:pt>
                <c:pt idx="148">
                  <c:v>6.6075690000000006E-2</c:v>
                </c:pt>
                <c:pt idx="149">
                  <c:v>6.6056414999999993E-2</c:v>
                </c:pt>
                <c:pt idx="150">
                  <c:v>6.6036869999999998E-2</c:v>
                </c:pt>
                <c:pt idx="151">
                  <c:v>6.6017080000000006E-2</c:v>
                </c:pt>
                <c:pt idx="152">
                  <c:v>6.5997009999999995E-2</c:v>
                </c:pt>
                <c:pt idx="153">
                  <c:v>6.5976679999999996E-2</c:v>
                </c:pt>
                <c:pt idx="154">
                  <c:v>6.5956085999999997E-2</c:v>
                </c:pt>
                <c:pt idx="155">
                  <c:v>6.5935220000000003E-2</c:v>
                </c:pt>
                <c:pt idx="156">
                  <c:v>6.5914089999999995E-2</c:v>
                </c:pt>
                <c:pt idx="157">
                  <c:v>6.5892679999999995E-2</c:v>
                </c:pt>
                <c:pt idx="158">
                  <c:v>6.5871015000000005E-2</c:v>
                </c:pt>
                <c:pt idx="159">
                  <c:v>6.5849065999999998E-2</c:v>
                </c:pt>
                <c:pt idx="160">
                  <c:v>6.5826839999999998E-2</c:v>
                </c:pt>
                <c:pt idx="161">
                  <c:v>6.5804349999999998E-2</c:v>
                </c:pt>
                <c:pt idx="162">
                  <c:v>6.5781569999999998E-2</c:v>
                </c:pt>
                <c:pt idx="163">
                  <c:v>6.5758520000000001E-2</c:v>
                </c:pt>
                <c:pt idx="164">
                  <c:v>6.5735189999999999E-2</c:v>
                </c:pt>
                <c:pt idx="165">
                  <c:v>6.5711569999999997E-2</c:v>
                </c:pt>
                <c:pt idx="166">
                  <c:v>6.5687679999999998E-2</c:v>
                </c:pt>
                <c:pt idx="167">
                  <c:v>6.56635E-2</c:v>
                </c:pt>
                <c:pt idx="168">
                  <c:v>6.5639039999999996E-2</c:v>
                </c:pt>
                <c:pt idx="169">
                  <c:v>6.5614290000000006E-2</c:v>
                </c:pt>
                <c:pt idx="170">
                  <c:v>6.5589259999999996E-2</c:v>
                </c:pt>
                <c:pt idx="171">
                  <c:v>6.5563930000000006E-2</c:v>
                </c:pt>
                <c:pt idx="172">
                  <c:v>6.5538310000000002E-2</c:v>
                </c:pt>
                <c:pt idx="173">
                  <c:v>6.5512403999999996E-2</c:v>
                </c:pt>
                <c:pt idx="174">
                  <c:v>6.548619E-2</c:v>
                </c:pt>
                <c:pt idx="175">
                  <c:v>6.5459690000000001E-2</c:v>
                </c:pt>
                <c:pt idx="176">
                  <c:v>6.5432889999999994E-2</c:v>
                </c:pt>
                <c:pt idx="177">
                  <c:v>6.5405790000000005E-2</c:v>
                </c:pt>
                <c:pt idx="178">
                  <c:v>6.5378389999999995E-2</c:v>
                </c:pt>
                <c:pt idx="179">
                  <c:v>6.5350690000000003E-2</c:v>
                </c:pt>
                <c:pt idx="180">
                  <c:v>6.5322674999999997E-2</c:v>
                </c:pt>
                <c:pt idx="181">
                  <c:v>6.5294354999999998E-2</c:v>
                </c:pt>
                <c:pt idx="182">
                  <c:v>6.5265729999999994E-2</c:v>
                </c:pt>
                <c:pt idx="183">
                  <c:v>6.5236790000000003E-2</c:v>
                </c:pt>
                <c:pt idx="184">
                  <c:v>6.520753E-2</c:v>
                </c:pt>
                <c:pt idx="185">
                  <c:v>6.5177970000000002E-2</c:v>
                </c:pt>
                <c:pt idx="186">
                  <c:v>6.5148079999999997E-2</c:v>
                </c:pt>
                <c:pt idx="187">
                  <c:v>6.5117869999999994E-2</c:v>
                </c:pt>
                <c:pt idx="188">
                  <c:v>6.5087339999999994E-2</c:v>
                </c:pt>
                <c:pt idx="189">
                  <c:v>6.505648E-2</c:v>
                </c:pt>
                <c:pt idx="190">
                  <c:v>6.5025289999999999E-2</c:v>
                </c:pt>
                <c:pt idx="191">
                  <c:v>6.4993770000000006E-2</c:v>
                </c:pt>
                <c:pt idx="192">
                  <c:v>6.4961909999999998E-2</c:v>
                </c:pt>
                <c:pt idx="193">
                  <c:v>6.4929710000000002E-2</c:v>
                </c:pt>
                <c:pt idx="194">
                  <c:v>6.4897159999999995E-2</c:v>
                </c:pt>
                <c:pt idx="195">
                  <c:v>6.4864254999999996E-2</c:v>
                </c:pt>
                <c:pt idx="196">
                  <c:v>6.4831E-2</c:v>
                </c:pt>
                <c:pt idx="197">
                  <c:v>6.4797400000000005E-2</c:v>
                </c:pt>
                <c:pt idx="198">
                  <c:v>6.4763433999999995E-2</c:v>
                </c:pt>
                <c:pt idx="199">
                  <c:v>6.4729110000000006E-2</c:v>
                </c:pt>
                <c:pt idx="200">
                  <c:v>6.4694420000000002E-2</c:v>
                </c:pt>
                <c:pt idx="201">
                  <c:v>6.4659359999999999E-2</c:v>
                </c:pt>
                <c:pt idx="202">
                  <c:v>6.4623885000000006E-2</c:v>
                </c:pt>
                <c:pt idx="203">
                  <c:v>6.4588024999999993E-2</c:v>
                </c:pt>
                <c:pt idx="204">
                  <c:v>6.4551769999999994E-2</c:v>
                </c:pt>
                <c:pt idx="205">
                  <c:v>6.4515113999999998E-2</c:v>
                </c:pt>
                <c:pt idx="206">
                  <c:v>6.4478060000000004E-2</c:v>
                </c:pt>
                <c:pt idx="207">
                  <c:v>6.4440600000000001E-2</c:v>
                </c:pt>
                <c:pt idx="208">
                  <c:v>6.4402730000000005E-2</c:v>
                </c:pt>
                <c:pt idx="209">
                  <c:v>6.4364439999999995E-2</c:v>
                </c:pt>
                <c:pt idx="210">
                  <c:v>6.4325674999999999E-2</c:v>
                </c:pt>
                <c:pt idx="211">
                  <c:v>6.428644E-2</c:v>
                </c:pt>
                <c:pt idx="212">
                  <c:v>6.4246743999999995E-2</c:v>
                </c:pt>
                <c:pt idx="213">
                  <c:v>6.4206584999999997E-2</c:v>
                </c:pt>
                <c:pt idx="214">
                  <c:v>6.4165949999999999E-2</c:v>
                </c:pt>
                <c:pt idx="215">
                  <c:v>6.4124840000000002E-2</c:v>
                </c:pt>
                <c:pt idx="216">
                  <c:v>6.4083230000000005E-2</c:v>
                </c:pt>
                <c:pt idx="217">
                  <c:v>6.4041130000000002E-2</c:v>
                </c:pt>
                <c:pt idx="218">
                  <c:v>6.3998509999999995E-2</c:v>
                </c:pt>
                <c:pt idx="219">
                  <c:v>6.3955300000000007E-2</c:v>
                </c:pt>
                <c:pt idx="220">
                  <c:v>6.3911535000000005E-2</c:v>
                </c:pt>
                <c:pt idx="221">
                  <c:v>6.3867190000000004E-2</c:v>
                </c:pt>
                <c:pt idx="222">
                  <c:v>6.382227E-2</c:v>
                </c:pt>
                <c:pt idx="223">
                  <c:v>6.3776760000000002E-2</c:v>
                </c:pt>
                <c:pt idx="224">
                  <c:v>6.3730640000000005E-2</c:v>
                </c:pt>
                <c:pt idx="225">
                  <c:v>6.3683890000000007E-2</c:v>
                </c:pt>
                <c:pt idx="226">
                  <c:v>6.3636399999999996E-2</c:v>
                </c:pt>
                <c:pt idx="227">
                  <c:v>6.3588229999999996E-2</c:v>
                </c:pt>
                <c:pt idx="228">
                  <c:v>6.3539349999999994E-2</c:v>
                </c:pt>
                <c:pt idx="229">
                  <c:v>6.3489749999999998E-2</c:v>
                </c:pt>
                <c:pt idx="230">
                  <c:v>6.3439400000000007E-2</c:v>
                </c:pt>
                <c:pt idx="231">
                  <c:v>6.3388299999999995E-2</c:v>
                </c:pt>
                <c:pt idx="232">
                  <c:v>6.3336400000000001E-2</c:v>
                </c:pt>
                <c:pt idx="233">
                  <c:v>6.3283615000000001E-2</c:v>
                </c:pt>
                <c:pt idx="234">
                  <c:v>6.3229956000000004E-2</c:v>
                </c:pt>
                <c:pt idx="235">
                  <c:v>6.3175400000000007E-2</c:v>
                </c:pt>
                <c:pt idx="236">
                  <c:v>6.3119930000000005E-2</c:v>
                </c:pt>
                <c:pt idx="237">
                  <c:v>6.3063524999999995E-2</c:v>
                </c:pt>
                <c:pt idx="238">
                  <c:v>6.3006095999999998E-2</c:v>
                </c:pt>
                <c:pt idx="239">
                  <c:v>6.2947586E-2</c:v>
                </c:pt>
                <c:pt idx="240">
                  <c:v>6.2887999999999999E-2</c:v>
                </c:pt>
                <c:pt idx="241">
                  <c:v>6.2827300000000003E-2</c:v>
                </c:pt>
                <c:pt idx="242">
                  <c:v>6.276545E-2</c:v>
                </c:pt>
                <c:pt idx="243">
                  <c:v>6.2702425000000006E-2</c:v>
                </c:pt>
                <c:pt idx="244">
                  <c:v>6.2638100000000002E-2</c:v>
                </c:pt>
                <c:pt idx="245">
                  <c:v>6.2572439999999993E-2</c:v>
                </c:pt>
                <c:pt idx="246">
                  <c:v>6.2505439999999995E-2</c:v>
                </c:pt>
                <c:pt idx="247">
                  <c:v>6.2437042999999998E-2</c:v>
                </c:pt>
                <c:pt idx="248">
                  <c:v>6.2367216000000003E-2</c:v>
                </c:pt>
                <c:pt idx="249">
                  <c:v>6.2295910000000003E-2</c:v>
                </c:pt>
                <c:pt idx="250">
                  <c:v>6.2222946000000001E-2</c:v>
                </c:pt>
                <c:pt idx="251">
                  <c:v>6.2148349999999998E-2</c:v>
                </c:pt>
                <c:pt idx="252">
                  <c:v>6.2072075999999997E-2</c:v>
                </c:pt>
                <c:pt idx="253">
                  <c:v>6.1994069999999998E-2</c:v>
                </c:pt>
                <c:pt idx="254">
                  <c:v>6.191427E-2</c:v>
                </c:pt>
                <c:pt idx="255">
                  <c:v>6.183259E-2</c:v>
                </c:pt>
                <c:pt idx="256">
                  <c:v>6.1748890000000001E-2</c:v>
                </c:pt>
                <c:pt idx="257">
                  <c:v>6.1663170000000003E-2</c:v>
                </c:pt>
                <c:pt idx="258">
                  <c:v>6.1575367999999998E-2</c:v>
                </c:pt>
                <c:pt idx="259">
                  <c:v>6.1485425000000003E-2</c:v>
                </c:pt>
                <c:pt idx="260">
                  <c:v>6.139327E-2</c:v>
                </c:pt>
                <c:pt idx="261">
                  <c:v>6.1298764999999998E-2</c:v>
                </c:pt>
                <c:pt idx="262">
                  <c:v>6.1201832999999997E-2</c:v>
                </c:pt>
                <c:pt idx="263">
                  <c:v>6.1102434999999997E-2</c:v>
                </c:pt>
                <c:pt idx="264">
                  <c:v>6.1000499999999999E-2</c:v>
                </c:pt>
                <c:pt idx="265">
                  <c:v>6.0895953000000003E-2</c:v>
                </c:pt>
                <c:pt idx="266">
                  <c:v>6.0788719999999997E-2</c:v>
                </c:pt>
                <c:pt idx="267">
                  <c:v>6.0678652999999999E-2</c:v>
                </c:pt>
                <c:pt idx="268">
                  <c:v>6.0565710000000002E-2</c:v>
                </c:pt>
                <c:pt idx="269">
                  <c:v>6.0449820000000001E-2</c:v>
                </c:pt>
                <c:pt idx="270">
                  <c:v>6.03309E-2</c:v>
                </c:pt>
                <c:pt idx="271">
                  <c:v>6.0208876000000001E-2</c:v>
                </c:pt>
                <c:pt idx="272">
                  <c:v>6.0083665000000001E-2</c:v>
                </c:pt>
                <c:pt idx="273">
                  <c:v>5.9955179999999997E-2</c:v>
                </c:pt>
                <c:pt idx="274">
                  <c:v>5.9823340000000003E-2</c:v>
                </c:pt>
                <c:pt idx="275">
                  <c:v>5.9688079999999998E-2</c:v>
                </c:pt>
                <c:pt idx="276">
                  <c:v>5.9549306000000003E-2</c:v>
                </c:pt>
                <c:pt idx="277">
                  <c:v>5.9406973000000002E-2</c:v>
                </c:pt>
                <c:pt idx="278">
                  <c:v>5.9261019999999998E-2</c:v>
                </c:pt>
                <c:pt idx="279">
                  <c:v>5.9111360000000002E-2</c:v>
                </c:pt>
                <c:pt idx="280">
                  <c:v>5.8957915999999999E-2</c:v>
                </c:pt>
                <c:pt idx="281">
                  <c:v>5.8800615000000001E-2</c:v>
                </c:pt>
                <c:pt idx="282">
                  <c:v>5.8639504000000002E-2</c:v>
                </c:pt>
                <c:pt idx="283">
                  <c:v>5.8474473999999999E-2</c:v>
                </c:pt>
                <c:pt idx="284">
                  <c:v>5.8305450000000002E-2</c:v>
                </c:pt>
                <c:pt idx="285">
                  <c:v>5.8132379999999997E-2</c:v>
                </c:pt>
                <c:pt idx="286">
                  <c:v>5.7955253999999998E-2</c:v>
                </c:pt>
                <c:pt idx="287">
                  <c:v>5.7774144999999999E-2</c:v>
                </c:pt>
                <c:pt idx="288">
                  <c:v>5.7588939999999998E-2</c:v>
                </c:pt>
                <c:pt idx="289">
                  <c:v>5.739959E-2</c:v>
                </c:pt>
                <c:pt idx="290">
                  <c:v>5.7206060000000003E-2</c:v>
                </c:pt>
                <c:pt idx="291">
                  <c:v>5.7008475000000003E-2</c:v>
                </c:pt>
                <c:pt idx="292">
                  <c:v>5.6806849999999999E-2</c:v>
                </c:pt>
                <c:pt idx="293">
                  <c:v>5.6601110000000003E-2</c:v>
                </c:pt>
                <c:pt idx="294">
                  <c:v>5.6391243000000001E-2</c:v>
                </c:pt>
                <c:pt idx="295">
                  <c:v>5.6177240000000003E-2</c:v>
                </c:pt>
                <c:pt idx="296">
                  <c:v>5.5959420000000003E-2</c:v>
                </c:pt>
                <c:pt idx="297">
                  <c:v>5.5737637E-2</c:v>
                </c:pt>
                <c:pt idx="298">
                  <c:v>5.5511914000000002E-2</c:v>
                </c:pt>
                <c:pt idx="299">
                  <c:v>5.5282272E-2</c:v>
                </c:pt>
                <c:pt idx="300">
                  <c:v>5.5048842000000001E-2</c:v>
                </c:pt>
                <c:pt idx="301">
                  <c:v>5.4811859999999997E-2</c:v>
                </c:pt>
                <c:pt idx="302">
                  <c:v>5.4571260000000003E-2</c:v>
                </c:pt>
                <c:pt idx="303">
                  <c:v>5.4327090000000001E-2</c:v>
                </c:pt>
                <c:pt idx="304">
                  <c:v>5.4079413E-2</c:v>
                </c:pt>
                <c:pt idx="305">
                  <c:v>5.3828515E-2</c:v>
                </c:pt>
                <c:pt idx="306">
                  <c:v>5.3574488000000003E-2</c:v>
                </c:pt>
                <c:pt idx="307">
                  <c:v>5.3317360000000001E-2</c:v>
                </c:pt>
                <c:pt idx="308">
                  <c:v>5.3057229999999997E-2</c:v>
                </c:pt>
                <c:pt idx="309">
                  <c:v>5.2794202999999998E-2</c:v>
                </c:pt>
                <c:pt idx="310">
                  <c:v>5.2528645999999998E-2</c:v>
                </c:pt>
                <c:pt idx="311">
                  <c:v>5.2260540000000001E-2</c:v>
                </c:pt>
                <c:pt idx="312">
                  <c:v>5.1990016999999999E-2</c:v>
                </c:pt>
                <c:pt idx="313">
                  <c:v>5.1717192000000002E-2</c:v>
                </c:pt>
                <c:pt idx="314">
                  <c:v>5.1442266E-2</c:v>
                </c:pt>
                <c:pt idx="315">
                  <c:v>5.1165476000000001E-2</c:v>
                </c:pt>
                <c:pt idx="316">
                  <c:v>5.0886889999999997E-2</c:v>
                </c:pt>
                <c:pt idx="317">
                  <c:v>5.0606659999999998E-2</c:v>
                </c:pt>
                <c:pt idx="318">
                  <c:v>5.0324929999999997E-2</c:v>
                </c:pt>
                <c:pt idx="319">
                  <c:v>5.0041917999999998E-2</c:v>
                </c:pt>
                <c:pt idx="320">
                  <c:v>4.975777E-2</c:v>
                </c:pt>
                <c:pt idx="321">
                  <c:v>4.9472634000000001E-2</c:v>
                </c:pt>
                <c:pt idx="322">
                  <c:v>4.9186658000000001E-2</c:v>
                </c:pt>
                <c:pt idx="323">
                  <c:v>4.8900003999999997E-2</c:v>
                </c:pt>
                <c:pt idx="324">
                  <c:v>4.8612825999999998E-2</c:v>
                </c:pt>
                <c:pt idx="325">
                  <c:v>4.8325277999999999E-2</c:v>
                </c:pt>
                <c:pt idx="326">
                  <c:v>4.803752E-2</c:v>
                </c:pt>
                <c:pt idx="327">
                  <c:v>4.7749710000000001E-2</c:v>
                </c:pt>
                <c:pt idx="328">
                  <c:v>4.7461938000000002E-2</c:v>
                </c:pt>
                <c:pt idx="329">
                  <c:v>4.7174386999999998E-2</c:v>
                </c:pt>
                <c:pt idx="330">
                  <c:v>4.6887180000000001E-2</c:v>
                </c:pt>
                <c:pt idx="331">
                  <c:v>4.6600471999999997E-2</c:v>
                </c:pt>
                <c:pt idx="332">
                  <c:v>4.6314407000000002E-2</c:v>
                </c:pt>
                <c:pt idx="333">
                  <c:v>4.602904E-2</c:v>
                </c:pt>
                <c:pt idx="334">
                  <c:v>4.5744510000000002E-2</c:v>
                </c:pt>
                <c:pt idx="335">
                  <c:v>4.5460953999999998E-2</c:v>
                </c:pt>
                <c:pt idx="336">
                  <c:v>4.5178494999999999E-2</c:v>
                </c:pt>
                <c:pt idx="337">
                  <c:v>4.4897247000000001E-2</c:v>
                </c:pt>
                <c:pt idx="338">
                  <c:v>4.4617295000000001E-2</c:v>
                </c:pt>
                <c:pt idx="339">
                  <c:v>4.4338695999999997E-2</c:v>
                </c:pt>
                <c:pt idx="340">
                  <c:v>4.4061568000000002E-2</c:v>
                </c:pt>
                <c:pt idx="341">
                  <c:v>4.3785989999999997E-2</c:v>
                </c:pt>
                <c:pt idx="342">
                  <c:v>4.3512040000000002E-2</c:v>
                </c:pt>
                <c:pt idx="343">
                  <c:v>4.3239787000000002E-2</c:v>
                </c:pt>
                <c:pt idx="344">
                  <c:v>4.2969300000000002E-2</c:v>
                </c:pt>
                <c:pt idx="345">
                  <c:v>4.270065E-2</c:v>
                </c:pt>
                <c:pt idx="346">
                  <c:v>4.2433877000000002E-2</c:v>
                </c:pt>
                <c:pt idx="347">
                  <c:v>4.2169034000000001E-2</c:v>
                </c:pt>
                <c:pt idx="348">
                  <c:v>4.190617E-2</c:v>
                </c:pt>
                <c:pt idx="349">
                  <c:v>4.1645326000000003E-2</c:v>
                </c:pt>
                <c:pt idx="350">
                  <c:v>4.1386579999999999E-2</c:v>
                </c:pt>
                <c:pt idx="351">
                  <c:v>4.1129935999999999E-2</c:v>
                </c:pt>
                <c:pt idx="352">
                  <c:v>4.0875429999999997E-2</c:v>
                </c:pt>
                <c:pt idx="353">
                  <c:v>4.0623087000000002E-2</c:v>
                </c:pt>
                <c:pt idx="354">
                  <c:v>4.0372930000000001E-2</c:v>
                </c:pt>
                <c:pt idx="355">
                  <c:v>4.0124997000000003E-2</c:v>
                </c:pt>
                <c:pt idx="356">
                  <c:v>3.9879320000000003E-2</c:v>
                </c:pt>
                <c:pt idx="357">
                  <c:v>3.963589E-2</c:v>
                </c:pt>
                <c:pt idx="358">
                  <c:v>3.9394730000000003E-2</c:v>
                </c:pt>
                <c:pt idx="359">
                  <c:v>3.9155836999999999E-2</c:v>
                </c:pt>
                <c:pt idx="360">
                  <c:v>3.8919225000000002E-2</c:v>
                </c:pt>
                <c:pt idx="361">
                  <c:v>3.8684980000000001E-2</c:v>
                </c:pt>
                <c:pt idx="362">
                  <c:v>3.8453042999999999E-2</c:v>
                </c:pt>
                <c:pt idx="363">
                  <c:v>3.8223409999999999E-2</c:v>
                </c:pt>
                <c:pt idx="364">
                  <c:v>3.7996075999999997E-2</c:v>
                </c:pt>
                <c:pt idx="365">
                  <c:v>3.7771035000000001E-2</c:v>
                </c:pt>
                <c:pt idx="366">
                  <c:v>3.7548270000000002E-2</c:v>
                </c:pt>
                <c:pt idx="367">
                  <c:v>3.7327770000000003E-2</c:v>
                </c:pt>
                <c:pt idx="368">
                  <c:v>3.7109512999999997E-2</c:v>
                </c:pt>
                <c:pt idx="369">
                  <c:v>3.6893500000000003E-2</c:v>
                </c:pt>
                <c:pt idx="370">
                  <c:v>3.6679860000000002E-2</c:v>
                </c:pt>
                <c:pt idx="371">
                  <c:v>3.6468470000000003E-2</c:v>
                </c:pt>
                <c:pt idx="372">
                  <c:v>3.6259304999999999E-2</c:v>
                </c:pt>
                <c:pt idx="373">
                  <c:v>3.6052343000000001E-2</c:v>
                </c:pt>
                <c:pt idx="374">
                  <c:v>3.5847556000000003E-2</c:v>
                </c:pt>
                <c:pt idx="375">
                  <c:v>3.5644926E-2</c:v>
                </c:pt>
                <c:pt idx="376">
                  <c:v>3.5444415999999999E-2</c:v>
                </c:pt>
                <c:pt idx="377">
                  <c:v>3.5246E-2</c:v>
                </c:pt>
                <c:pt idx="378">
                  <c:v>3.5049669999999998E-2</c:v>
                </c:pt>
                <c:pt idx="379">
                  <c:v>3.4855574E-2</c:v>
                </c:pt>
                <c:pt idx="380">
                  <c:v>3.4663557999999997E-2</c:v>
                </c:pt>
                <c:pt idx="381">
                  <c:v>3.4473587E-2</c:v>
                </c:pt>
                <c:pt idx="382">
                  <c:v>3.4285639999999999E-2</c:v>
                </c:pt>
                <c:pt idx="383">
                  <c:v>3.4099686999999997E-2</c:v>
                </c:pt>
                <c:pt idx="384">
                  <c:v>3.3915695000000003E-2</c:v>
                </c:pt>
                <c:pt idx="385">
                  <c:v>3.3733632E-2</c:v>
                </c:pt>
                <c:pt idx="386">
                  <c:v>3.3553470000000002E-2</c:v>
                </c:pt>
                <c:pt idx="387">
                  <c:v>3.3375200000000001E-2</c:v>
                </c:pt>
                <c:pt idx="388">
                  <c:v>3.3198927000000003E-2</c:v>
                </c:pt>
                <c:pt idx="389">
                  <c:v>3.3024523E-2</c:v>
                </c:pt>
                <c:pt idx="390">
                  <c:v>3.2851957000000001E-2</c:v>
                </c:pt>
                <c:pt idx="391">
                  <c:v>3.2681203999999998E-2</c:v>
                </c:pt>
                <c:pt idx="392">
                  <c:v>3.2512239999999998E-2</c:v>
                </c:pt>
                <c:pt idx="393">
                  <c:v>3.2345029999999997E-2</c:v>
                </c:pt>
                <c:pt idx="394">
                  <c:v>3.2179553E-2</c:v>
                </c:pt>
                <c:pt idx="395">
                  <c:v>3.2015773999999997E-2</c:v>
                </c:pt>
                <c:pt idx="396">
                  <c:v>3.1853665000000003E-2</c:v>
                </c:pt>
                <c:pt idx="397">
                  <c:v>3.1693329999999999E-2</c:v>
                </c:pt>
                <c:pt idx="398">
                  <c:v>3.1534642000000002E-2</c:v>
                </c:pt>
                <c:pt idx="399">
                  <c:v>3.1377580000000002E-2</c:v>
                </c:pt>
                <c:pt idx="400">
                  <c:v>3.1222126999999999E-2</c:v>
                </c:pt>
                <c:pt idx="401">
                  <c:v>3.1068254E-2</c:v>
                </c:pt>
                <c:pt idx="402">
                  <c:v>3.0915936000000001E-2</c:v>
                </c:pt>
                <c:pt idx="403">
                  <c:v>3.0765154999999999E-2</c:v>
                </c:pt>
                <c:pt idx="404">
                  <c:v>3.0615881000000001E-2</c:v>
                </c:pt>
                <c:pt idx="405">
                  <c:v>3.0468103999999999E-2</c:v>
                </c:pt>
                <c:pt idx="406">
                  <c:v>3.0321829000000002E-2</c:v>
                </c:pt>
                <c:pt idx="407">
                  <c:v>3.0177008000000002E-2</c:v>
                </c:pt>
                <c:pt idx="408">
                  <c:v>3.003362E-2</c:v>
                </c:pt>
                <c:pt idx="409">
                  <c:v>2.9891642E-2</c:v>
                </c:pt>
                <c:pt idx="410">
                  <c:v>2.9751053E-2</c:v>
                </c:pt>
                <c:pt idx="411">
                  <c:v>2.9611832000000001E-2</c:v>
                </c:pt>
                <c:pt idx="412">
                  <c:v>2.947396E-2</c:v>
                </c:pt>
                <c:pt idx="413">
                  <c:v>2.9337419999999999E-2</c:v>
                </c:pt>
                <c:pt idx="414">
                  <c:v>2.9202187000000001E-2</c:v>
                </c:pt>
                <c:pt idx="415">
                  <c:v>2.9068245999999999E-2</c:v>
                </c:pt>
                <c:pt idx="416">
                  <c:v>2.8935580999999998E-2</c:v>
                </c:pt>
                <c:pt idx="417">
                  <c:v>2.8804155000000001E-2</c:v>
                </c:pt>
                <c:pt idx="418">
                  <c:v>2.8673931999999999E-2</c:v>
                </c:pt>
                <c:pt idx="419">
                  <c:v>2.8544917999999999E-2</c:v>
                </c:pt>
                <c:pt idx="420">
                  <c:v>2.8417095999999999E-2</c:v>
                </c:pt>
                <c:pt idx="421">
                  <c:v>2.8290447E-2</c:v>
                </c:pt>
                <c:pt idx="422">
                  <c:v>2.8164959999999999E-2</c:v>
                </c:pt>
                <c:pt idx="423">
                  <c:v>2.8040618E-2</c:v>
                </c:pt>
                <c:pt idx="424">
                  <c:v>2.791741E-2</c:v>
                </c:pt>
                <c:pt idx="425">
                  <c:v>2.7795319999999998E-2</c:v>
                </c:pt>
                <c:pt idx="426">
                  <c:v>2.7674342000000001E-2</c:v>
                </c:pt>
                <c:pt idx="427">
                  <c:v>2.7554461999999998E-2</c:v>
                </c:pt>
                <c:pt idx="428">
                  <c:v>2.7435672000000001E-2</c:v>
                </c:pt>
                <c:pt idx="429">
                  <c:v>2.7317883000000001E-2</c:v>
                </c:pt>
                <c:pt idx="430">
                  <c:v>2.7201072999999999E-2</c:v>
                </c:pt>
                <c:pt idx="431">
                  <c:v>2.7085278000000001E-2</c:v>
                </c:pt>
                <c:pt idx="432">
                  <c:v>2.6970483E-2</c:v>
                </c:pt>
                <c:pt idx="433">
                  <c:v>2.6856675999999999E-2</c:v>
                </c:pt>
                <c:pt idx="434">
                  <c:v>2.6743846000000002E-2</c:v>
                </c:pt>
                <c:pt idx="435">
                  <c:v>2.6631980999999999E-2</c:v>
                </c:pt>
                <c:pt idx="436">
                  <c:v>2.6521072E-2</c:v>
                </c:pt>
                <c:pt idx="437">
                  <c:v>2.6411108999999999E-2</c:v>
                </c:pt>
                <c:pt idx="438">
                  <c:v>2.6302082000000001E-2</c:v>
                </c:pt>
                <c:pt idx="439">
                  <c:v>2.6193985999999999E-2</c:v>
                </c:pt>
                <c:pt idx="440">
                  <c:v>2.6086811000000001E-2</c:v>
                </c:pt>
                <c:pt idx="441">
                  <c:v>2.5980465000000001E-2</c:v>
                </c:pt>
                <c:pt idx="442">
                  <c:v>2.5874960999999998E-2</c:v>
                </c:pt>
                <c:pt idx="443">
                  <c:v>2.5770316000000001E-2</c:v>
                </c:pt>
                <c:pt idx="444">
                  <c:v>2.5666514000000001E-2</c:v>
                </c:pt>
                <c:pt idx="445">
                  <c:v>2.5563545999999999E-2</c:v>
                </c:pt>
                <c:pt idx="446">
                  <c:v>2.5461399999999999E-2</c:v>
                </c:pt>
                <c:pt idx="447">
                  <c:v>2.5360066000000001E-2</c:v>
                </c:pt>
                <c:pt idx="448">
                  <c:v>2.5259534E-2</c:v>
                </c:pt>
                <c:pt idx="449">
                  <c:v>2.5159791000000001E-2</c:v>
                </c:pt>
                <c:pt idx="450">
                  <c:v>2.5060827000000001E-2</c:v>
                </c:pt>
                <c:pt idx="451">
                  <c:v>2.4962634000000001E-2</c:v>
                </c:pt>
                <c:pt idx="452">
                  <c:v>2.4865199000000001E-2</c:v>
                </c:pt>
                <c:pt idx="453">
                  <c:v>2.4768492E-2</c:v>
                </c:pt>
                <c:pt idx="454">
                  <c:v>2.4672515999999999E-2</c:v>
                </c:pt>
                <c:pt idx="455">
                  <c:v>2.4577261999999999E-2</c:v>
                </c:pt>
                <c:pt idx="456">
                  <c:v>2.4482716000000002E-2</c:v>
                </c:pt>
                <c:pt idx="457">
                  <c:v>2.438887E-2</c:v>
                </c:pt>
                <c:pt idx="458">
                  <c:v>2.4295714E-2</c:v>
                </c:pt>
                <c:pt idx="459">
                  <c:v>2.4203235E-2</c:v>
                </c:pt>
                <c:pt idx="460">
                  <c:v>2.4111423999999999E-2</c:v>
                </c:pt>
                <c:pt idx="461">
                  <c:v>2.4020270999999999E-2</c:v>
                </c:pt>
                <c:pt idx="462">
                  <c:v>2.3929763999999999E-2</c:v>
                </c:pt>
                <c:pt idx="463">
                  <c:v>2.3839893000000001E-2</c:v>
                </c:pt>
                <c:pt idx="464">
                  <c:v>2.3750644000000001E-2</c:v>
                </c:pt>
                <c:pt idx="465">
                  <c:v>2.3662044E-2</c:v>
                </c:pt>
                <c:pt idx="466">
                  <c:v>2.3574055999999999E-2</c:v>
                </c:pt>
                <c:pt idx="467">
                  <c:v>2.3486673999999999E-2</c:v>
                </c:pt>
                <c:pt idx="468">
                  <c:v>2.339989E-2</c:v>
                </c:pt>
                <c:pt idx="469">
                  <c:v>2.3313692E-2</c:v>
                </c:pt>
                <c:pt idx="470">
                  <c:v>2.3228072999999998E-2</c:v>
                </c:pt>
                <c:pt idx="471">
                  <c:v>2.3143025000000001E-2</c:v>
                </c:pt>
                <c:pt idx="472">
                  <c:v>2.3058540999999998E-2</c:v>
                </c:pt>
                <c:pt idx="473">
                  <c:v>2.2974609999999999E-2</c:v>
                </c:pt>
                <c:pt idx="474">
                  <c:v>2.2891225000000001E-2</c:v>
                </c:pt>
                <c:pt idx="475">
                  <c:v>2.280838E-2</c:v>
                </c:pt>
                <c:pt idx="476">
                  <c:v>2.2726067999999999E-2</c:v>
                </c:pt>
                <c:pt idx="477">
                  <c:v>2.2644299999999999E-2</c:v>
                </c:pt>
                <c:pt idx="478">
                  <c:v>2.2563053E-2</c:v>
                </c:pt>
                <c:pt idx="479">
                  <c:v>2.2482319000000001E-2</c:v>
                </c:pt>
                <c:pt idx="480">
                  <c:v>2.2402095E-2</c:v>
                </c:pt>
                <c:pt idx="481">
                  <c:v>2.2322370000000001E-2</c:v>
                </c:pt>
                <c:pt idx="482">
                  <c:v>2.2243137999999999E-2</c:v>
                </c:pt>
                <c:pt idx="483">
                  <c:v>2.2164395E-2</c:v>
                </c:pt>
                <c:pt idx="484">
                  <c:v>2.2086134E-2</c:v>
                </c:pt>
                <c:pt idx="485">
                  <c:v>2.2008349999999999E-2</c:v>
                </c:pt>
                <c:pt idx="486">
                  <c:v>2.1931033999999999E-2</c:v>
                </c:pt>
                <c:pt idx="487">
                  <c:v>2.1854180000000001E-2</c:v>
                </c:pt>
                <c:pt idx="488">
                  <c:v>2.1777786E-2</c:v>
                </c:pt>
                <c:pt idx="489">
                  <c:v>2.1701844000000001E-2</c:v>
                </c:pt>
                <c:pt idx="490">
                  <c:v>2.1626348E-2</c:v>
                </c:pt>
                <c:pt idx="491">
                  <c:v>2.1551290000000001E-2</c:v>
                </c:pt>
                <c:pt idx="492">
                  <c:v>2.1476667000000001E-2</c:v>
                </c:pt>
                <c:pt idx="493">
                  <c:v>2.1402476E-2</c:v>
                </c:pt>
                <c:pt idx="494">
                  <c:v>2.1328710000000001E-2</c:v>
                </c:pt>
                <c:pt idx="495">
                  <c:v>2.1255362999999999E-2</c:v>
                </c:pt>
                <c:pt idx="496">
                  <c:v>2.1182429999999999E-2</c:v>
                </c:pt>
                <c:pt idx="497">
                  <c:v>2.1109909999999999E-2</c:v>
                </c:pt>
                <c:pt idx="498">
                  <c:v>2.1037797E-2</c:v>
                </c:pt>
                <c:pt idx="499">
                  <c:v>2.0966083E-2</c:v>
                </c:pt>
                <c:pt idx="500">
                  <c:v>2.0894768000000001E-2</c:v>
                </c:pt>
                <c:pt idx="501">
                  <c:v>2.0823846E-2</c:v>
                </c:pt>
                <c:pt idx="502">
                  <c:v>2.0753312999999999E-2</c:v>
                </c:pt>
                <c:pt idx="503">
                  <c:v>2.0683164E-2</c:v>
                </c:pt>
                <c:pt idx="504">
                  <c:v>2.0613389999999999E-2</c:v>
                </c:pt>
                <c:pt idx="505">
                  <c:v>2.0543975999999999E-2</c:v>
                </c:pt>
                <c:pt idx="506">
                  <c:v>2.0474933000000001E-2</c:v>
                </c:pt>
                <c:pt idx="507">
                  <c:v>2.0406253999999999E-2</c:v>
                </c:pt>
                <c:pt idx="508">
                  <c:v>2.0337936000000001E-2</c:v>
                </c:pt>
                <c:pt idx="509">
                  <c:v>2.0269973E-2</c:v>
                </c:pt>
                <c:pt idx="510">
                  <c:v>2.0202363000000001E-2</c:v>
                </c:pt>
                <c:pt idx="511">
                  <c:v>2.0135103000000001E-2</c:v>
                </c:pt>
                <c:pt idx="512">
                  <c:v>2.006819E-2</c:v>
                </c:pt>
                <c:pt idx="513">
                  <c:v>2.0001616E-2</c:v>
                </c:pt>
                <c:pt idx="514">
                  <c:v>1.9935384E-2</c:v>
                </c:pt>
                <c:pt idx="515">
                  <c:v>1.9869485999999999E-2</c:v>
                </c:pt>
                <c:pt idx="516">
                  <c:v>1.9803919999999999E-2</c:v>
                </c:pt>
                <c:pt idx="517">
                  <c:v>1.9738684999999999E-2</c:v>
                </c:pt>
                <c:pt idx="518">
                  <c:v>1.9673763E-2</c:v>
                </c:pt>
                <c:pt idx="519">
                  <c:v>1.9609150999999998E-2</c:v>
                </c:pt>
                <c:pt idx="520">
                  <c:v>1.9544856999999999E-2</c:v>
                </c:pt>
                <c:pt idx="521">
                  <c:v>1.9480871E-2</c:v>
                </c:pt>
                <c:pt idx="522">
                  <c:v>1.9417195000000002E-2</c:v>
                </c:pt>
                <c:pt idx="523">
                  <c:v>1.9353823999999999E-2</c:v>
                </c:pt>
                <c:pt idx="524">
                  <c:v>1.9290755E-2</c:v>
                </c:pt>
                <c:pt idx="525">
                  <c:v>1.9227983000000001E-2</c:v>
                </c:pt>
                <c:pt idx="526">
                  <c:v>1.9165508000000001E-2</c:v>
                </c:pt>
                <c:pt idx="527">
                  <c:v>1.9103326E-2</c:v>
                </c:pt>
                <c:pt idx="528">
                  <c:v>1.9041433999999999E-2</c:v>
                </c:pt>
                <c:pt idx="529">
                  <c:v>1.897983E-2</c:v>
                </c:pt>
                <c:pt idx="530">
                  <c:v>1.8918509999999999E-2</c:v>
                </c:pt>
                <c:pt idx="531">
                  <c:v>1.8857473999999999E-2</c:v>
                </c:pt>
                <c:pt idx="532">
                  <c:v>1.8796705E-2</c:v>
                </c:pt>
                <c:pt idx="533">
                  <c:v>1.8736208000000001E-2</c:v>
                </c:pt>
                <c:pt idx="534">
                  <c:v>1.8675979999999998E-2</c:v>
                </c:pt>
                <c:pt idx="535">
                  <c:v>1.861602E-2</c:v>
                </c:pt>
                <c:pt idx="536">
                  <c:v>1.8556327000000001E-2</c:v>
                </c:pt>
                <c:pt idx="537">
                  <c:v>1.8496894999999999E-2</c:v>
                </c:pt>
                <c:pt idx="538">
                  <c:v>1.8437723E-2</c:v>
                </c:pt>
                <c:pt idx="539">
                  <c:v>1.8378809999999999E-2</c:v>
                </c:pt>
                <c:pt idx="540">
                  <c:v>1.832015E-2</c:v>
                </c:pt>
                <c:pt idx="541">
                  <c:v>1.8261744E-2</c:v>
                </c:pt>
                <c:pt idx="542">
                  <c:v>1.8203586000000001E-2</c:v>
                </c:pt>
                <c:pt idx="543">
                  <c:v>1.8145676999999999E-2</c:v>
                </c:pt>
                <c:pt idx="544">
                  <c:v>1.8088013E-2</c:v>
                </c:pt>
                <c:pt idx="545">
                  <c:v>1.8030590999999999E-2</c:v>
                </c:pt>
                <c:pt idx="546">
                  <c:v>1.7973395E-2</c:v>
                </c:pt>
                <c:pt idx="547">
                  <c:v>1.7916435000000001E-2</c:v>
                </c:pt>
                <c:pt idx="548">
                  <c:v>1.7859709000000001E-2</c:v>
                </c:pt>
                <c:pt idx="549">
                  <c:v>1.7803214000000001E-2</c:v>
                </c:pt>
                <c:pt idx="550">
                  <c:v>1.7746947999999999E-2</c:v>
                </c:pt>
                <c:pt idx="551">
                  <c:v>1.7690908000000002E-2</c:v>
                </c:pt>
                <c:pt idx="552">
                  <c:v>1.7635094E-2</c:v>
                </c:pt>
                <c:pt idx="553">
                  <c:v>1.7579503E-2</c:v>
                </c:pt>
                <c:pt idx="554">
                  <c:v>1.7524133000000001E-2</c:v>
                </c:pt>
                <c:pt idx="555">
                  <c:v>1.7468981000000001E-2</c:v>
                </c:pt>
                <c:pt idx="556">
                  <c:v>1.7414045999999999E-2</c:v>
                </c:pt>
                <c:pt idx="557">
                  <c:v>1.7359328E-2</c:v>
                </c:pt>
                <c:pt idx="558">
                  <c:v>1.7304821000000001E-2</c:v>
                </c:pt>
                <c:pt idx="559">
                  <c:v>1.7250524999999999E-2</c:v>
                </c:pt>
                <c:pt idx="560">
                  <c:v>1.719644E-2</c:v>
                </c:pt>
                <c:pt idx="561">
                  <c:v>1.7142560000000001E-2</c:v>
                </c:pt>
                <c:pt idx="562">
                  <c:v>1.7088888E-2</c:v>
                </c:pt>
                <c:pt idx="563">
                  <c:v>1.7035420999999999E-2</c:v>
                </c:pt>
                <c:pt idx="564">
                  <c:v>1.6982157000000001E-2</c:v>
                </c:pt>
                <c:pt idx="565">
                  <c:v>1.6929093999999999E-2</c:v>
                </c:pt>
                <c:pt idx="566">
                  <c:v>1.6876232000000001E-2</c:v>
                </c:pt>
                <c:pt idx="567">
                  <c:v>1.682355E-2</c:v>
                </c:pt>
                <c:pt idx="568">
                  <c:v>1.6771057999999998E-2</c:v>
                </c:pt>
                <c:pt idx="569">
                  <c:v>1.6718752999999999E-2</c:v>
                </c:pt>
                <c:pt idx="570">
                  <c:v>1.666664E-2</c:v>
                </c:pt>
                <c:pt idx="571">
                  <c:v>1.6614714999999999E-2</c:v>
                </c:pt>
                <c:pt idx="572">
                  <c:v>1.6562976E-2</c:v>
                </c:pt>
                <c:pt idx="573">
                  <c:v>1.6511422000000001E-2</c:v>
                </c:pt>
                <c:pt idx="574">
                  <c:v>1.6460051999999999E-2</c:v>
                </c:pt>
                <c:pt idx="575">
                  <c:v>1.6408862999999999E-2</c:v>
                </c:pt>
                <c:pt idx="576">
                  <c:v>1.6357856E-2</c:v>
                </c:pt>
                <c:pt idx="577">
                  <c:v>1.6307028000000001E-2</c:v>
                </c:pt>
                <c:pt idx="578">
                  <c:v>1.6256376999999999E-2</c:v>
                </c:pt>
                <c:pt idx="579">
                  <c:v>1.6205903000000001E-2</c:v>
                </c:pt>
                <c:pt idx="580">
                  <c:v>1.6155605999999999E-2</c:v>
                </c:pt>
                <c:pt idx="581">
                  <c:v>1.6105482000000001E-2</c:v>
                </c:pt>
                <c:pt idx="582">
                  <c:v>1.6055532000000001E-2</c:v>
                </c:pt>
                <c:pt idx="583">
                  <c:v>1.6005753000000001E-2</c:v>
                </c:pt>
                <c:pt idx="584">
                  <c:v>1.5956142999999999E-2</c:v>
                </c:pt>
                <c:pt idx="585">
                  <c:v>1.5906705E-2</c:v>
                </c:pt>
                <c:pt idx="586">
                  <c:v>1.5857435999999999E-2</c:v>
                </c:pt>
                <c:pt idx="587">
                  <c:v>1.5808333000000001E-2</c:v>
                </c:pt>
                <c:pt idx="588">
                  <c:v>1.5759394999999999E-2</c:v>
                </c:pt>
                <c:pt idx="589">
                  <c:v>1.5710617999999999E-2</c:v>
                </c:pt>
                <c:pt idx="590">
                  <c:v>1.5662003000000001E-2</c:v>
                </c:pt>
                <c:pt idx="591">
                  <c:v>1.56135475E-2</c:v>
                </c:pt>
                <c:pt idx="592">
                  <c:v>1.5565251E-2</c:v>
                </c:pt>
                <c:pt idx="593">
                  <c:v>1.5517110000000001E-2</c:v>
                </c:pt>
                <c:pt idx="594">
                  <c:v>1.54691255E-2</c:v>
                </c:pt>
              </c:numCache>
            </c:numRef>
          </c:yVal>
          <c:smooth val="1"/>
          <c:extLst>
            <c:ext xmlns:c16="http://schemas.microsoft.com/office/drawing/2014/chart" uri="{C3380CC4-5D6E-409C-BE32-E72D297353CC}">
              <c16:uniqueId val="{00000002-34D6-4C29-9DAF-A1388BBE8F49}"/>
            </c:ext>
          </c:extLst>
        </c:ser>
        <c:dLbls>
          <c:showLegendKey val="0"/>
          <c:showVal val="0"/>
          <c:showCatName val="0"/>
          <c:showSerName val="0"/>
          <c:showPercent val="0"/>
          <c:showBubbleSize val="0"/>
        </c:dLbls>
        <c:axId val="1201223888"/>
        <c:axId val="1146217824"/>
      </c:scatterChart>
      <c:valAx>
        <c:axId val="1808629792"/>
        <c:scaling>
          <c:orientation val="minMax"/>
          <c:max val="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6464"/>
        <c:crosses val="autoZero"/>
        <c:crossBetween val="midCat"/>
      </c:valAx>
      <c:valAx>
        <c:axId val="18086264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Concentration [g kg</a:t>
                </a:r>
                <a:r>
                  <a:rPr lang="en-GB" baseline="30000"/>
                  <a:t>-1</a:t>
                </a:r>
                <a:r>
                  <a:rPr lang="en-GB"/>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29792"/>
        <c:crosses val="autoZero"/>
        <c:crossBetween val="midCat"/>
      </c:valAx>
      <c:valAx>
        <c:axId val="1146217824"/>
        <c:scaling>
          <c:orientation val="minMax"/>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01223888"/>
        <c:crosses val="max"/>
        <c:crossBetween val="midCat"/>
      </c:valAx>
      <c:valAx>
        <c:axId val="1201223888"/>
        <c:scaling>
          <c:orientation val="minMax"/>
        </c:scaling>
        <c:delete val="1"/>
        <c:axPos val="b"/>
        <c:numFmt formatCode="General" sourceLinked="1"/>
        <c:majorTickMark val="out"/>
        <c:minorTickMark val="none"/>
        <c:tickLblPos val="nextTo"/>
        <c:crossAx val="1146217824"/>
        <c:crosses val="autoZero"/>
        <c:crossBetween val="midCat"/>
      </c:valAx>
      <c:spPr>
        <a:noFill/>
        <a:ln>
          <a:noFill/>
        </a:ln>
        <a:effectLst/>
      </c:spPr>
    </c:plotArea>
    <c:legend>
      <c:legendPos val="r"/>
      <c:legendEntry>
        <c:idx val="1"/>
        <c:delete val="1"/>
      </c:legendEntry>
      <c:layout>
        <c:manualLayout>
          <c:xMode val="edge"/>
          <c:yMode val="edge"/>
          <c:x val="0.67680990979256639"/>
          <c:y val="0.29533758453448217"/>
          <c:w val="0.2086690646280655"/>
          <c:h val="0.121641111215168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9525</xdr:rowOff>
    </xdr:from>
    <xdr:to>
      <xdr:col>4</xdr:col>
      <xdr:colOff>304800</xdr:colOff>
      <xdr:row>33</xdr:row>
      <xdr:rowOff>53340</xdr:rowOff>
    </xdr:to>
    <xdr:graphicFrame macro="">
      <xdr:nvGraphicFramePr>
        <xdr:cNvPr id="2" name="Chart 1">
          <a:extLst>
            <a:ext uri="{FF2B5EF4-FFF2-40B4-BE49-F238E27FC236}">
              <a16:creationId xmlns:a16="http://schemas.microsoft.com/office/drawing/2014/main" id="{8AF7ECBF-BEB9-4041-BC9C-BF35B0E37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5</xdr:row>
      <xdr:rowOff>0</xdr:rowOff>
    </xdr:from>
    <xdr:to>
      <xdr:col>15</xdr:col>
      <xdr:colOff>304800</xdr:colOff>
      <xdr:row>19</xdr:row>
      <xdr:rowOff>154305</xdr:rowOff>
    </xdr:to>
    <xdr:graphicFrame macro="">
      <xdr:nvGraphicFramePr>
        <xdr:cNvPr id="2" name="Chart 1">
          <a:extLst>
            <a:ext uri="{FF2B5EF4-FFF2-40B4-BE49-F238E27FC236}">
              <a16:creationId xmlns:a16="http://schemas.microsoft.com/office/drawing/2014/main" id="{CABCB09E-F133-42D8-9AFF-922959705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0</xdr:colOff>
      <xdr:row>2</xdr:row>
      <xdr:rowOff>0</xdr:rowOff>
    </xdr:from>
    <xdr:to>
      <xdr:col>38</xdr:col>
      <xdr:colOff>555810</xdr:colOff>
      <xdr:row>11</xdr:row>
      <xdr:rowOff>115935</xdr:rowOff>
    </xdr:to>
    <xdr:graphicFrame macro="">
      <xdr:nvGraphicFramePr>
        <xdr:cNvPr id="2" name="Chart 1">
          <a:extLst>
            <a:ext uri="{FF2B5EF4-FFF2-40B4-BE49-F238E27FC236}">
              <a16:creationId xmlns:a16="http://schemas.microsoft.com/office/drawing/2014/main" id="{52197394-43F0-413F-96A2-8AA2BA98E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12</xdr:row>
      <xdr:rowOff>0</xdr:rowOff>
    </xdr:from>
    <xdr:to>
      <xdr:col>38</xdr:col>
      <xdr:colOff>555810</xdr:colOff>
      <xdr:row>21</xdr:row>
      <xdr:rowOff>115935</xdr:rowOff>
    </xdr:to>
    <xdr:graphicFrame macro="">
      <xdr:nvGraphicFramePr>
        <xdr:cNvPr id="3" name="Chart 2">
          <a:extLst>
            <a:ext uri="{FF2B5EF4-FFF2-40B4-BE49-F238E27FC236}">
              <a16:creationId xmlns:a16="http://schemas.microsoft.com/office/drawing/2014/main" id="{D84DA38B-3283-43A1-80AB-112B92280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22</xdr:row>
      <xdr:rowOff>0</xdr:rowOff>
    </xdr:from>
    <xdr:to>
      <xdr:col>38</xdr:col>
      <xdr:colOff>555810</xdr:colOff>
      <xdr:row>31</xdr:row>
      <xdr:rowOff>115935</xdr:rowOff>
    </xdr:to>
    <xdr:graphicFrame macro="">
      <xdr:nvGraphicFramePr>
        <xdr:cNvPr id="4" name="Chart 3">
          <a:extLst>
            <a:ext uri="{FF2B5EF4-FFF2-40B4-BE49-F238E27FC236}">
              <a16:creationId xmlns:a16="http://schemas.microsoft.com/office/drawing/2014/main" id="{FAE654ED-7908-44AA-A6CC-516F41E18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33</xdr:row>
      <xdr:rowOff>0</xdr:rowOff>
    </xdr:from>
    <xdr:to>
      <xdr:col>38</xdr:col>
      <xdr:colOff>552000</xdr:colOff>
      <xdr:row>42</xdr:row>
      <xdr:rowOff>119745</xdr:rowOff>
    </xdr:to>
    <xdr:graphicFrame macro="">
      <xdr:nvGraphicFramePr>
        <xdr:cNvPr id="5" name="Chart 4">
          <a:extLst>
            <a:ext uri="{FF2B5EF4-FFF2-40B4-BE49-F238E27FC236}">
              <a16:creationId xmlns:a16="http://schemas.microsoft.com/office/drawing/2014/main" id="{DEF7C1C8-1F6E-40DB-AC52-4495129CB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30</xdr:col>
      <xdr:colOff>7620</xdr:colOff>
      <xdr:row>4</xdr:row>
      <xdr:rowOff>0</xdr:rowOff>
    </xdr:from>
    <xdr:to>
      <xdr:col>34</xdr:col>
      <xdr:colOff>563430</xdr:colOff>
      <xdr:row>13</xdr:row>
      <xdr:rowOff>115935</xdr:rowOff>
    </xdr:to>
    <xdr:graphicFrame macro="">
      <xdr:nvGraphicFramePr>
        <xdr:cNvPr id="2" name="Chart 1">
          <a:extLst>
            <a:ext uri="{FF2B5EF4-FFF2-40B4-BE49-F238E27FC236}">
              <a16:creationId xmlns:a16="http://schemas.microsoft.com/office/drawing/2014/main" id="{88E85472-8A6E-4093-A08D-0FD18A896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7620</xdr:colOff>
      <xdr:row>14</xdr:row>
      <xdr:rowOff>0</xdr:rowOff>
    </xdr:from>
    <xdr:to>
      <xdr:col>34</xdr:col>
      <xdr:colOff>563430</xdr:colOff>
      <xdr:row>23</xdr:row>
      <xdr:rowOff>115935</xdr:rowOff>
    </xdr:to>
    <xdr:graphicFrame macro="">
      <xdr:nvGraphicFramePr>
        <xdr:cNvPr id="3" name="Chart 2">
          <a:extLst>
            <a:ext uri="{FF2B5EF4-FFF2-40B4-BE49-F238E27FC236}">
              <a16:creationId xmlns:a16="http://schemas.microsoft.com/office/drawing/2014/main" id="{D2496339-77D7-4556-BC7A-880BC1BD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15240</xdr:colOff>
      <xdr:row>34</xdr:row>
      <xdr:rowOff>114300</xdr:rowOff>
    </xdr:from>
    <xdr:to>
      <xdr:col>34</xdr:col>
      <xdr:colOff>571050</xdr:colOff>
      <xdr:row>44</xdr:row>
      <xdr:rowOff>47355</xdr:rowOff>
    </xdr:to>
    <xdr:graphicFrame macro="">
      <xdr:nvGraphicFramePr>
        <xdr:cNvPr id="4" name="Chart 3">
          <a:extLst>
            <a:ext uri="{FF2B5EF4-FFF2-40B4-BE49-F238E27FC236}">
              <a16:creationId xmlns:a16="http://schemas.microsoft.com/office/drawing/2014/main" id="{6E120032-2DAF-4915-8362-88E5C22BA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15240</xdr:colOff>
      <xdr:row>24</xdr:row>
      <xdr:rowOff>7620</xdr:rowOff>
    </xdr:from>
    <xdr:to>
      <xdr:col>34</xdr:col>
      <xdr:colOff>567240</xdr:colOff>
      <xdr:row>33</xdr:row>
      <xdr:rowOff>127365</xdr:rowOff>
    </xdr:to>
    <xdr:graphicFrame macro="">
      <xdr:nvGraphicFramePr>
        <xdr:cNvPr id="5" name="Chart 4">
          <a:extLst>
            <a:ext uri="{FF2B5EF4-FFF2-40B4-BE49-F238E27FC236}">
              <a16:creationId xmlns:a16="http://schemas.microsoft.com/office/drawing/2014/main" id="{537D6F0C-A6CA-43B7-B8B5-F57F979B2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60</xdr:row>
      <xdr:rowOff>0</xdr:rowOff>
    </xdr:from>
    <xdr:to>
      <xdr:col>9</xdr:col>
      <xdr:colOff>304800</xdr:colOff>
      <xdr:row>75</xdr:row>
      <xdr:rowOff>0</xdr:rowOff>
    </xdr:to>
    <xdr:graphicFrame macro="">
      <xdr:nvGraphicFramePr>
        <xdr:cNvPr id="2" name="Chart 1">
          <a:extLst>
            <a:ext uri="{FF2B5EF4-FFF2-40B4-BE49-F238E27FC236}">
              <a16:creationId xmlns:a16="http://schemas.microsoft.com/office/drawing/2014/main" id="{B7BB1050-2BAF-4BEB-8FCA-82DA5B011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41</xdr:row>
      <xdr:rowOff>0</xdr:rowOff>
    </xdr:from>
    <xdr:to>
      <xdr:col>9</xdr:col>
      <xdr:colOff>304800</xdr:colOff>
      <xdr:row>56</xdr:row>
      <xdr:rowOff>0</xdr:rowOff>
    </xdr:to>
    <xdr:graphicFrame macro="">
      <xdr:nvGraphicFramePr>
        <xdr:cNvPr id="3" name="Chart 2">
          <a:extLst>
            <a:ext uri="{FF2B5EF4-FFF2-40B4-BE49-F238E27FC236}">
              <a16:creationId xmlns:a16="http://schemas.microsoft.com/office/drawing/2014/main" id="{278232F7-256A-46BC-9B44-60D879EF5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79</xdr:row>
      <xdr:rowOff>0</xdr:rowOff>
    </xdr:from>
    <xdr:to>
      <xdr:col>9</xdr:col>
      <xdr:colOff>304800</xdr:colOff>
      <xdr:row>94</xdr:row>
      <xdr:rowOff>0</xdr:rowOff>
    </xdr:to>
    <xdr:graphicFrame macro="">
      <xdr:nvGraphicFramePr>
        <xdr:cNvPr id="4" name="Chart 3">
          <a:extLst>
            <a:ext uri="{FF2B5EF4-FFF2-40B4-BE49-F238E27FC236}">
              <a16:creationId xmlns:a16="http://schemas.microsoft.com/office/drawing/2014/main" id="{357EE14D-29E2-4872-9FAC-A20C574EB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98</xdr:row>
      <xdr:rowOff>0</xdr:rowOff>
    </xdr:from>
    <xdr:to>
      <xdr:col>9</xdr:col>
      <xdr:colOff>304800</xdr:colOff>
      <xdr:row>113</xdr:row>
      <xdr:rowOff>0</xdr:rowOff>
    </xdr:to>
    <xdr:graphicFrame macro="">
      <xdr:nvGraphicFramePr>
        <xdr:cNvPr id="5" name="Chart 4">
          <a:extLst>
            <a:ext uri="{FF2B5EF4-FFF2-40B4-BE49-F238E27FC236}">
              <a16:creationId xmlns:a16="http://schemas.microsoft.com/office/drawing/2014/main" id="{985375F0-D4FE-4D10-A82E-D0A065BB4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586740</xdr:colOff>
      <xdr:row>118</xdr:row>
      <xdr:rowOff>0</xdr:rowOff>
    </xdr:from>
    <xdr:to>
      <xdr:col>9</xdr:col>
      <xdr:colOff>281940</xdr:colOff>
      <xdr:row>133</xdr:row>
      <xdr:rowOff>0</xdr:rowOff>
    </xdr:to>
    <xdr:graphicFrame macro="">
      <xdr:nvGraphicFramePr>
        <xdr:cNvPr id="6" name="Chart 5">
          <a:extLst>
            <a:ext uri="{FF2B5EF4-FFF2-40B4-BE49-F238E27FC236}">
              <a16:creationId xmlns:a16="http://schemas.microsoft.com/office/drawing/2014/main" id="{22C46A84-0BD1-4497-9D9E-EE543EA4D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137</xdr:row>
      <xdr:rowOff>0</xdr:rowOff>
    </xdr:from>
    <xdr:to>
      <xdr:col>9</xdr:col>
      <xdr:colOff>304800</xdr:colOff>
      <xdr:row>152</xdr:row>
      <xdr:rowOff>0</xdr:rowOff>
    </xdr:to>
    <xdr:graphicFrame macro="">
      <xdr:nvGraphicFramePr>
        <xdr:cNvPr id="7" name="Chart 6">
          <a:extLst>
            <a:ext uri="{FF2B5EF4-FFF2-40B4-BE49-F238E27FC236}">
              <a16:creationId xmlns:a16="http://schemas.microsoft.com/office/drawing/2014/main" id="{16535C82-D56E-4CE1-90AD-A66F5D935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156</xdr:row>
      <xdr:rowOff>0</xdr:rowOff>
    </xdr:from>
    <xdr:to>
      <xdr:col>9</xdr:col>
      <xdr:colOff>304800</xdr:colOff>
      <xdr:row>171</xdr:row>
      <xdr:rowOff>0</xdr:rowOff>
    </xdr:to>
    <xdr:graphicFrame macro="">
      <xdr:nvGraphicFramePr>
        <xdr:cNvPr id="8" name="Chart 7">
          <a:extLst>
            <a:ext uri="{FF2B5EF4-FFF2-40B4-BE49-F238E27FC236}">
              <a16:creationId xmlns:a16="http://schemas.microsoft.com/office/drawing/2014/main" id="{6A44786C-15AE-42FE-B769-1D670C9AE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49</xdr:col>
      <xdr:colOff>30480</xdr:colOff>
      <xdr:row>3</xdr:row>
      <xdr:rowOff>163830</xdr:rowOff>
    </xdr:from>
    <xdr:to>
      <xdr:col>56</xdr:col>
      <xdr:colOff>335280</xdr:colOff>
      <xdr:row>18</xdr:row>
      <xdr:rowOff>160020</xdr:rowOff>
    </xdr:to>
    <xdr:graphicFrame macro="">
      <xdr:nvGraphicFramePr>
        <xdr:cNvPr id="2" name="Chart 1">
          <a:extLst>
            <a:ext uri="{FF2B5EF4-FFF2-40B4-BE49-F238E27FC236}">
              <a16:creationId xmlns:a16="http://schemas.microsoft.com/office/drawing/2014/main" id="{527508F6-5C57-4B19-BD8E-A053558FD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40005</xdr:colOff>
      <xdr:row>19</xdr:row>
      <xdr:rowOff>179070</xdr:rowOff>
    </xdr:from>
    <xdr:to>
      <xdr:col>56</xdr:col>
      <xdr:colOff>344805</xdr:colOff>
      <xdr:row>35</xdr:row>
      <xdr:rowOff>34290</xdr:rowOff>
    </xdr:to>
    <xdr:graphicFrame macro="">
      <xdr:nvGraphicFramePr>
        <xdr:cNvPr id="3" name="Chart 2">
          <a:extLst>
            <a:ext uri="{FF2B5EF4-FFF2-40B4-BE49-F238E27FC236}">
              <a16:creationId xmlns:a16="http://schemas.microsoft.com/office/drawing/2014/main" id="{FB1F4831-9BE7-432C-8FAF-50175C17C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43815</xdr:colOff>
      <xdr:row>36</xdr:row>
      <xdr:rowOff>55245</xdr:rowOff>
    </xdr:from>
    <xdr:to>
      <xdr:col>56</xdr:col>
      <xdr:colOff>348615</xdr:colOff>
      <xdr:row>51</xdr:row>
      <xdr:rowOff>60960</xdr:rowOff>
    </xdr:to>
    <xdr:graphicFrame macro="">
      <xdr:nvGraphicFramePr>
        <xdr:cNvPr id="4" name="Chart 3">
          <a:extLst>
            <a:ext uri="{FF2B5EF4-FFF2-40B4-BE49-F238E27FC236}">
              <a16:creationId xmlns:a16="http://schemas.microsoft.com/office/drawing/2014/main" id="{A6CBE26D-635D-4CBD-B230-C09D21674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22860</xdr:colOff>
      <xdr:row>52</xdr:row>
      <xdr:rowOff>57150</xdr:rowOff>
    </xdr:from>
    <xdr:to>
      <xdr:col>56</xdr:col>
      <xdr:colOff>327660</xdr:colOff>
      <xdr:row>67</xdr:row>
      <xdr:rowOff>55245</xdr:rowOff>
    </xdr:to>
    <xdr:graphicFrame macro="">
      <xdr:nvGraphicFramePr>
        <xdr:cNvPr id="5" name="Chart 4">
          <a:extLst>
            <a:ext uri="{FF2B5EF4-FFF2-40B4-BE49-F238E27FC236}">
              <a16:creationId xmlns:a16="http://schemas.microsoft.com/office/drawing/2014/main" id="{39854475-BAF6-4FC8-A50E-BBBA72F49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57</xdr:col>
      <xdr:colOff>20955</xdr:colOff>
      <xdr:row>3</xdr:row>
      <xdr:rowOff>177165</xdr:rowOff>
    </xdr:from>
    <xdr:to>
      <xdr:col>64</xdr:col>
      <xdr:colOff>325755</xdr:colOff>
      <xdr:row>18</xdr:row>
      <xdr:rowOff>173355</xdr:rowOff>
    </xdr:to>
    <xdr:graphicFrame macro="">
      <xdr:nvGraphicFramePr>
        <xdr:cNvPr id="6" name="Chart 5">
          <a:extLst>
            <a:ext uri="{FF2B5EF4-FFF2-40B4-BE49-F238E27FC236}">
              <a16:creationId xmlns:a16="http://schemas.microsoft.com/office/drawing/2014/main" id="{AB49D6C7-5DEA-4C8A-BC69-704F6237F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32385</xdr:colOff>
      <xdr:row>20</xdr:row>
      <xdr:rowOff>11430</xdr:rowOff>
    </xdr:from>
    <xdr:to>
      <xdr:col>64</xdr:col>
      <xdr:colOff>337185</xdr:colOff>
      <xdr:row>35</xdr:row>
      <xdr:rowOff>49530</xdr:rowOff>
    </xdr:to>
    <xdr:graphicFrame macro="">
      <xdr:nvGraphicFramePr>
        <xdr:cNvPr id="7" name="Chart 6">
          <a:extLst>
            <a:ext uri="{FF2B5EF4-FFF2-40B4-BE49-F238E27FC236}">
              <a16:creationId xmlns:a16="http://schemas.microsoft.com/office/drawing/2014/main" id="{64D41437-FE44-44C1-B094-D30A68DF6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57</xdr:col>
      <xdr:colOff>28575</xdr:colOff>
      <xdr:row>36</xdr:row>
      <xdr:rowOff>108585</xdr:rowOff>
    </xdr:from>
    <xdr:to>
      <xdr:col>64</xdr:col>
      <xdr:colOff>333375</xdr:colOff>
      <xdr:row>51</xdr:row>
      <xdr:rowOff>114300</xdr:rowOff>
    </xdr:to>
    <xdr:graphicFrame macro="">
      <xdr:nvGraphicFramePr>
        <xdr:cNvPr id="8" name="Chart 7">
          <a:extLst>
            <a:ext uri="{FF2B5EF4-FFF2-40B4-BE49-F238E27FC236}">
              <a16:creationId xmlns:a16="http://schemas.microsoft.com/office/drawing/2014/main" id="{E0CC058E-DC87-45B6-A8D8-2EB55F185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57</xdr:col>
      <xdr:colOff>7620</xdr:colOff>
      <xdr:row>52</xdr:row>
      <xdr:rowOff>87630</xdr:rowOff>
    </xdr:from>
    <xdr:to>
      <xdr:col>64</xdr:col>
      <xdr:colOff>312420</xdr:colOff>
      <xdr:row>67</xdr:row>
      <xdr:rowOff>85725</xdr:rowOff>
    </xdr:to>
    <xdr:graphicFrame macro="">
      <xdr:nvGraphicFramePr>
        <xdr:cNvPr id="9" name="Chart 8">
          <a:extLst>
            <a:ext uri="{FF2B5EF4-FFF2-40B4-BE49-F238E27FC236}">
              <a16:creationId xmlns:a16="http://schemas.microsoft.com/office/drawing/2014/main" id="{2FDDBEEA-F22F-4FE5-9D86-5F124A600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4</xdr:row>
      <xdr:rowOff>26670</xdr:rowOff>
    </xdr:from>
    <xdr:to>
      <xdr:col>10</xdr:col>
      <xdr:colOff>239580</xdr:colOff>
      <xdr:row>15</xdr:row>
      <xdr:rowOff>174990</xdr:rowOff>
    </xdr:to>
    <xdr:graphicFrame macro="">
      <xdr:nvGraphicFramePr>
        <xdr:cNvPr id="7" name="Chart 6">
          <a:extLst>
            <a:ext uri="{FF2B5EF4-FFF2-40B4-BE49-F238E27FC236}">
              <a16:creationId xmlns:a16="http://schemas.microsoft.com/office/drawing/2014/main" id="{CF07F39A-388A-441E-B0C7-00DE79413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678180</xdr:colOff>
      <xdr:row>16</xdr:row>
      <xdr:rowOff>83820</xdr:rowOff>
    </xdr:from>
    <xdr:to>
      <xdr:col>10</xdr:col>
      <xdr:colOff>224340</xdr:colOff>
      <xdr:row>26</xdr:row>
      <xdr:rowOff>47355</xdr:rowOff>
    </xdr:to>
    <xdr:graphicFrame macro="">
      <xdr:nvGraphicFramePr>
        <xdr:cNvPr id="8" name="Chart 7">
          <a:extLst>
            <a:ext uri="{FF2B5EF4-FFF2-40B4-BE49-F238E27FC236}">
              <a16:creationId xmlns:a16="http://schemas.microsoft.com/office/drawing/2014/main" id="{9E57D8A6-A056-4207-83CA-3617CCED1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219075</xdr:colOff>
      <xdr:row>13</xdr:row>
      <xdr:rowOff>9525</xdr:rowOff>
    </xdr:from>
    <xdr:to>
      <xdr:col>6</xdr:col>
      <xdr:colOff>228060</xdr:colOff>
      <xdr:row>27</xdr:row>
      <xdr:rowOff>147300</xdr:rowOff>
    </xdr:to>
    <xdr:graphicFrame macro="">
      <xdr:nvGraphicFramePr>
        <xdr:cNvPr id="6" name="Chart 5">
          <a:extLst>
            <a:ext uri="{FF2B5EF4-FFF2-40B4-BE49-F238E27FC236}">
              <a16:creationId xmlns:a16="http://schemas.microsoft.com/office/drawing/2014/main" id="{19522AAD-7FB8-42E2-A7F1-275356503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191</xdr:row>
      <xdr:rowOff>60960</xdr:rowOff>
    </xdr:from>
    <xdr:to>
      <xdr:col>6</xdr:col>
      <xdr:colOff>558165</xdr:colOff>
      <xdr:row>206</xdr:row>
      <xdr:rowOff>78105</xdr:rowOff>
    </xdr:to>
    <xdr:graphicFrame macro="">
      <xdr:nvGraphicFramePr>
        <xdr:cNvPr id="11" name="Chart 10">
          <a:extLst>
            <a:ext uri="{FF2B5EF4-FFF2-40B4-BE49-F238E27FC236}">
              <a16:creationId xmlns:a16="http://schemas.microsoft.com/office/drawing/2014/main" id="{06606DE6-8B5F-43BF-9590-E67724AB8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137160</xdr:colOff>
      <xdr:row>73</xdr:row>
      <xdr:rowOff>28575</xdr:rowOff>
    </xdr:from>
    <xdr:to>
      <xdr:col>6</xdr:col>
      <xdr:colOff>403320</xdr:colOff>
      <xdr:row>88</xdr:row>
      <xdr:rowOff>145395</xdr:rowOff>
    </xdr:to>
    <xdr:graphicFrame macro="">
      <xdr:nvGraphicFramePr>
        <xdr:cNvPr id="12" name="Chart 11">
          <a:extLst>
            <a:ext uri="{FF2B5EF4-FFF2-40B4-BE49-F238E27FC236}">
              <a16:creationId xmlns:a16="http://schemas.microsoft.com/office/drawing/2014/main" id="{398E035F-5347-4C96-949F-4BB2ECEEB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ham-my.sharepoint.com/personal/g_grause_bham_ac_uk/Documents/Documents/University/2022%20Birmingham/Crystallisation/Refractometer%20calib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sheetName val="Ethylene glycol"/>
      <sheetName val="Crystallisation 220916"/>
      <sheetName val="Crystallisation 220922"/>
      <sheetName val="Crystallisation 230922"/>
      <sheetName val="Crystallisation 141022"/>
      <sheetName val="Crystallisation 291122"/>
      <sheetName val="Crystallisation 301122"/>
      <sheetName val="Ethylene glycol rf"/>
      <sheetName val="Crystallisation 071222"/>
      <sheetName val="Crystallisation 091222"/>
      <sheetName val="Crystallisation 151222"/>
      <sheetName val="Crystallisation 081222"/>
      <sheetName val="Crystallisation 090123"/>
      <sheetName val="Crystallisation 210323"/>
      <sheetName val="Crystallisation 230323"/>
      <sheetName val="Crystallisation 240323"/>
      <sheetName val="Crystallisation 050423"/>
      <sheetName val="Crystallisation 170523"/>
      <sheetName val="Crystallisation 180523"/>
      <sheetName val="Crystallisation 190523"/>
      <sheetName val="Crystallisation 220523"/>
      <sheetName val="Crystallisation 230523"/>
      <sheetName val="Crystallisation 240523"/>
      <sheetName val="Crystallisation 250523"/>
      <sheetName val="Crystallisation 260523"/>
      <sheetName val="Crystallisation 120623"/>
      <sheetName val="Crystallisation 130623"/>
      <sheetName val="Crystallisation 061123"/>
      <sheetName val="Crystallisation 071123"/>
      <sheetName val="Crystallisation 081123"/>
      <sheetName val="Crystallisation 091123"/>
      <sheetName val="Graphs"/>
      <sheetName val="EG BHET calibration"/>
    </sheetNames>
    <sheetDataSet>
      <sheetData sheetId="0"/>
      <sheetData sheetId="1">
        <row r="8">
          <cell r="B8">
            <v>-3.1429555259977174E-4</v>
          </cell>
        </row>
      </sheetData>
      <sheetData sheetId="2"/>
      <sheetData sheetId="3"/>
      <sheetData sheetId="4"/>
      <sheetData sheetId="5"/>
      <sheetData sheetId="6"/>
      <sheetData sheetId="7">
        <row r="2">
          <cell r="A2">
            <v>0</v>
          </cell>
        </row>
      </sheetData>
      <sheetData sheetId="8"/>
      <sheetData sheetId="9"/>
      <sheetData sheetId="10"/>
      <sheetData sheetId="11"/>
      <sheetData sheetId="12">
        <row r="2">
          <cell r="B2">
            <v>39.96</v>
          </cell>
        </row>
      </sheetData>
      <sheetData sheetId="13"/>
      <sheetData sheetId="14"/>
      <sheetData sheetId="15"/>
      <sheetData sheetId="16"/>
      <sheetData sheetId="17"/>
      <sheetData sheetId="18">
        <row r="2">
          <cell r="B2">
            <v>40.1</v>
          </cell>
        </row>
      </sheetData>
      <sheetData sheetId="19">
        <row r="2">
          <cell r="A2">
            <v>0</v>
          </cell>
          <cell r="B2">
            <v>40</v>
          </cell>
        </row>
        <row r="3">
          <cell r="A3">
            <v>3</v>
          </cell>
          <cell r="B3">
            <v>39.200000000000003</v>
          </cell>
        </row>
        <row r="4">
          <cell r="A4">
            <v>6</v>
          </cell>
          <cell r="B4">
            <v>38.24</v>
          </cell>
        </row>
        <row r="5">
          <cell r="A5">
            <v>9</v>
          </cell>
          <cell r="B5">
            <v>37.619999999999997</v>
          </cell>
        </row>
        <row r="6">
          <cell r="A6">
            <v>12</v>
          </cell>
          <cell r="B6">
            <v>36.6</v>
          </cell>
        </row>
        <row r="7">
          <cell r="A7">
            <v>15</v>
          </cell>
          <cell r="B7">
            <v>35.72</v>
          </cell>
        </row>
        <row r="8">
          <cell r="A8">
            <v>18</v>
          </cell>
          <cell r="B8">
            <v>34.49</v>
          </cell>
        </row>
        <row r="9">
          <cell r="A9">
            <v>21</v>
          </cell>
          <cell r="B9">
            <v>33.549999999999997</v>
          </cell>
        </row>
        <row r="10">
          <cell r="A10">
            <v>24</v>
          </cell>
          <cell r="B10">
            <v>32.71</v>
          </cell>
        </row>
        <row r="11">
          <cell r="A11">
            <v>27</v>
          </cell>
          <cell r="B11">
            <v>31.8</v>
          </cell>
        </row>
        <row r="12">
          <cell r="A12">
            <v>30</v>
          </cell>
          <cell r="B12">
            <v>30.81</v>
          </cell>
        </row>
        <row r="13">
          <cell r="A13">
            <v>33</v>
          </cell>
          <cell r="B13">
            <v>29.81</v>
          </cell>
        </row>
        <row r="14">
          <cell r="A14">
            <v>36</v>
          </cell>
          <cell r="B14">
            <v>28.86</v>
          </cell>
        </row>
        <row r="15">
          <cell r="A15">
            <v>39</v>
          </cell>
          <cell r="B15">
            <v>27.99</v>
          </cell>
        </row>
        <row r="16">
          <cell r="A16">
            <v>42</v>
          </cell>
          <cell r="B16">
            <v>27.05</v>
          </cell>
        </row>
        <row r="17">
          <cell r="A17">
            <v>45</v>
          </cell>
          <cell r="B17">
            <v>26.01</v>
          </cell>
        </row>
        <row r="18">
          <cell r="A18">
            <v>48</v>
          </cell>
          <cell r="B18">
            <v>25.15</v>
          </cell>
        </row>
        <row r="19">
          <cell r="A19">
            <v>51</v>
          </cell>
          <cell r="B19">
            <v>24.67</v>
          </cell>
        </row>
        <row r="20">
          <cell r="A20">
            <v>54</v>
          </cell>
          <cell r="B20">
            <v>24.96</v>
          </cell>
        </row>
        <row r="21">
          <cell r="A21">
            <v>57</v>
          </cell>
          <cell r="B21">
            <v>24.18</v>
          </cell>
        </row>
        <row r="22">
          <cell r="A22">
            <v>60</v>
          </cell>
          <cell r="B22">
            <v>23.39</v>
          </cell>
        </row>
        <row r="23">
          <cell r="A23">
            <v>63</v>
          </cell>
          <cell r="B23">
            <v>22.42</v>
          </cell>
        </row>
        <row r="24">
          <cell r="A24">
            <v>66</v>
          </cell>
          <cell r="B24">
            <v>21.27</v>
          </cell>
        </row>
        <row r="25">
          <cell r="A25">
            <v>69</v>
          </cell>
          <cell r="B25">
            <v>20.23</v>
          </cell>
        </row>
        <row r="26">
          <cell r="A26">
            <v>72</v>
          </cell>
          <cell r="B26">
            <v>19.37</v>
          </cell>
        </row>
        <row r="27">
          <cell r="A27">
            <v>75</v>
          </cell>
          <cell r="B27">
            <v>18.399999999999999</v>
          </cell>
        </row>
        <row r="28">
          <cell r="A28">
            <v>78</v>
          </cell>
          <cell r="B28">
            <v>16.77</v>
          </cell>
        </row>
        <row r="29">
          <cell r="A29">
            <v>81</v>
          </cell>
          <cell r="B29">
            <v>15.82</v>
          </cell>
        </row>
        <row r="30">
          <cell r="A30">
            <v>84</v>
          </cell>
          <cell r="B30">
            <v>14.91</v>
          </cell>
        </row>
        <row r="31">
          <cell r="A31">
            <v>87</v>
          </cell>
          <cell r="B31">
            <v>13.8</v>
          </cell>
        </row>
        <row r="32">
          <cell r="A32">
            <v>90</v>
          </cell>
          <cell r="B32">
            <v>12.67</v>
          </cell>
        </row>
        <row r="33">
          <cell r="A33">
            <v>93</v>
          </cell>
          <cell r="B33">
            <v>11.83</v>
          </cell>
        </row>
        <row r="34">
          <cell r="A34">
            <v>96</v>
          </cell>
          <cell r="B34">
            <v>11.1</v>
          </cell>
        </row>
        <row r="35">
          <cell r="A35">
            <v>99</v>
          </cell>
          <cell r="B35">
            <v>10.36</v>
          </cell>
        </row>
        <row r="36">
          <cell r="A36">
            <v>102</v>
          </cell>
          <cell r="B36">
            <v>9.2899999999999991</v>
          </cell>
        </row>
      </sheetData>
      <sheetData sheetId="20"/>
      <sheetData sheetId="21"/>
      <sheetData sheetId="22"/>
      <sheetData sheetId="23"/>
      <sheetData sheetId="24"/>
      <sheetData sheetId="25"/>
      <sheetData sheetId="26">
        <row r="2">
          <cell r="B2">
            <v>40.24</v>
          </cell>
        </row>
      </sheetData>
      <sheetData sheetId="27">
        <row r="2">
          <cell r="B2">
            <v>40</v>
          </cell>
        </row>
      </sheetData>
      <sheetData sheetId="28">
        <row r="2">
          <cell r="B2">
            <v>39.76</v>
          </cell>
        </row>
      </sheetData>
      <sheetData sheetId="29">
        <row r="2">
          <cell r="B2">
            <v>39.729999999999997</v>
          </cell>
        </row>
      </sheetData>
      <sheetData sheetId="30">
        <row r="2">
          <cell r="B2">
            <v>39.85</v>
          </cell>
        </row>
      </sheetData>
      <sheetData sheetId="31">
        <row r="2">
          <cell r="B2">
            <v>39.83</v>
          </cell>
        </row>
      </sheetData>
      <sheetData sheetId="32"/>
      <sheetData sheetId="33"/>
    </sheetDataSet>
  </externalBook>
</externalLink>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4" connectionId="2" xr16:uid="{6D29BDCB-4FDD-4800-848D-FAF5B87A8FB6}" autoFormatId="16" applyNumberFormats="0" applyBorderFormats="0" applyFontFormats="0" applyPatternFormats="0" applyAlignmentFormats="0" applyWidthHeightFormats="0">
  <queryTableRefresh nextId="132">
    <queryTableFields count="131">
      <queryTableField id="1" name="Sample Name" tableColumnId="1"/>
      <queryTableField id="2" name="Sample source type" tableColumnId="2"/>
      <queryTableField id="3" name="Sample bulk lot ref" tableColumnId="3"/>
      <queryTableField id="4" name="SOP Name" tableColumnId="4"/>
      <queryTableField id="5" name="Operator name" tableColumnId="5"/>
      <queryTableField id="6" name="Measurement date and time" tableColumnId="6"/>
      <queryTableField id="7" name="Analysis date and time" tableColumnId="7"/>
      <queryTableField id="8" name="Particle name" tableColumnId="8"/>
      <queryTableField id="9" name="Particle refractive index" tableColumnId="9"/>
      <queryTableField id="10" name="Particle absorption index" tableColumnId="10"/>
      <queryTableField id="11" name="Dispersant name" tableColumnId="11"/>
      <queryTableField id="12" name="Dispersant refractive index" tableColumnId="12"/>
      <queryTableField id="13" name="Accessory name" tableColumnId="13"/>
      <queryTableField id="14" name="Analysis model " tableColumnId="14"/>
      <queryTableField id="15" name="Start result channel size" tableColumnId="15"/>
      <queryTableField id="16" name="Last result channel size" tableColumnId="16"/>
      <queryTableField id="17" name="Result emulation" tableColumnId="17"/>
      <queryTableField id="18" name="Obscuration" tableColumnId="18"/>
      <queryTableField id="19" name="Residual" tableColumnId="19"/>
      <queryTableField id="20" name="Concentration" tableColumnId="20"/>
      <queryTableField id="21" name="Span" tableColumnId="21"/>
      <queryTableField id="22" name="Result transform type" tableColumnId="22"/>
      <queryTableField id="23" name="D [4, 3] - Volume weighted mean" tableColumnId="23"/>
      <queryTableField id="24" name="Uniformity" tableColumnId="24"/>
      <queryTableField id="25" name="Specific surface area" tableColumnId="25"/>
      <queryTableField id="26" name="D [3, 2] - Surface weighted mean " tableColumnId="26"/>
      <queryTableField id="27" name="d (0.1)" tableColumnId="27"/>
      <queryTableField id="28" name="d (0.5)" tableColumnId="28"/>
      <queryTableField id="29" name="d (0.9)" tableColumnId="29"/>
      <queryTableField id="30" name="Result Between User Sizes (Sizes in um)" tableColumnId="30"/>
      <queryTableField id="31" name="Column1" tableColumnId="31"/>
      <queryTableField id="32" name="_1" tableColumnId="32"/>
      <queryTableField id="33" name="_2" tableColumnId="33"/>
      <queryTableField id="34" name="_3" tableColumnId="34"/>
      <queryTableField id="35" name="_4" tableColumnId="35"/>
      <queryTableField id="36" name="_5" tableColumnId="36"/>
      <queryTableField id="37" name="_6" tableColumnId="37"/>
      <queryTableField id="38" name="_7" tableColumnId="38"/>
      <queryTableField id="39" name="_8" tableColumnId="39"/>
      <queryTableField id="40" name="_9" tableColumnId="40"/>
      <queryTableField id="41" name="_10" tableColumnId="41"/>
      <queryTableField id="42" name="_11" tableColumnId="42"/>
      <queryTableField id="43" name="_12" tableColumnId="43"/>
      <queryTableField id="44" name="_13" tableColumnId="44"/>
      <queryTableField id="45" name="_14" tableColumnId="45"/>
      <queryTableField id="46" name="_15" tableColumnId="46"/>
      <queryTableField id="47" name="_16" tableColumnId="47"/>
      <queryTableField id="48" name="_17" tableColumnId="48"/>
      <queryTableField id="49" name="_18" tableColumnId="49"/>
      <queryTableField id="50" name="_19" tableColumnId="50"/>
      <queryTableField id="51" name="_20" tableColumnId="51"/>
      <queryTableField id="52" name="_21" tableColumnId="52"/>
      <queryTableField id="53" name="_22" tableColumnId="53"/>
      <queryTableField id="54" name="_23" tableColumnId="54"/>
      <queryTableField id="55" name="_24" tableColumnId="55"/>
      <queryTableField id="56" name="_25" tableColumnId="56"/>
      <queryTableField id="57" name="_26" tableColumnId="57"/>
      <queryTableField id="58" name="_27" tableColumnId="58"/>
      <queryTableField id="59" name="_28" tableColumnId="59"/>
      <queryTableField id="60" name="_29" tableColumnId="60"/>
      <queryTableField id="61" name="_30" tableColumnId="61"/>
      <queryTableField id="62" name="_31" tableColumnId="62"/>
      <queryTableField id="63" name="_32" tableColumnId="63"/>
      <queryTableField id="64" name="_33" tableColumnId="64"/>
      <queryTableField id="65" name="_34" tableColumnId="65"/>
      <queryTableField id="66" name="_35" tableColumnId="66"/>
      <queryTableField id="67" name="_36" tableColumnId="67"/>
      <queryTableField id="68" name="_37" tableColumnId="68"/>
      <queryTableField id="69" name="_38" tableColumnId="69"/>
      <queryTableField id="70" name="_39" tableColumnId="70"/>
      <queryTableField id="71" name="_40" tableColumnId="71"/>
      <queryTableField id="72" name="_41" tableColumnId="72"/>
      <queryTableField id="73" name="_42" tableColumnId="73"/>
      <queryTableField id="74" name="_43" tableColumnId="74"/>
      <queryTableField id="75" name="_44" tableColumnId="75"/>
      <queryTableField id="76" name="_45" tableColumnId="76"/>
      <queryTableField id="77" name="_46" tableColumnId="77"/>
      <queryTableField id="78" name="_47" tableColumnId="78"/>
      <queryTableField id="79" name="_48" tableColumnId="79"/>
      <queryTableField id="80" name="_49" tableColumnId="80"/>
      <queryTableField id="81" name="_50" tableColumnId="81"/>
      <queryTableField id="82" name="_51" tableColumnId="82"/>
      <queryTableField id="83" name="_52" tableColumnId="83"/>
      <queryTableField id="84" name="_53" tableColumnId="84"/>
      <queryTableField id="85" name="_54" tableColumnId="85"/>
      <queryTableField id="86" name="_55" tableColumnId="86"/>
      <queryTableField id="87" name="_56" tableColumnId="87"/>
      <queryTableField id="88" name="_57" tableColumnId="88"/>
      <queryTableField id="89" name="_58" tableColumnId="89"/>
      <queryTableField id="90" name="_59" tableColumnId="90"/>
      <queryTableField id="91" name="_60" tableColumnId="91"/>
      <queryTableField id="92" name="_61" tableColumnId="92"/>
      <queryTableField id="93" name="_62" tableColumnId="93"/>
      <queryTableField id="94" name="_63" tableColumnId="94"/>
      <queryTableField id="95" name="_64" tableColumnId="95"/>
      <queryTableField id="96" name="_65" tableColumnId="96"/>
      <queryTableField id="97" name="_66" tableColumnId="97"/>
      <queryTableField id="98" name="_67" tableColumnId="98"/>
      <queryTableField id="99" name="_68" tableColumnId="99"/>
      <queryTableField id="100" name="_69" tableColumnId="100"/>
      <queryTableField id="101" name="_70" tableColumnId="101"/>
      <queryTableField id="102" name="_71" tableColumnId="102"/>
      <queryTableField id="103" name="_72" tableColumnId="103"/>
      <queryTableField id="104" name="_73" tableColumnId="104"/>
      <queryTableField id="105" name="_74" tableColumnId="105"/>
      <queryTableField id="106" name="_75" tableColumnId="106"/>
      <queryTableField id="107" name="_76" tableColumnId="107"/>
      <queryTableField id="108" name="_77" tableColumnId="108"/>
      <queryTableField id="109" name="_78" tableColumnId="109"/>
      <queryTableField id="110" name="_79" tableColumnId="110"/>
      <queryTableField id="111" name="_80" tableColumnId="111"/>
      <queryTableField id="112" name="_81" tableColumnId="112"/>
      <queryTableField id="113" name="_82" tableColumnId="113"/>
      <queryTableField id="114" name="_83" tableColumnId="114"/>
      <queryTableField id="115" name="_84" tableColumnId="115"/>
      <queryTableField id="116" name="_85" tableColumnId="116"/>
      <queryTableField id="117" name="_86" tableColumnId="117"/>
      <queryTableField id="118" name="_87" tableColumnId="118"/>
      <queryTableField id="119" name="_88" tableColumnId="119"/>
      <queryTableField id="120" name="_89" tableColumnId="120"/>
      <queryTableField id="121" name="_90" tableColumnId="121"/>
      <queryTableField id="122" name="_91" tableColumnId="122"/>
      <queryTableField id="123" name="_92" tableColumnId="123"/>
      <queryTableField id="124" name="_93" tableColumnId="124"/>
      <queryTableField id="125" name="_94" tableColumnId="125"/>
      <queryTableField id="126" name="_95" tableColumnId="126"/>
      <queryTableField id="127" name="_96" tableColumnId="127"/>
      <queryTableField id="128" name="_97" tableColumnId="128"/>
      <queryTableField id="129" name="_98" tableColumnId="129"/>
      <queryTableField id="130" name="_99" tableColumnId="130"/>
      <queryTableField id="131" name="Operator Notes" tableColumnId="13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4" connectionId="1" xr16:uid="{CC2C51B4-2A49-4F8A-984A-02F086C671C8}" autoFormatId="16" applyNumberFormats="0" applyBorderFormats="0" applyFontFormats="0" applyPatternFormats="0" applyAlignmentFormats="0" applyWidthHeightFormats="0">
  <queryTableRefresh nextId="132">
    <queryTableFields count="131">
      <queryTableField id="1" name="Sample Name" tableColumnId="1"/>
      <queryTableField id="2" name="Sample source type" tableColumnId="2"/>
      <queryTableField id="3" name="Sample bulk lot ref" tableColumnId="3"/>
      <queryTableField id="4" name="SOP Name" tableColumnId="4"/>
      <queryTableField id="5" name="Operator name" tableColumnId="5"/>
      <queryTableField id="6" name="Measurement date and time" tableColumnId="6"/>
      <queryTableField id="7" name="Analysis date and time" tableColumnId="7"/>
      <queryTableField id="8" name="Particle name" tableColumnId="8"/>
      <queryTableField id="9" name="Particle refractive index" tableColumnId="9"/>
      <queryTableField id="10" name="Particle absorption index" tableColumnId="10"/>
      <queryTableField id="11" name="Dispersant name" tableColumnId="11"/>
      <queryTableField id="12" name="Dispersant refractive index" tableColumnId="12"/>
      <queryTableField id="13" name="Accessory name" tableColumnId="13"/>
      <queryTableField id="14" name="Analysis model " tableColumnId="14"/>
      <queryTableField id="15" name="Start result channel size" tableColumnId="15"/>
      <queryTableField id="16" name="Last result channel size" tableColumnId="16"/>
      <queryTableField id="17" name="Result emulation" tableColumnId="17"/>
      <queryTableField id="18" name="Obscuration" tableColumnId="18"/>
      <queryTableField id="19" name="Residual" tableColumnId="19"/>
      <queryTableField id="20" name="Concentration" tableColumnId="20"/>
      <queryTableField id="21" name="Span" tableColumnId="21"/>
      <queryTableField id="22" name="Result transform type" tableColumnId="22"/>
      <queryTableField id="23" name="D [4, 3] - Volume weighted mean" tableColumnId="23"/>
      <queryTableField id="24" name="Uniformity" tableColumnId="24"/>
      <queryTableField id="25" name="Specific surface area" tableColumnId="25"/>
      <queryTableField id="26" name="D [3, 2] - Surface weighted mean " tableColumnId="26"/>
      <queryTableField id="27" name="d (0.1)" tableColumnId="27"/>
      <queryTableField id="28" name="d (0.5)" tableColumnId="28"/>
      <queryTableField id="29" name="d (0.9)" tableColumnId="29"/>
      <queryTableField id="30" name="Result Between User Sizes (Sizes in um)" tableColumnId="30"/>
      <queryTableField id="31" name="Column1" tableColumnId="31"/>
      <queryTableField id="32" name="_1" tableColumnId="32"/>
      <queryTableField id="33" name="_2" tableColumnId="33"/>
      <queryTableField id="34" name="_3" tableColumnId="34"/>
      <queryTableField id="35" name="_4" tableColumnId="35"/>
      <queryTableField id="36" name="_5" tableColumnId="36"/>
      <queryTableField id="37" name="_6" tableColumnId="37"/>
      <queryTableField id="38" name="_7" tableColumnId="38"/>
      <queryTableField id="39" name="_8" tableColumnId="39"/>
      <queryTableField id="40" name="_9" tableColumnId="40"/>
      <queryTableField id="41" name="_10" tableColumnId="41"/>
      <queryTableField id="42" name="_11" tableColumnId="42"/>
      <queryTableField id="43" name="_12" tableColumnId="43"/>
      <queryTableField id="44" name="_13" tableColumnId="44"/>
      <queryTableField id="45" name="_14" tableColumnId="45"/>
      <queryTableField id="46" name="_15" tableColumnId="46"/>
      <queryTableField id="47" name="_16" tableColumnId="47"/>
      <queryTableField id="48" name="_17" tableColumnId="48"/>
      <queryTableField id="49" name="_18" tableColumnId="49"/>
      <queryTableField id="50" name="_19" tableColumnId="50"/>
      <queryTableField id="51" name="_20" tableColumnId="51"/>
      <queryTableField id="52" name="_21" tableColumnId="52"/>
      <queryTableField id="53" name="_22" tableColumnId="53"/>
      <queryTableField id="54" name="_23" tableColumnId="54"/>
      <queryTableField id="55" name="_24" tableColumnId="55"/>
      <queryTableField id="56" name="_25" tableColumnId="56"/>
      <queryTableField id="57" name="_26" tableColumnId="57"/>
      <queryTableField id="58" name="_27" tableColumnId="58"/>
      <queryTableField id="59" name="_28" tableColumnId="59"/>
      <queryTableField id="60" name="_29" tableColumnId="60"/>
      <queryTableField id="61" name="_30" tableColumnId="61"/>
      <queryTableField id="62" name="_31" tableColumnId="62"/>
      <queryTableField id="63" name="_32" tableColumnId="63"/>
      <queryTableField id="64" name="_33" tableColumnId="64"/>
      <queryTableField id="65" name="_34" tableColumnId="65"/>
      <queryTableField id="66" name="_35" tableColumnId="66"/>
      <queryTableField id="67" name="_36" tableColumnId="67"/>
      <queryTableField id="68" name="_37" tableColumnId="68"/>
      <queryTableField id="69" name="_38" tableColumnId="69"/>
      <queryTableField id="70" name="_39" tableColumnId="70"/>
      <queryTableField id="71" name="_40" tableColumnId="71"/>
      <queryTableField id="72" name="_41" tableColumnId="72"/>
      <queryTableField id="73" name="_42" tableColumnId="73"/>
      <queryTableField id="74" name="_43" tableColumnId="74"/>
      <queryTableField id="75" name="_44" tableColumnId="75"/>
      <queryTableField id="76" name="_45" tableColumnId="76"/>
      <queryTableField id="77" name="_46" tableColumnId="77"/>
      <queryTableField id="78" name="_47" tableColumnId="78"/>
      <queryTableField id="79" name="_48" tableColumnId="79"/>
      <queryTableField id="80" name="_49" tableColumnId="80"/>
      <queryTableField id="81" name="_50" tableColumnId="81"/>
      <queryTableField id="82" name="_51" tableColumnId="82"/>
      <queryTableField id="83" name="_52" tableColumnId="83"/>
      <queryTableField id="84" name="_53" tableColumnId="84"/>
      <queryTableField id="85" name="_54" tableColumnId="85"/>
      <queryTableField id="86" name="_55" tableColumnId="86"/>
      <queryTableField id="87" name="_56" tableColumnId="87"/>
      <queryTableField id="88" name="_57" tableColumnId="88"/>
      <queryTableField id="89" name="_58" tableColumnId="89"/>
      <queryTableField id="90" name="_59" tableColumnId="90"/>
      <queryTableField id="91" name="_60" tableColumnId="91"/>
      <queryTableField id="92" name="_61" tableColumnId="92"/>
      <queryTableField id="93" name="_62" tableColumnId="93"/>
      <queryTableField id="94" name="_63" tableColumnId="94"/>
      <queryTableField id="95" name="_64" tableColumnId="95"/>
      <queryTableField id="96" name="_65" tableColumnId="96"/>
      <queryTableField id="97" name="_66" tableColumnId="97"/>
      <queryTableField id="98" name="_67" tableColumnId="98"/>
      <queryTableField id="99" name="_68" tableColumnId="99"/>
      <queryTableField id="100" name="_69" tableColumnId="100"/>
      <queryTableField id="101" name="_70" tableColumnId="101"/>
      <queryTableField id="102" name="_71" tableColumnId="102"/>
      <queryTableField id="103" name="_72" tableColumnId="103"/>
      <queryTableField id="104" name="_73" tableColumnId="104"/>
      <queryTableField id="105" name="_74" tableColumnId="105"/>
      <queryTableField id="106" name="_75" tableColumnId="106"/>
      <queryTableField id="107" name="_76" tableColumnId="107"/>
      <queryTableField id="108" name="_77" tableColumnId="108"/>
      <queryTableField id="109" name="_78" tableColumnId="109"/>
      <queryTableField id="110" name="_79" tableColumnId="110"/>
      <queryTableField id="111" name="_80" tableColumnId="111"/>
      <queryTableField id="112" name="_81" tableColumnId="112"/>
      <queryTableField id="113" name="_82" tableColumnId="113"/>
      <queryTableField id="114" name="_83" tableColumnId="114"/>
      <queryTableField id="115" name="_84" tableColumnId="115"/>
      <queryTableField id="116" name="_85" tableColumnId="116"/>
      <queryTableField id="117" name="_86" tableColumnId="117"/>
      <queryTableField id="118" name="_87" tableColumnId="118"/>
      <queryTableField id="119" name="_88" tableColumnId="119"/>
      <queryTableField id="120" name="_89" tableColumnId="120"/>
      <queryTableField id="121" name="_90" tableColumnId="121"/>
      <queryTableField id="122" name="_91" tableColumnId="122"/>
      <queryTableField id="123" name="_92" tableColumnId="123"/>
      <queryTableField id="124" name="_93" tableColumnId="124"/>
      <queryTableField id="125" name="_94" tableColumnId="125"/>
      <queryTableField id="126" name="_95" tableColumnId="126"/>
      <queryTableField id="127" name="_96" tableColumnId="127"/>
      <queryTableField id="128" name="_97" tableColumnId="128"/>
      <queryTableField id="129" name="_98" tableColumnId="129"/>
      <queryTableField id="130" name="_99" tableColumnId="130"/>
      <queryTableField id="131" name="Operator Notes" tableColumnId="13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4" xr16:uid="{574745AA-B634-40E4-B39E-FD7B06F14379}" autoFormatId="16" applyNumberFormats="0" applyBorderFormats="0" applyFontFormats="0" applyPatternFormats="0" applyAlignmentFormats="0" applyWidthHeightFormats="0">
  <queryTableRefresh nextId="12">
    <queryTableFields count="11">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145417-2151-4C87-BE27-A1225C817D22}" name="gg231106__52" displayName="gg231106__52" ref="A4:EA33" tableType="queryTable" totalsRowShown="0">
  <autoFilter ref="A4:EA33" xr:uid="{A1145417-2151-4C87-BE27-A1225C817D22}"/>
  <tableColumns count="131">
    <tableColumn id="1" xr3:uid="{1BF4ECCC-34A1-4C54-89C7-AF2F36F58197}" uniqueName="1" name="Sample Name" queryTableFieldId="1" dataDxfId="38"/>
    <tableColumn id="2" xr3:uid="{39E8573D-CE61-42F0-BBF5-1DB1B68B4C42}" uniqueName="2" name="Sample source type" queryTableFieldId="2" dataDxfId="37"/>
    <tableColumn id="3" xr3:uid="{A3B16600-9AD8-4365-9CBB-3B0BD518E219}" uniqueName="3" name="Sample bulk lot ref" queryTableFieldId="3" dataDxfId="36"/>
    <tableColumn id="4" xr3:uid="{29DE3898-0526-48F7-ABFE-F095252C1C52}" uniqueName="4" name="SOP Name" queryTableFieldId="4" dataDxfId="35"/>
    <tableColumn id="5" xr3:uid="{E6C5902E-0B0A-45AF-AB79-956AB4F8B845}" uniqueName="5" name="Operator name" queryTableFieldId="5" dataDxfId="34"/>
    <tableColumn id="6" xr3:uid="{BAA8CD34-D48B-497A-ABAF-DBABDCD85A0E}" uniqueName="6" name="Measurement date and time" queryTableFieldId="6" dataDxfId="33"/>
    <tableColumn id="7" xr3:uid="{82EE7337-B073-4660-9C8E-BD5F39250DDD}" uniqueName="7" name="Analysis date and time" queryTableFieldId="7" dataDxfId="32"/>
    <tableColumn id="8" xr3:uid="{9565A84A-D466-4CF5-B7C7-8B0EC93A76E3}" uniqueName="8" name="Particle name" queryTableFieldId="8" dataDxfId="31"/>
    <tableColumn id="9" xr3:uid="{C87FD161-6E79-459C-8C92-D35F63D2CAA3}" uniqueName="9" name="Particle refractive index" queryTableFieldId="9"/>
    <tableColumn id="10" xr3:uid="{8243AFF5-27E5-4FB8-9ECB-FB98B06FC147}" uniqueName="10" name="Particle absorption index" queryTableFieldId="10"/>
    <tableColumn id="11" xr3:uid="{B3C25B59-4A8E-45F0-9913-B7ACB411FB61}" uniqueName="11" name="Dispersant name" queryTableFieldId="11" dataDxfId="30"/>
    <tableColumn id="12" xr3:uid="{B908A9D6-63DC-47E0-9BC4-45730866CBBE}" uniqueName="12" name="Dispersant refractive index" queryTableFieldId="12"/>
    <tableColumn id="13" xr3:uid="{1EF0D60D-6667-49E4-B001-3A3164494C3E}" uniqueName="13" name="Accessory name" queryTableFieldId="13" dataDxfId="29"/>
    <tableColumn id="14" xr3:uid="{E1E01807-D631-473C-B248-85846B4B282A}" uniqueName="14" name="Analysis model " queryTableFieldId="14" dataDxfId="28"/>
    <tableColumn id="15" xr3:uid="{D2771C67-AC81-497C-9EB2-A76E8A8199B1}" uniqueName="15" name="Start result channel size" queryTableFieldId="15"/>
    <tableColumn id="16" xr3:uid="{91A8E759-0926-4775-8DBF-56C164BFF19F}" uniqueName="16" name="Last result channel size" queryTableFieldId="16"/>
    <tableColumn id="17" xr3:uid="{17006F15-88E2-4383-9CE9-46169B0147EE}" uniqueName="17" name="Result emulation" queryTableFieldId="17" dataDxfId="27"/>
    <tableColumn id="18" xr3:uid="{CF1F8C89-78BE-4A8A-809C-A98788BA1182}" uniqueName="18" name="Obscuration" queryTableFieldId="18"/>
    <tableColumn id="19" xr3:uid="{62684AFC-41D8-4075-A13A-87C6CA9CDA02}" uniqueName="19" name="Residual" queryTableFieldId="19"/>
    <tableColumn id="20" xr3:uid="{C337E940-0869-402D-ADAF-848EB07517EB}" uniqueName="20" name="Concentration" queryTableFieldId="20"/>
    <tableColumn id="21" xr3:uid="{B9DB6400-3ED0-4AB8-9E01-88CC39A1C1BE}" uniqueName="21" name="Span" queryTableFieldId="21"/>
    <tableColumn id="22" xr3:uid="{7DD69260-45C5-4C8A-873E-CFC6196F7D40}" uniqueName="22" name="Result transform type" queryTableFieldId="22" dataDxfId="26"/>
    <tableColumn id="23" xr3:uid="{5E3A5446-42B7-44B4-A1BD-BD57B935D33C}" uniqueName="23" name="D [4, 3] - Volume weighted mean" queryTableFieldId="23"/>
    <tableColumn id="24" xr3:uid="{9D1A3677-50A2-46B1-AACA-C37420ACB411}" uniqueName="24" name="Uniformity" queryTableFieldId="24"/>
    <tableColumn id="25" xr3:uid="{73A8AEEE-32C4-4FF8-8EEE-BD1FEA6674D5}" uniqueName="25" name="Specific surface area" queryTableFieldId="25"/>
    <tableColumn id="26" xr3:uid="{EA974449-333E-4232-8DDD-E29CA2BE8063}" uniqueName="26" name="D [3, 2] - Surface weighted mean " queryTableFieldId="26"/>
    <tableColumn id="27" xr3:uid="{03335900-FA80-4343-A0EF-9964112C4605}" uniqueName="27" name="d (0.1)" queryTableFieldId="27"/>
    <tableColumn id="28" xr3:uid="{1A5F7161-4319-4519-BCCA-C6F64D38342C}" uniqueName="28" name="d (0.5)" queryTableFieldId="28"/>
    <tableColumn id="29" xr3:uid="{349DF9A2-E45C-496E-B460-47473A4C742A}" uniqueName="29" name="d (0.9)" queryTableFieldId="29"/>
    <tableColumn id="30" xr3:uid="{56966AA7-28F8-4D41-9F5D-16AC20C6693E}" uniqueName="30" name="Result Between User Sizes (Sizes in um)" queryTableFieldId="30"/>
    <tableColumn id="31" xr3:uid="{CC669ECF-034B-4367-A1F2-41555D7ED0B4}" uniqueName="31" name="Column1" queryTableFieldId="31"/>
    <tableColumn id="32" xr3:uid="{7BC2E5B9-CDDF-4460-9F83-501CABFD9A80}" uniqueName="32" name="_1" queryTableFieldId="32"/>
    <tableColumn id="33" xr3:uid="{7AC5EC5A-C245-4F4C-BE14-FB6382F22522}" uniqueName="33" name="_2" queryTableFieldId="33"/>
    <tableColumn id="34" xr3:uid="{AEC3F48E-A4B8-4C36-9FA3-23F232A1E9EE}" uniqueName="34" name="_3" queryTableFieldId="34"/>
    <tableColumn id="35" xr3:uid="{1703666B-C124-4FA7-97B8-85715BE00F6B}" uniqueName="35" name="_4" queryTableFieldId="35"/>
    <tableColumn id="36" xr3:uid="{C3FA3AEF-1385-4329-8E71-26E8E687993A}" uniqueName="36" name="_5" queryTableFieldId="36"/>
    <tableColumn id="37" xr3:uid="{1FED2EEA-E27D-46C6-A1C2-3CD42A992AB8}" uniqueName="37" name="_6" queryTableFieldId="37"/>
    <tableColumn id="38" xr3:uid="{42326E71-A48C-465A-853C-8E107DAB0461}" uniqueName="38" name="_7" queryTableFieldId="38"/>
    <tableColumn id="39" xr3:uid="{9EC172B4-F3E4-4CFA-9C6D-8560326B9222}" uniqueName="39" name="_8" queryTableFieldId="39"/>
    <tableColumn id="40" xr3:uid="{8E114B06-63B0-4F7A-B71F-95E038A967A8}" uniqueName="40" name="_9" queryTableFieldId="40"/>
    <tableColumn id="41" xr3:uid="{A9DE90B4-437A-499A-8A4C-E90FC4B2214C}" uniqueName="41" name="_10" queryTableFieldId="41"/>
    <tableColumn id="42" xr3:uid="{7F604D91-CF11-4CEE-AD83-5258C7A466D0}" uniqueName="42" name="_11" queryTableFieldId="42"/>
    <tableColumn id="43" xr3:uid="{378A77F7-D4B5-40BC-A848-17EB63DCBF3B}" uniqueName="43" name="_12" queryTableFieldId="43"/>
    <tableColumn id="44" xr3:uid="{A3EFD967-2109-4776-9985-5414DBA4D9F8}" uniqueName="44" name="_13" queryTableFieldId="44"/>
    <tableColumn id="45" xr3:uid="{3B490CB7-ADA1-4BBB-97D1-30D98D90E30A}" uniqueName="45" name="_14" queryTableFieldId="45"/>
    <tableColumn id="46" xr3:uid="{635949BD-BA9F-4165-B8E7-1408AD0C34ED}" uniqueName="46" name="_15" queryTableFieldId="46"/>
    <tableColumn id="47" xr3:uid="{C06FB63E-BCEC-4B1C-9B38-FE55F233D706}" uniqueName="47" name="_16" queryTableFieldId="47"/>
    <tableColumn id="48" xr3:uid="{F2CBE3B2-002A-42BE-8DC0-9B01CF841ADE}" uniqueName="48" name="_17" queryTableFieldId="48"/>
    <tableColumn id="49" xr3:uid="{9F4701FA-B6EE-4EC1-BFAE-DC0A91617234}" uniqueName="49" name="_18" queryTableFieldId="49"/>
    <tableColumn id="50" xr3:uid="{0CFA052E-0501-40AF-A8D0-07DDBCF806E6}" uniqueName="50" name="_19" queryTableFieldId="50"/>
    <tableColumn id="51" xr3:uid="{078DC56B-53EA-44F7-A04D-EC863EA8EC11}" uniqueName="51" name="_20" queryTableFieldId="51"/>
    <tableColumn id="52" xr3:uid="{AD4B87F7-1994-420B-8C05-6C2CA27228E5}" uniqueName="52" name="_21" queryTableFieldId="52"/>
    <tableColumn id="53" xr3:uid="{79FD6A39-C884-49F3-8CA9-FF9EA1CBBD97}" uniqueName="53" name="_22" queryTableFieldId="53"/>
    <tableColumn id="54" xr3:uid="{9DE215C3-DDB9-4C27-A50F-E2B03D30063F}" uniqueName="54" name="_23" queryTableFieldId="54"/>
    <tableColumn id="55" xr3:uid="{2649EBE2-E03A-46D4-B27C-F89A676406C9}" uniqueName="55" name="_24" queryTableFieldId="55"/>
    <tableColumn id="56" xr3:uid="{7AACAC9E-6834-4B6E-A653-D79A52198F20}" uniqueName="56" name="_25" queryTableFieldId="56"/>
    <tableColumn id="57" xr3:uid="{158565B1-1301-48DF-B5C3-B57AD6113476}" uniqueName="57" name="_26" queryTableFieldId="57"/>
    <tableColumn id="58" xr3:uid="{71F426B0-1084-4550-B714-ECEE2C2F3E8A}" uniqueName="58" name="_27" queryTableFieldId="58"/>
    <tableColumn id="59" xr3:uid="{ED905C69-C8AC-48BB-822B-ADC36E5BF5B7}" uniqueName="59" name="_28" queryTableFieldId="59"/>
    <tableColumn id="60" xr3:uid="{A2CE139F-C678-4BDF-B8FD-C8BA329CD8B0}" uniqueName="60" name="_29" queryTableFieldId="60"/>
    <tableColumn id="61" xr3:uid="{E81B6E1B-B34C-4E85-93FE-B1A3651F02C0}" uniqueName="61" name="_30" queryTableFieldId="61"/>
    <tableColumn id="62" xr3:uid="{F6913099-CE50-4B97-A6A7-7A021824F346}" uniqueName="62" name="_31" queryTableFieldId="62"/>
    <tableColumn id="63" xr3:uid="{E7756151-0B9F-4F55-B6EB-26A33345321A}" uniqueName="63" name="_32" queryTableFieldId="63"/>
    <tableColumn id="64" xr3:uid="{CBE1CC6D-441C-4566-88D2-98E10BC3E8F8}" uniqueName="64" name="_33" queryTableFieldId="64"/>
    <tableColumn id="65" xr3:uid="{CBC14FB2-D462-4267-81F1-75E2D5EAAC99}" uniqueName="65" name="_34" queryTableFieldId="65"/>
    <tableColumn id="66" xr3:uid="{12D2556A-BF4D-4446-A244-4193A778C422}" uniqueName="66" name="_35" queryTableFieldId="66"/>
    <tableColumn id="67" xr3:uid="{9952A3AA-8651-401C-A84E-8C0FC0A9F75D}" uniqueName="67" name="_36" queryTableFieldId="67"/>
    <tableColumn id="68" xr3:uid="{3D1440D2-C0BB-4DA0-8EF3-3BE74D6E415A}" uniqueName="68" name="_37" queryTableFieldId="68"/>
    <tableColumn id="69" xr3:uid="{F8C0614E-FF6C-4F12-9A7D-CB5E16787D6A}" uniqueName="69" name="_38" queryTableFieldId="69"/>
    <tableColumn id="70" xr3:uid="{6B81B120-C4A4-4421-841D-902209C9A979}" uniqueName="70" name="_39" queryTableFieldId="70"/>
    <tableColumn id="71" xr3:uid="{5E347337-AC18-43F9-88A9-FCAFD85437F7}" uniqueName="71" name="_40" queryTableFieldId="71"/>
    <tableColumn id="72" xr3:uid="{B3824615-DC61-4394-986E-D501E18631B4}" uniqueName="72" name="_41" queryTableFieldId="72"/>
    <tableColumn id="73" xr3:uid="{0A64659A-0098-4559-BDA0-BAD3648E54C3}" uniqueName="73" name="_42" queryTableFieldId="73"/>
    <tableColumn id="74" xr3:uid="{DBAF227A-AF6C-4767-A234-EDA3973F5F79}" uniqueName="74" name="_43" queryTableFieldId="74"/>
    <tableColumn id="75" xr3:uid="{590BEA3D-1EB6-4863-9B22-A8D06524CE28}" uniqueName="75" name="_44" queryTableFieldId="75"/>
    <tableColumn id="76" xr3:uid="{A068ED38-1BE5-4407-9E55-D62EE0053CE6}" uniqueName="76" name="_45" queryTableFieldId="76"/>
    <tableColumn id="77" xr3:uid="{B7A64ADC-0D67-4DFD-B3F0-0924B33C56A3}" uniqueName="77" name="_46" queryTableFieldId="77"/>
    <tableColumn id="78" xr3:uid="{959022BA-E627-4E24-8CD6-51D393C8A365}" uniqueName="78" name="_47" queryTableFieldId="78"/>
    <tableColumn id="79" xr3:uid="{A4682243-0852-4DB7-A15A-28165FA6B01D}" uniqueName="79" name="_48" queryTableFieldId="79"/>
    <tableColumn id="80" xr3:uid="{3C0FE89B-938C-4FA9-837B-8B274D2C4D58}" uniqueName="80" name="_49" queryTableFieldId="80"/>
    <tableColumn id="81" xr3:uid="{9D9B09E3-123F-4DDD-A93C-2DC0B0A8176D}" uniqueName="81" name="_50" queryTableFieldId="81"/>
    <tableColumn id="82" xr3:uid="{83BC2BE4-BDC9-4230-A720-22179F20E958}" uniqueName="82" name="_51" queryTableFieldId="82"/>
    <tableColumn id="83" xr3:uid="{2BF89980-CDF4-4D2A-9681-0D163F6995F0}" uniqueName="83" name="_52" queryTableFieldId="83"/>
    <tableColumn id="84" xr3:uid="{CD5A3553-35B7-45B7-84F7-BE567691165F}" uniqueName="84" name="_53" queryTableFieldId="84"/>
    <tableColumn id="85" xr3:uid="{F1627EEF-CEB0-4B26-8536-18BB78E46FF8}" uniqueName="85" name="_54" queryTableFieldId="85"/>
    <tableColumn id="86" xr3:uid="{5364149E-C339-442D-920B-A8F95E720D92}" uniqueName="86" name="_55" queryTableFieldId="86"/>
    <tableColumn id="87" xr3:uid="{EB79A5FB-D0D0-414E-AA05-4A5B618D9D3C}" uniqueName="87" name="_56" queryTableFieldId="87"/>
    <tableColumn id="88" xr3:uid="{B11A1E94-E11F-44B1-854B-7CE1B3806380}" uniqueName="88" name="_57" queryTableFieldId="88"/>
    <tableColumn id="89" xr3:uid="{09BCA913-1348-450B-B15C-402353FC4C49}" uniqueName="89" name="_58" queryTableFieldId="89"/>
    <tableColumn id="90" xr3:uid="{C6FBE84C-FC85-48A8-BA2C-E9BEA308315C}" uniqueName="90" name="_59" queryTableFieldId="90"/>
    <tableColumn id="91" xr3:uid="{6CF26344-9250-4A41-A75E-B746C006BC13}" uniqueName="91" name="_60" queryTableFieldId="91"/>
    <tableColumn id="92" xr3:uid="{0B76A5ED-EFE1-49E9-9FFD-CBC3537B9106}" uniqueName="92" name="_61" queryTableFieldId="92"/>
    <tableColumn id="93" xr3:uid="{96C090F2-5694-4CC7-AF10-A095FE3F0B83}" uniqueName="93" name="_62" queryTableFieldId="93"/>
    <tableColumn id="94" xr3:uid="{ABDD0E10-AD97-41D1-872C-C9888F5454FB}" uniqueName="94" name="_63" queryTableFieldId="94"/>
    <tableColumn id="95" xr3:uid="{CC4A75B6-89E9-4003-A283-E3C193B0B580}" uniqueName="95" name="_64" queryTableFieldId="95"/>
    <tableColumn id="96" xr3:uid="{88511549-EF2E-45EC-9768-C6787EBB36E1}" uniqueName="96" name="_65" queryTableFieldId="96"/>
    <tableColumn id="97" xr3:uid="{248F9A0E-6031-4EDC-A92E-064909DA9AA7}" uniqueName="97" name="_66" queryTableFieldId="97"/>
    <tableColumn id="98" xr3:uid="{66C2708F-6D39-4321-9F41-DF888E08BF9C}" uniqueName="98" name="_67" queryTableFieldId="98"/>
    <tableColumn id="99" xr3:uid="{168666E2-2111-436D-B0FC-107D2A255C28}" uniqueName="99" name="_68" queryTableFieldId="99"/>
    <tableColumn id="100" xr3:uid="{19DE6799-D86F-493E-AEC3-4A5CA62A5EDE}" uniqueName="100" name="_69" queryTableFieldId="100"/>
    <tableColumn id="101" xr3:uid="{552A3D9B-9511-43A2-8460-518D5489693A}" uniqueName="101" name="_70" queryTableFieldId="101"/>
    <tableColumn id="102" xr3:uid="{8427C8F7-F2CE-4C4B-B7DE-E83836B1BDF7}" uniqueName="102" name="_71" queryTableFieldId="102"/>
    <tableColumn id="103" xr3:uid="{B194CAE0-1B69-4476-B9B0-A67657D09E9A}" uniqueName="103" name="_72" queryTableFieldId="103"/>
    <tableColumn id="104" xr3:uid="{8EB1F515-9F40-49B9-9AEB-0723C715CF29}" uniqueName="104" name="_73" queryTableFieldId="104"/>
    <tableColumn id="105" xr3:uid="{ACABD452-C645-4579-9ACE-26F84BAC3FCF}" uniqueName="105" name="_74" queryTableFieldId="105"/>
    <tableColumn id="106" xr3:uid="{5B615D27-78AC-4AF1-94FC-5AD492660967}" uniqueName="106" name="_75" queryTableFieldId="106"/>
    <tableColumn id="107" xr3:uid="{89FB2C7E-D9F0-4CB2-B29B-3E161C72AAFA}" uniqueName="107" name="_76" queryTableFieldId="107"/>
    <tableColumn id="108" xr3:uid="{D964C04A-5EE7-498A-AC7D-C9E7FE89F35E}" uniqueName="108" name="_77" queryTableFieldId="108"/>
    <tableColumn id="109" xr3:uid="{C177355E-A1ED-407A-90A0-C7A1CAEC11C1}" uniqueName="109" name="_78" queryTableFieldId="109"/>
    <tableColumn id="110" xr3:uid="{D3571B44-F285-4AAF-AEE8-6AF9B40625A6}" uniqueName="110" name="_79" queryTableFieldId="110"/>
    <tableColumn id="111" xr3:uid="{EC2BAFE7-6048-4CCB-A8E7-A60D2BC27202}" uniqueName="111" name="_80" queryTableFieldId="111"/>
    <tableColumn id="112" xr3:uid="{4B5642DB-4FA3-4B48-B427-2FFF24A77798}" uniqueName="112" name="_81" queryTableFieldId="112"/>
    <tableColumn id="113" xr3:uid="{9D7195D9-C282-4F88-A394-A6F44D39C8C6}" uniqueName="113" name="_82" queryTableFieldId="113"/>
    <tableColumn id="114" xr3:uid="{E31A07DD-E7B2-4BC5-9E70-999D5E30A740}" uniqueName="114" name="_83" queryTableFieldId="114"/>
    <tableColumn id="115" xr3:uid="{6D351464-48FD-4CB8-BDA3-6D55E0A5B756}" uniqueName="115" name="_84" queryTableFieldId="115"/>
    <tableColumn id="116" xr3:uid="{F67AFA73-A5E8-4692-8144-84174DBF2F91}" uniqueName="116" name="_85" queryTableFieldId="116"/>
    <tableColumn id="117" xr3:uid="{5DFAE2BC-98FD-422C-AED8-2A203E12B107}" uniqueName="117" name="_86" queryTableFieldId="117"/>
    <tableColumn id="118" xr3:uid="{172175C7-D4BD-4ABA-AF9A-7351CF5C2751}" uniqueName="118" name="_87" queryTableFieldId="118"/>
    <tableColumn id="119" xr3:uid="{D6175174-0A97-43AD-8D0D-2BBF2B176457}" uniqueName="119" name="_88" queryTableFieldId="119"/>
    <tableColumn id="120" xr3:uid="{36C306B5-1E1B-40FA-AB15-AEB7624F378A}" uniqueName="120" name="_89" queryTableFieldId="120"/>
    <tableColumn id="121" xr3:uid="{F59E9891-A8C2-464C-801C-AF0D77B2E5B4}" uniqueName="121" name="_90" queryTableFieldId="121"/>
    <tableColumn id="122" xr3:uid="{8EAB9695-1DE4-4CCB-AFBC-798DE37359E8}" uniqueName="122" name="_91" queryTableFieldId="122"/>
    <tableColumn id="123" xr3:uid="{F6068D36-E56F-4E4F-8F9C-12474AE6D3B9}" uniqueName="123" name="_92" queryTableFieldId="123"/>
    <tableColumn id="124" xr3:uid="{F7738120-DDEF-475E-90B8-DE1FADC71EB4}" uniqueName="124" name="_93" queryTableFieldId="124"/>
    <tableColumn id="125" xr3:uid="{0636AA23-AAB8-4A92-936E-C7B61561F9BE}" uniqueName="125" name="_94" queryTableFieldId="125"/>
    <tableColumn id="126" xr3:uid="{27FC7560-06C7-45BD-BF3C-9DD67552A9EA}" uniqueName="126" name="_95" queryTableFieldId="126"/>
    <tableColumn id="127" xr3:uid="{37FF9912-251B-428B-B3C6-79E1A328CEA9}" uniqueName="127" name="_96" queryTableFieldId="127"/>
    <tableColumn id="128" xr3:uid="{9859AF32-673C-4D0F-A2FE-1BBC81DBDF22}" uniqueName="128" name="_97" queryTableFieldId="128"/>
    <tableColumn id="129" xr3:uid="{498EBF64-CC64-47C3-B4A2-DEC3B376EBC9}" uniqueName="129" name="_98" queryTableFieldId="129"/>
    <tableColumn id="130" xr3:uid="{8713CDA3-F165-489B-9546-E6D82C5B269A}" uniqueName="130" name="_99" queryTableFieldId="130"/>
    <tableColumn id="131" xr3:uid="{97FB5431-8C39-4479-8594-36AA4A9170D9}" uniqueName="131" name="Operator Notes" queryTableFieldId="131" dataDxfId="2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4541BA-2DB4-470C-A634-EF2D92C75E22}" name="gg231106__5" displayName="gg231106__5" ref="A29:EA46" tableType="queryTable" totalsRowShown="0">
  <autoFilter ref="A29:EA46" xr:uid="{134541BA-2DB4-470C-A634-EF2D92C75E22}"/>
  <tableColumns count="131">
    <tableColumn id="1" xr3:uid="{F815A155-BA52-4446-8AB4-1E23B877DF58}" uniqueName="1" name="Sample Name" queryTableFieldId="1" dataDxfId="24"/>
    <tableColumn id="2" xr3:uid="{ABD66C4C-B9FB-44D0-A1E0-815B2F241EF5}" uniqueName="2" name="Sample source type" queryTableFieldId="2" dataDxfId="23"/>
    <tableColumn id="3" xr3:uid="{69A1DC70-BAA0-47BC-8ADD-8A31FCB3734A}" uniqueName="3" name="Sample bulk lot ref" queryTableFieldId="3" dataDxfId="22"/>
    <tableColumn id="4" xr3:uid="{8C33E3DF-3238-4FDB-8D12-40B841ED3030}" uniqueName="4" name="SOP Name" queryTableFieldId="4" dataDxfId="21"/>
    <tableColumn id="5" xr3:uid="{915B666B-9194-4F85-8BBA-5EC0C1CDB84F}" uniqueName="5" name="Operator name" queryTableFieldId="5" dataDxfId="20"/>
    <tableColumn id="6" xr3:uid="{7DFD6409-FC3C-46B2-9AC9-9D0F51B2F404}" uniqueName="6" name="Measurement date and time" queryTableFieldId="6" dataDxfId="19"/>
    <tableColumn id="7" xr3:uid="{0EA50BCE-7032-4148-86D7-D4E1E379C3FA}" uniqueName="7" name="Analysis date and time" queryTableFieldId="7" dataDxfId="18"/>
    <tableColumn id="8" xr3:uid="{41E01490-78FB-46FC-92CB-A3511B3684BE}" uniqueName="8" name="Particle name" queryTableFieldId="8" dataDxfId="17"/>
    <tableColumn id="9" xr3:uid="{D04DFDB1-9A9E-45C6-9F3B-742458C9A2E4}" uniqueName="9" name="Particle refractive index" queryTableFieldId="9"/>
    <tableColumn id="10" xr3:uid="{75047997-38B2-48F6-A254-93E57A676669}" uniqueName="10" name="Particle absorption index" queryTableFieldId="10"/>
    <tableColumn id="11" xr3:uid="{F9EF4479-F26F-4B33-8749-74112D7C581C}" uniqueName="11" name="Dispersant name" queryTableFieldId="11" dataDxfId="16"/>
    <tableColumn id="12" xr3:uid="{405EC55D-7F30-4DC9-8C6C-8D1915C7AFE2}" uniqueName="12" name="Dispersant refractive index" queryTableFieldId="12"/>
    <tableColumn id="13" xr3:uid="{36FD7A3F-C836-4DFA-99A3-D4115D2BE9BC}" uniqueName="13" name="Accessory name" queryTableFieldId="13" dataDxfId="15"/>
    <tableColumn id="14" xr3:uid="{C1C7485A-7B3C-4AC2-842A-E5A282E40AC7}" uniqueName="14" name="Analysis model " queryTableFieldId="14" dataDxfId="14"/>
    <tableColumn id="15" xr3:uid="{96786E82-3479-407A-903D-D8ECD4045A9C}" uniqueName="15" name="Start result channel size" queryTableFieldId="15"/>
    <tableColumn id="16" xr3:uid="{B2EB486F-873E-4756-B5AA-371F86270745}" uniqueName="16" name="Last result channel size" queryTableFieldId="16"/>
    <tableColumn id="17" xr3:uid="{A8FAADA4-7179-412B-B3D1-E0D9FD595DC3}" uniqueName="17" name="Result emulation" queryTableFieldId="17" dataDxfId="13"/>
    <tableColumn id="18" xr3:uid="{0BB07343-4B21-48DB-BF3A-15D56FC12D0B}" uniqueName="18" name="Obscuration" queryTableFieldId="18"/>
    <tableColumn id="19" xr3:uid="{162FA39E-FC92-4EED-B3FD-7940B0CA59CF}" uniqueName="19" name="Residual" queryTableFieldId="19"/>
    <tableColumn id="20" xr3:uid="{15FCF83B-A4C5-4C31-9847-7D08ED648538}" uniqueName="20" name="Concentration" queryTableFieldId="20"/>
    <tableColumn id="21" xr3:uid="{8FC84A02-2D83-4598-AEA6-4DDFD6FE8D76}" uniqueName="21" name="Span" queryTableFieldId="21"/>
    <tableColumn id="22" xr3:uid="{03835C04-4EFC-4037-A8BB-A29145C15A56}" uniqueName="22" name="Result transform type" queryTableFieldId="22" dataDxfId="12"/>
    <tableColumn id="23" xr3:uid="{DDE6C135-FC90-4337-B3C8-D32E44E45E3A}" uniqueName="23" name="D [4, 3] - Volume weighted mean" queryTableFieldId="23"/>
    <tableColumn id="24" xr3:uid="{0E467330-F026-4EC7-A1AF-70AA2012F3D3}" uniqueName="24" name="Uniformity" queryTableFieldId="24"/>
    <tableColumn id="25" xr3:uid="{00F716F3-C13E-47F1-AF47-846D4E571905}" uniqueName="25" name="Specific surface area" queryTableFieldId="25"/>
    <tableColumn id="26" xr3:uid="{41F68146-EAB4-4A0A-B1F9-AE588D16919A}" uniqueName="26" name="D [3, 2] - Surface weighted mean " queryTableFieldId="26"/>
    <tableColumn id="27" xr3:uid="{78DDAA98-7E24-4E44-B1AD-8BDC2CD0A33A}" uniqueName="27" name="d (0.1)" queryTableFieldId="27"/>
    <tableColumn id="28" xr3:uid="{E67FA36D-0D60-4520-95B4-BB447F4367AE}" uniqueName="28" name="d (0.5)" queryTableFieldId="28"/>
    <tableColumn id="29" xr3:uid="{7BFBA972-E5BA-4BC4-907B-26E900696C43}" uniqueName="29" name="d (0.9)" queryTableFieldId="29"/>
    <tableColumn id="30" xr3:uid="{9A91E163-ABA8-4D61-9D4B-FCF7241F23ED}" uniqueName="30" name="Result Between User Sizes (Sizes in um)" queryTableFieldId="30"/>
    <tableColumn id="31" xr3:uid="{26FAEFD3-196F-433D-9476-D87E51C28708}" uniqueName="31" name="Column1" queryTableFieldId="31"/>
    <tableColumn id="32" xr3:uid="{5EB4A2BA-501D-4DC8-BC9D-4064C4289A13}" uniqueName="32" name="_1" queryTableFieldId="32"/>
    <tableColumn id="33" xr3:uid="{60669CC9-7288-479A-A706-2E4C2985F33B}" uniqueName="33" name="_2" queryTableFieldId="33"/>
    <tableColumn id="34" xr3:uid="{19D5AB10-23AF-4266-9EA8-F08A0DE233C1}" uniqueName="34" name="_3" queryTableFieldId="34"/>
    <tableColumn id="35" xr3:uid="{A4618809-7980-4B06-A8F1-47245A28010C}" uniqueName="35" name="_4" queryTableFieldId="35"/>
    <tableColumn id="36" xr3:uid="{3CADA868-FA27-41C7-9031-252DB02CAB8D}" uniqueName="36" name="_5" queryTableFieldId="36"/>
    <tableColumn id="37" xr3:uid="{40DDDE70-E9EA-433C-98BF-8BFF79891C50}" uniqueName="37" name="_6" queryTableFieldId="37"/>
    <tableColumn id="38" xr3:uid="{30E928B9-7501-4E02-8BBC-359A8BAC5A26}" uniqueName="38" name="_7" queryTableFieldId="38"/>
    <tableColumn id="39" xr3:uid="{BFC6ABEC-0ADC-40C8-86E9-A241D2809E40}" uniqueName="39" name="_8" queryTableFieldId="39"/>
    <tableColumn id="40" xr3:uid="{2DF93594-DED5-4540-B4F1-3CB0A72842BC}" uniqueName="40" name="_9" queryTableFieldId="40"/>
    <tableColumn id="41" xr3:uid="{4E730EA6-7E03-434E-AC70-27FE323CE0E7}" uniqueName="41" name="_10" queryTableFieldId="41"/>
    <tableColumn id="42" xr3:uid="{ADD1DF1A-0F09-4E45-92E1-0E9AC4C6CDA9}" uniqueName="42" name="_11" queryTableFieldId="42"/>
    <tableColumn id="43" xr3:uid="{5762ED1B-1DA5-474E-BC3A-A795CB2AACAE}" uniqueName="43" name="_12" queryTableFieldId="43"/>
    <tableColumn id="44" xr3:uid="{57099483-E641-4982-AC20-478063360745}" uniqueName="44" name="_13" queryTableFieldId="44"/>
    <tableColumn id="45" xr3:uid="{016A0529-4587-49A7-A601-8D78936A5C88}" uniqueName="45" name="_14" queryTableFieldId="45"/>
    <tableColumn id="46" xr3:uid="{38FF90A0-8F42-46F0-988D-7745EF7038C5}" uniqueName="46" name="_15" queryTableFieldId="46"/>
    <tableColumn id="47" xr3:uid="{F88C1A80-1FF2-4DCD-9020-0CCA688C01D4}" uniqueName="47" name="_16" queryTableFieldId="47"/>
    <tableColumn id="48" xr3:uid="{CD9C4531-F0C9-4C4C-914F-1572408D76A7}" uniqueName="48" name="_17" queryTableFieldId="48"/>
    <tableColumn id="49" xr3:uid="{2A07BC6A-04E3-4FB6-AE6A-F2ECA1709E3F}" uniqueName="49" name="_18" queryTableFieldId="49"/>
    <tableColumn id="50" xr3:uid="{B20EA582-DF9A-4881-BAEB-DF0265312424}" uniqueName="50" name="_19" queryTableFieldId="50"/>
    <tableColumn id="51" xr3:uid="{E0A5C7B6-BD28-41B5-870C-3B2B945294A1}" uniqueName="51" name="_20" queryTableFieldId="51"/>
    <tableColumn id="52" xr3:uid="{1D2D5483-FE9D-492B-9A50-CD712D7E901C}" uniqueName="52" name="_21" queryTableFieldId="52"/>
    <tableColumn id="53" xr3:uid="{170AB083-390D-4C0B-A60E-B542B0F78BBA}" uniqueName="53" name="_22" queryTableFieldId="53"/>
    <tableColumn id="54" xr3:uid="{CD703497-1451-4D3D-A512-06C9AC820E2D}" uniqueName="54" name="_23" queryTableFieldId="54"/>
    <tableColumn id="55" xr3:uid="{FF382C22-6973-4D6E-9DEF-D9F65CE0E86E}" uniqueName="55" name="_24" queryTableFieldId="55"/>
    <tableColumn id="56" xr3:uid="{106570B9-091A-49F3-BCA1-BB0B55FE2A7B}" uniqueName="56" name="_25" queryTableFieldId="56"/>
    <tableColumn id="57" xr3:uid="{371000E5-5896-49F0-A595-4C6883E70C56}" uniqueName="57" name="_26" queryTableFieldId="57"/>
    <tableColumn id="58" xr3:uid="{42A521EC-798D-4573-B5AF-8BC4BD3517A4}" uniqueName="58" name="_27" queryTableFieldId="58"/>
    <tableColumn id="59" xr3:uid="{3A2112F8-D41E-4510-BCC4-074621810292}" uniqueName="59" name="_28" queryTableFieldId="59"/>
    <tableColumn id="60" xr3:uid="{6E6557C8-8CC1-4E2F-9824-C0120E8808CB}" uniqueName="60" name="_29" queryTableFieldId="60"/>
    <tableColumn id="61" xr3:uid="{9A0DA4A1-9D5A-4FCA-9873-A3E3D8D896E2}" uniqueName="61" name="_30" queryTableFieldId="61"/>
    <tableColumn id="62" xr3:uid="{EC578DE0-0EA6-479F-9275-E53F29281A6A}" uniqueName="62" name="_31" queryTableFieldId="62"/>
    <tableColumn id="63" xr3:uid="{713B1E31-15D7-4BED-BECB-28C8E9BC63D3}" uniqueName="63" name="_32" queryTableFieldId="63"/>
    <tableColumn id="64" xr3:uid="{01C10FB6-85EC-4E23-81EA-8E8DC758FF24}" uniqueName="64" name="_33" queryTableFieldId="64"/>
    <tableColumn id="65" xr3:uid="{AF703C34-CF0A-4ACC-A2E9-C31A985D9A42}" uniqueName="65" name="_34" queryTableFieldId="65"/>
    <tableColumn id="66" xr3:uid="{339CBFC9-9E33-4A1D-8CA2-E1BA01D8B093}" uniqueName="66" name="_35" queryTableFieldId="66"/>
    <tableColumn id="67" xr3:uid="{FA9975CC-DBF9-4D9D-98C6-4DF9CD975D9D}" uniqueName="67" name="_36" queryTableFieldId="67"/>
    <tableColumn id="68" xr3:uid="{C07268F9-8EE5-4A22-B2F9-F2EE6547B8B9}" uniqueName="68" name="_37" queryTableFieldId="68"/>
    <tableColumn id="69" xr3:uid="{2810EB52-2314-4D55-92F7-B97005A7C9B6}" uniqueName="69" name="_38" queryTableFieldId="69"/>
    <tableColumn id="70" xr3:uid="{180A70CE-71B8-4120-A357-25547FF4DA0C}" uniqueName="70" name="_39" queryTableFieldId="70"/>
    <tableColumn id="71" xr3:uid="{042FF3E2-398F-497B-8CA8-E4EEB8DCEEE4}" uniqueName="71" name="_40" queryTableFieldId="71"/>
    <tableColumn id="72" xr3:uid="{3155FD8D-D1A4-42A7-A872-409881373958}" uniqueName="72" name="_41" queryTableFieldId="72"/>
    <tableColumn id="73" xr3:uid="{8913A06F-6EE9-453E-ADEB-40237E23C1BB}" uniqueName="73" name="_42" queryTableFieldId="73"/>
    <tableColumn id="74" xr3:uid="{43EACAEB-F7F5-4500-AD9E-B7D8EDE22943}" uniqueName="74" name="_43" queryTableFieldId="74"/>
    <tableColumn id="75" xr3:uid="{9B8E9CC2-D1F0-40D2-ACE6-9DD3BA860FF5}" uniqueName="75" name="_44" queryTableFieldId="75"/>
    <tableColumn id="76" xr3:uid="{3E4D3224-3DB1-4024-B103-2E047BECD0B0}" uniqueName="76" name="_45" queryTableFieldId="76"/>
    <tableColumn id="77" xr3:uid="{51835F53-0A8F-4ECE-8198-ED36753BF8B4}" uniqueName="77" name="_46" queryTableFieldId="77"/>
    <tableColumn id="78" xr3:uid="{956D1D3D-FF53-47C5-BCEC-E52A8548A244}" uniqueName="78" name="_47" queryTableFieldId="78"/>
    <tableColumn id="79" xr3:uid="{9B845ABB-23B4-42C9-A7E3-385C4AAEF855}" uniqueName="79" name="_48" queryTableFieldId="79"/>
    <tableColumn id="80" xr3:uid="{A5136FD1-4883-45C3-8BC7-CE88106BA66B}" uniqueName="80" name="_49" queryTableFieldId="80"/>
    <tableColumn id="81" xr3:uid="{CE47AC65-E5CA-46CB-A426-8E607C678AAC}" uniqueName="81" name="_50" queryTableFieldId="81"/>
    <tableColumn id="82" xr3:uid="{B9557B32-83B3-4E73-A7EE-40067A8E183A}" uniqueName="82" name="_51" queryTableFieldId="82"/>
    <tableColumn id="83" xr3:uid="{F1A815E9-EA85-43C4-9585-4BAE8F089E02}" uniqueName="83" name="_52" queryTableFieldId="83"/>
    <tableColumn id="84" xr3:uid="{FB5D7215-3D40-4543-A6D2-4172B7A70C17}" uniqueName="84" name="_53" queryTableFieldId="84"/>
    <tableColumn id="85" xr3:uid="{1B527A57-FCD1-4590-B0F0-2F63859F21DB}" uniqueName="85" name="_54" queryTableFieldId="85"/>
    <tableColumn id="86" xr3:uid="{2803E653-2C9A-4B57-9BE6-28E38D3A66C6}" uniqueName="86" name="_55" queryTableFieldId="86"/>
    <tableColumn id="87" xr3:uid="{12FD5D87-3A33-446C-97D3-28390D534AAC}" uniqueName="87" name="_56" queryTableFieldId="87"/>
    <tableColumn id="88" xr3:uid="{33FB8079-EB6C-4152-8AEE-CE1EA3C70ED8}" uniqueName="88" name="_57" queryTableFieldId="88"/>
    <tableColumn id="89" xr3:uid="{9847D269-083B-4F1A-8767-656950E16B9C}" uniqueName="89" name="_58" queryTableFieldId="89"/>
    <tableColumn id="90" xr3:uid="{7E57C796-8485-436D-B0A0-6839060AF435}" uniqueName="90" name="_59" queryTableFieldId="90"/>
    <tableColumn id="91" xr3:uid="{2854D562-180F-4C4C-AF96-6719C045D91C}" uniqueName="91" name="_60" queryTableFieldId="91"/>
    <tableColumn id="92" xr3:uid="{A2D07C5B-3423-42DA-862E-41474AD2CA41}" uniqueName="92" name="_61" queryTableFieldId="92"/>
    <tableColumn id="93" xr3:uid="{B84E3334-0F51-429A-8551-03D77E81C8FA}" uniqueName="93" name="_62" queryTableFieldId="93"/>
    <tableColumn id="94" xr3:uid="{F452319C-79C3-4EDF-882F-2789B94CB2E8}" uniqueName="94" name="_63" queryTableFieldId="94"/>
    <tableColumn id="95" xr3:uid="{13B6A4C1-17CC-447E-A007-24215C1A61CD}" uniqueName="95" name="_64" queryTableFieldId="95"/>
    <tableColumn id="96" xr3:uid="{AF4E0DD7-B3AB-4EB6-9766-AFCB999513E7}" uniqueName="96" name="_65" queryTableFieldId="96"/>
    <tableColumn id="97" xr3:uid="{793F2919-7776-4B07-8498-113ED6FBEC95}" uniqueName="97" name="_66" queryTableFieldId="97"/>
    <tableColumn id="98" xr3:uid="{2F05153C-EE24-438C-A90E-F7B000B88CB8}" uniqueName="98" name="_67" queryTableFieldId="98"/>
    <tableColumn id="99" xr3:uid="{8478FB06-F292-4BE6-B8AC-64280E8A1CE4}" uniqueName="99" name="_68" queryTableFieldId="99"/>
    <tableColumn id="100" xr3:uid="{AF146CAF-DAAC-4F81-9D0D-020616FF557D}" uniqueName="100" name="_69" queryTableFieldId="100"/>
    <tableColumn id="101" xr3:uid="{5712A03B-DCFD-4086-9FB7-0372869954CC}" uniqueName="101" name="_70" queryTableFieldId="101"/>
    <tableColumn id="102" xr3:uid="{9E8D83B1-687E-400F-8EBD-1CAE172F7B11}" uniqueName="102" name="_71" queryTableFieldId="102"/>
    <tableColumn id="103" xr3:uid="{E41E2F32-9735-4249-9A1A-AE3B020009A5}" uniqueName="103" name="_72" queryTableFieldId="103"/>
    <tableColumn id="104" xr3:uid="{AAA2F0D8-0E84-48EF-A4E1-9D9EF0B10035}" uniqueName="104" name="_73" queryTableFieldId="104"/>
    <tableColumn id="105" xr3:uid="{C9360115-ADEF-4537-9FC9-38B528EDC0B7}" uniqueName="105" name="_74" queryTableFieldId="105"/>
    <tableColumn id="106" xr3:uid="{BED3DE23-7BE1-4C59-84D3-61F0A90564CE}" uniqueName="106" name="_75" queryTableFieldId="106"/>
    <tableColumn id="107" xr3:uid="{768B03D5-5DA4-489A-8A80-DABC3F236AA6}" uniqueName="107" name="_76" queryTableFieldId="107"/>
    <tableColumn id="108" xr3:uid="{0B85845F-4EE9-455B-9924-E521180D7599}" uniqueName="108" name="_77" queryTableFieldId="108"/>
    <tableColumn id="109" xr3:uid="{F3609969-AF51-4293-A64A-E8E4C70F1C75}" uniqueName="109" name="_78" queryTableFieldId="109"/>
    <tableColumn id="110" xr3:uid="{6B60BBD9-6842-4E0A-820A-5E8E5419B879}" uniqueName="110" name="_79" queryTableFieldId="110"/>
    <tableColumn id="111" xr3:uid="{2BF4B0FB-91C7-44FA-A16B-711539296E02}" uniqueName="111" name="_80" queryTableFieldId="111"/>
    <tableColumn id="112" xr3:uid="{0B43F64C-CA56-4850-8501-4CBF7DD4DFDA}" uniqueName="112" name="_81" queryTableFieldId="112"/>
    <tableColumn id="113" xr3:uid="{21A4AB67-149D-40B8-B56C-575A5A74F727}" uniqueName="113" name="_82" queryTableFieldId="113"/>
    <tableColumn id="114" xr3:uid="{983AE7B8-2499-4B58-A586-A3CDBACBA2A9}" uniqueName="114" name="_83" queryTableFieldId="114"/>
    <tableColumn id="115" xr3:uid="{F721C2AD-6DFD-4A26-B192-B9FB7BFEB1DE}" uniqueName="115" name="_84" queryTableFieldId="115"/>
    <tableColumn id="116" xr3:uid="{DCE27DA8-2FED-4FDF-BBA2-9AB4D3B7710F}" uniqueName="116" name="_85" queryTableFieldId="116"/>
    <tableColumn id="117" xr3:uid="{4186414D-7DE5-4CB2-8DF2-D6A2BDA5990A}" uniqueName="117" name="_86" queryTableFieldId="117"/>
    <tableColumn id="118" xr3:uid="{C3B5CBB4-F0BF-434E-83D0-A941C478916B}" uniqueName="118" name="_87" queryTableFieldId="118"/>
    <tableColumn id="119" xr3:uid="{027A6E39-323A-4E44-8DED-9E414E24A213}" uniqueName="119" name="_88" queryTableFieldId="119"/>
    <tableColumn id="120" xr3:uid="{A1282C74-F0C6-4E24-9623-5E8A533E13A8}" uniqueName="120" name="_89" queryTableFieldId="120"/>
    <tableColumn id="121" xr3:uid="{0F245FB1-15BD-427A-B0C9-FE2F66A1F775}" uniqueName="121" name="_90" queryTableFieldId="121"/>
    <tableColumn id="122" xr3:uid="{3DEAA526-1ED5-4A6F-AD2C-84BD0D85874C}" uniqueName="122" name="_91" queryTableFieldId="122"/>
    <tableColumn id="123" xr3:uid="{0DDA2836-10DF-4850-BBC7-F4F5EA47E2BF}" uniqueName="123" name="_92" queryTableFieldId="123"/>
    <tableColumn id="124" xr3:uid="{684DB0E3-8CCA-4A89-A2D2-C932A3952087}" uniqueName="124" name="_93" queryTableFieldId="124"/>
    <tableColumn id="125" xr3:uid="{2FA46606-1FA2-4C2E-8EE0-C9990CCC928E}" uniqueName="125" name="_94" queryTableFieldId="125"/>
    <tableColumn id="126" xr3:uid="{6260422B-ED6D-4E06-899A-EF71D85CAF12}" uniqueName="126" name="_95" queryTableFieldId="126"/>
    <tableColumn id="127" xr3:uid="{08CBF465-E71D-4009-B43C-09460598A452}" uniqueName="127" name="_96" queryTableFieldId="127"/>
    <tableColumn id="128" xr3:uid="{B396BEC7-7A8F-4D15-99EC-3CCA60A71D91}" uniqueName="128" name="_97" queryTableFieldId="128"/>
    <tableColumn id="129" xr3:uid="{5F425F10-1A52-4711-9641-F7FDE05ED5A6}" uniqueName="129" name="_98" queryTableFieldId="129"/>
    <tableColumn id="130" xr3:uid="{999181A6-3000-4FB7-A8C9-B67E9BE7D189}" uniqueName="130" name="_99" queryTableFieldId="130"/>
    <tableColumn id="131" xr3:uid="{B91D0E1B-D6FB-471D-B02D-0A66E44A1075}" uniqueName="131" name="Operator Notes" queryTableFieldId="131" dataDxfId="1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62FF538-471A-4964-8CE7-948876D0E33F}" name="Table066__Page_11" displayName="Table066__Page_11" ref="A4:K22" tableType="queryTable" totalsRowShown="0">
  <autoFilter ref="A4:K22" xr:uid="{F62FF538-471A-4964-8CE7-948876D0E33F}"/>
  <tableColumns count="11">
    <tableColumn id="1" xr3:uid="{84271031-A9D1-4107-B477-0CA2D11C7F79}" uniqueName="1" name="Column1" queryTableFieldId="1" dataDxfId="10"/>
    <tableColumn id="2" xr3:uid="{E532B664-0890-4769-AB41-C2B3E5A0B082}" uniqueName="2" name="Column2" queryTableFieldId="2" dataDxfId="9"/>
    <tableColumn id="3" xr3:uid="{066BA332-CEC8-4770-86EB-79B7D1A802E3}" uniqueName="3" name="Column3" queryTableFieldId="3" dataDxfId="8"/>
    <tableColumn id="4" xr3:uid="{6087793B-332A-4D27-B594-2DD61B1E628E}" uniqueName="4" name="Column4" queryTableFieldId="4" dataDxfId="7"/>
    <tableColumn id="5" xr3:uid="{3DF01ADB-2864-4DE0-BC4C-C646DC8E1D97}" uniqueName="5" name="Column5" queryTableFieldId="5" dataDxfId="6"/>
    <tableColumn id="6" xr3:uid="{40DF050D-1F3E-4A78-84A9-5DFE8CCC75DF}" uniqueName="6" name="Column6" queryTableFieldId="6" dataDxfId="5"/>
    <tableColumn id="7" xr3:uid="{E2A6AE84-3DF8-41C8-B2F7-CAF80FE585A5}" uniqueName="7" name="Column7" queryTableFieldId="7" dataDxfId="4"/>
    <tableColumn id="8" xr3:uid="{774190D8-64DA-4252-9D1E-8914A1111BB2}" uniqueName="8" name="Column8" queryTableFieldId="8" dataDxfId="3"/>
    <tableColumn id="9" xr3:uid="{7F55D876-ADDF-4CD2-A098-F45A1EFB2F16}" uniqueName="9" name="Column9" queryTableFieldId="9" dataDxfId="2"/>
    <tableColumn id="10" xr3:uid="{88CC6256-0753-4DC0-B817-C99DE95B362E}" uniqueName="10" name="Column10" queryTableFieldId="10" dataDxfId="1"/>
    <tableColumn id="11" xr3:uid="{1C63ED97-9FF1-40F0-B345-90B55EC56413}" uniqueName="11" name="Column11" queryTableFieldId="11"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C7C76-3985-44A6-B51A-9199025B246B}">
  <dimension ref="A1:D17"/>
  <sheetViews>
    <sheetView tabSelected="1" workbookViewId="0">
      <selection activeCell="L18" sqref="L18"/>
    </sheetView>
  </sheetViews>
  <sheetFormatPr defaultRowHeight="13.8"/>
  <cols>
    <col min="2" max="2" width="14.8984375" customWidth="1"/>
    <col min="3" max="3" width="19.296875" customWidth="1"/>
    <col min="4" max="4" width="19.19921875" customWidth="1"/>
  </cols>
  <sheetData>
    <row r="1" spans="1:4">
      <c r="A1" t="s">
        <v>595</v>
      </c>
    </row>
    <row r="2" spans="1:4">
      <c r="A2" t="s">
        <v>596</v>
      </c>
    </row>
    <row r="3" spans="1:4">
      <c r="A3" s="1" t="s">
        <v>0</v>
      </c>
    </row>
    <row r="4" spans="1:4">
      <c r="A4" t="s">
        <v>1</v>
      </c>
      <c r="C4" t="s">
        <v>2</v>
      </c>
    </row>
    <row r="6" spans="1:4">
      <c r="A6" t="s">
        <v>4</v>
      </c>
    </row>
    <row r="7" spans="1:4" ht="16.8">
      <c r="A7" s="2" t="s">
        <v>3</v>
      </c>
      <c r="B7" s="3" t="s">
        <v>7</v>
      </c>
      <c r="C7" s="3" t="s">
        <v>5</v>
      </c>
      <c r="D7" s="3" t="s">
        <v>6</v>
      </c>
    </row>
    <row r="8" spans="1:4">
      <c r="A8" s="4">
        <v>283.14999999999998</v>
      </c>
      <c r="B8" s="5">
        <f>A8-273.15</f>
        <v>10</v>
      </c>
      <c r="C8" s="5">
        <v>1.74</v>
      </c>
      <c r="D8" s="8">
        <f>(C8*252/62)/(1-(C8*252/62)/1000)</f>
        <v>7.122631150108055</v>
      </c>
    </row>
    <row r="9" spans="1:4">
      <c r="A9" s="6">
        <v>288.14999999999998</v>
      </c>
      <c r="B9" s="7">
        <f t="shared" ref="B9:B17" si="0">A9-273.15</f>
        <v>15</v>
      </c>
      <c r="C9" s="7">
        <v>2.64</v>
      </c>
      <c r="D9" s="9">
        <f t="shared" ref="D9:D17" si="1">(C9*252/62)/(1-(C9*252/62)/1000)</f>
        <v>10.846711291744711</v>
      </c>
    </row>
    <row r="10" spans="1:4">
      <c r="A10" s="4">
        <v>293.14999999999998</v>
      </c>
      <c r="B10" s="5">
        <f t="shared" si="0"/>
        <v>20</v>
      </c>
      <c r="C10" s="5">
        <v>3.91</v>
      </c>
      <c r="D10" s="8">
        <f t="shared" si="1"/>
        <v>16.14890055966859</v>
      </c>
    </row>
    <row r="11" spans="1:4">
      <c r="A11" s="6">
        <v>298.14999999999998</v>
      </c>
      <c r="B11" s="7">
        <f t="shared" si="0"/>
        <v>25</v>
      </c>
      <c r="C11" s="7">
        <v>5.54</v>
      </c>
      <c r="D11" s="9">
        <f t="shared" si="1"/>
        <v>23.036133636240031</v>
      </c>
    </row>
    <row r="12" spans="1:4">
      <c r="A12" s="4">
        <v>303.14999999999998</v>
      </c>
      <c r="B12" s="5">
        <f t="shared" si="0"/>
        <v>30</v>
      </c>
      <c r="C12" s="5">
        <v>8.59</v>
      </c>
      <c r="D12" s="8">
        <f t="shared" si="1"/>
        <v>36.177294614618923</v>
      </c>
    </row>
    <row r="13" spans="1:4">
      <c r="A13" s="6">
        <v>308.14999999999998</v>
      </c>
      <c r="B13" s="7">
        <f t="shared" si="0"/>
        <v>35</v>
      </c>
      <c r="C13" s="7">
        <v>11.79</v>
      </c>
      <c r="D13" s="9">
        <f t="shared" si="1"/>
        <v>50.332616622496232</v>
      </c>
    </row>
    <row r="14" spans="1:4">
      <c r="A14" s="4">
        <v>313.14999999999998</v>
      </c>
      <c r="B14" s="5">
        <f t="shared" si="0"/>
        <v>40</v>
      </c>
      <c r="C14" s="5">
        <v>17.97</v>
      </c>
      <c r="D14" s="8">
        <f t="shared" si="1"/>
        <v>78.794450681345694</v>
      </c>
    </row>
    <row r="15" spans="1:4">
      <c r="A15" s="6">
        <v>318.14999999999998</v>
      </c>
      <c r="B15" s="7">
        <f t="shared" si="0"/>
        <v>45</v>
      </c>
      <c r="C15" s="7">
        <v>25.52</v>
      </c>
      <c r="D15" s="9">
        <f t="shared" si="1"/>
        <v>115.73079647342689</v>
      </c>
    </row>
    <row r="16" spans="1:4">
      <c r="A16" s="4">
        <v>323.14999999999998</v>
      </c>
      <c r="B16" s="5">
        <f t="shared" si="0"/>
        <v>50</v>
      </c>
      <c r="C16" s="5">
        <v>37.020000000000003</v>
      </c>
      <c r="D16" s="8">
        <f t="shared" si="1"/>
        <v>177.11923230561965</v>
      </c>
    </row>
    <row r="17" spans="1:4">
      <c r="A17" s="6">
        <v>328.15</v>
      </c>
      <c r="B17" s="7">
        <f t="shared" si="0"/>
        <v>55</v>
      </c>
      <c r="C17" s="7">
        <v>49.88</v>
      </c>
      <c r="D17" s="9">
        <f t="shared" si="1"/>
        <v>254.29291866679185</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2DCA6-ED74-493B-8F12-16D091B1F78F}">
  <dimension ref="A1:EA46"/>
  <sheetViews>
    <sheetView workbookViewId="0"/>
  </sheetViews>
  <sheetFormatPr defaultRowHeight="13.8"/>
  <cols>
    <col min="1" max="1" width="28.19921875" customWidth="1"/>
    <col min="2" max="2" width="13.796875" customWidth="1"/>
    <col min="3" max="3" width="12.59765625" customWidth="1"/>
    <col min="4" max="4" width="14.69921875" customWidth="1"/>
    <col min="5" max="5" width="6.3984375" customWidth="1"/>
    <col min="6" max="6" width="16.3984375" customWidth="1"/>
    <col min="7" max="7" width="18" customWidth="1"/>
  </cols>
  <sheetData>
    <row r="1" spans="1:6">
      <c r="A1" s="1" t="s">
        <v>8</v>
      </c>
    </row>
    <row r="4" spans="1:6" ht="55.2">
      <c r="A4" s="2" t="s">
        <v>13</v>
      </c>
      <c r="B4" s="3" t="s">
        <v>14</v>
      </c>
      <c r="C4" s="10" t="s">
        <v>15</v>
      </c>
      <c r="D4" s="10" t="s">
        <v>16</v>
      </c>
      <c r="E4" s="10" t="s">
        <v>17</v>
      </c>
      <c r="F4" s="10" t="s">
        <v>18</v>
      </c>
    </row>
    <row r="5" spans="1:6">
      <c r="A5" s="4"/>
      <c r="B5" s="5"/>
      <c r="C5" s="5"/>
      <c r="D5" s="5"/>
      <c r="E5" s="5"/>
      <c r="F5" s="5"/>
    </row>
    <row r="6" spans="1:6">
      <c r="A6" s="6">
        <v>1</v>
      </c>
      <c r="B6" s="7" t="s">
        <v>19</v>
      </c>
      <c r="C6" s="7">
        <v>0.52800000000000002</v>
      </c>
      <c r="D6" s="7">
        <v>6.31</v>
      </c>
      <c r="E6" s="7">
        <v>0</v>
      </c>
      <c r="F6" s="7"/>
    </row>
    <row r="7" spans="1:6">
      <c r="A7" s="4"/>
      <c r="B7" s="5" t="s">
        <v>9</v>
      </c>
      <c r="C7" s="5"/>
      <c r="D7" s="5"/>
      <c r="E7" s="5"/>
      <c r="F7" s="5"/>
    </row>
    <row r="8" spans="1:6">
      <c r="A8" s="6">
        <v>2</v>
      </c>
      <c r="B8" s="7" t="s">
        <v>20</v>
      </c>
      <c r="C8" s="7">
        <v>0.30099999999999999</v>
      </c>
      <c r="D8" s="7">
        <v>6.52</v>
      </c>
      <c r="E8" s="7">
        <v>0</v>
      </c>
      <c r="F8" s="7"/>
    </row>
    <row r="9" spans="1:6">
      <c r="A9" s="4"/>
      <c r="B9" s="5" t="s">
        <v>12</v>
      </c>
      <c r="C9" s="5"/>
      <c r="D9" s="5"/>
      <c r="E9" s="5"/>
      <c r="F9" s="5"/>
    </row>
    <row r="10" spans="1:6">
      <c r="A10" s="6"/>
      <c r="B10" s="7" t="s">
        <v>9</v>
      </c>
      <c r="C10" s="7"/>
      <c r="D10" s="7"/>
      <c r="E10" s="7"/>
      <c r="F10" s="7"/>
    </row>
    <row r="11" spans="1:6">
      <c r="A11" s="4"/>
      <c r="B11" s="5"/>
      <c r="C11" s="5"/>
      <c r="D11" s="5"/>
      <c r="E11" s="5"/>
      <c r="F11" s="5"/>
    </row>
    <row r="12" spans="1:6">
      <c r="A12" s="6">
        <v>3</v>
      </c>
      <c r="B12" s="7" t="s">
        <v>21</v>
      </c>
      <c r="C12" s="7">
        <v>0.159</v>
      </c>
      <c r="D12" s="7">
        <v>6.33</v>
      </c>
      <c r="E12" s="7">
        <v>0</v>
      </c>
      <c r="F12" s="7"/>
    </row>
    <row r="13" spans="1:6">
      <c r="A13" s="4"/>
      <c r="B13" s="5" t="s">
        <v>9</v>
      </c>
      <c r="C13" s="5"/>
      <c r="D13" s="5"/>
      <c r="E13" s="5"/>
      <c r="F13" s="5"/>
    </row>
    <row r="14" spans="1:6">
      <c r="A14" s="6">
        <v>4</v>
      </c>
      <c r="B14" s="7" t="s">
        <v>22</v>
      </c>
      <c r="C14" s="7">
        <v>0.58299999999999996</v>
      </c>
      <c r="D14" s="7">
        <v>6.45</v>
      </c>
      <c r="E14" s="7">
        <v>8</v>
      </c>
      <c r="F14" s="7">
        <f>AB42</f>
        <v>35.439</v>
      </c>
    </row>
    <row r="15" spans="1:6">
      <c r="A15" s="4"/>
      <c r="B15" s="5" t="s">
        <v>9</v>
      </c>
      <c r="C15" s="5"/>
      <c r="D15" s="5"/>
      <c r="E15" s="5"/>
      <c r="F15" s="5"/>
    </row>
    <row r="16" spans="1:6">
      <c r="A16" s="6">
        <v>5</v>
      </c>
      <c r="B16" s="7" t="s">
        <v>23</v>
      </c>
      <c r="C16" s="7">
        <v>0.27800000000000002</v>
      </c>
      <c r="D16" s="7">
        <v>6.52</v>
      </c>
      <c r="E16" s="7">
        <v>8</v>
      </c>
      <c r="F16" s="7">
        <f>AB34</f>
        <v>22.312999999999999</v>
      </c>
    </row>
    <row r="17" spans="1:131">
      <c r="A17" s="4"/>
      <c r="B17" s="5" t="s">
        <v>12</v>
      </c>
      <c r="C17" s="5"/>
      <c r="D17" s="5"/>
      <c r="E17" s="5"/>
      <c r="F17" s="5"/>
    </row>
    <row r="18" spans="1:131">
      <c r="A18" s="6"/>
      <c r="B18" s="7" t="s">
        <v>9</v>
      </c>
      <c r="C18" s="7"/>
      <c r="D18" s="7"/>
      <c r="E18" s="7"/>
      <c r="F18" s="7"/>
    </row>
    <row r="19" spans="1:131">
      <c r="A19" s="4">
        <v>6</v>
      </c>
      <c r="B19" s="5" t="s">
        <v>24</v>
      </c>
      <c r="C19" s="5">
        <v>0.29799999999999999</v>
      </c>
      <c r="D19" s="5">
        <v>6.52</v>
      </c>
      <c r="E19" s="5">
        <v>4</v>
      </c>
      <c r="F19" s="5">
        <f>AB38</f>
        <v>19.309999999999999</v>
      </c>
    </row>
    <row r="20" spans="1:131">
      <c r="A20" s="6"/>
      <c r="B20" s="7" t="s">
        <v>12</v>
      </c>
      <c r="C20" s="7"/>
      <c r="D20" s="7"/>
      <c r="E20" s="7"/>
      <c r="F20" s="7"/>
    </row>
    <row r="21" spans="1:131">
      <c r="A21" s="4"/>
      <c r="B21" s="5" t="s">
        <v>9</v>
      </c>
      <c r="C21" s="5"/>
      <c r="D21" s="5"/>
      <c r="E21" s="5"/>
      <c r="F21" s="5"/>
    </row>
    <row r="22" spans="1:131">
      <c r="A22" s="6">
        <v>7</v>
      </c>
      <c r="B22" s="7" t="s">
        <v>25</v>
      </c>
      <c r="C22" s="7">
        <v>0.155</v>
      </c>
      <c r="D22" s="7">
        <v>6.33</v>
      </c>
      <c r="E22" s="7">
        <v>8</v>
      </c>
      <c r="F22" s="7">
        <f>AB46</f>
        <v>26.76</v>
      </c>
    </row>
    <row r="23" spans="1:131">
      <c r="A23" s="4"/>
      <c r="B23" s="5" t="s">
        <v>9</v>
      </c>
      <c r="C23" s="5"/>
      <c r="D23" s="5"/>
      <c r="E23" s="5"/>
      <c r="F23" s="5"/>
    </row>
    <row r="24" spans="1:131">
      <c r="A24" s="6">
        <v>8</v>
      </c>
      <c r="B24" s="7" t="s">
        <v>26</v>
      </c>
      <c r="C24" s="7">
        <v>0.30499999999999999</v>
      </c>
      <c r="D24" s="7">
        <v>7.93</v>
      </c>
      <c r="E24" s="7">
        <v>0</v>
      </c>
      <c r="F24" s="7"/>
    </row>
    <row r="25" spans="1:131">
      <c r="A25" s="4"/>
      <c r="B25" s="5" t="s">
        <v>11</v>
      </c>
      <c r="C25" s="5"/>
      <c r="D25" s="5"/>
      <c r="E25" s="5"/>
      <c r="F25" s="5"/>
    </row>
    <row r="26" spans="1:131">
      <c r="A26" s="6">
        <v>9</v>
      </c>
      <c r="B26" s="7" t="s">
        <v>27</v>
      </c>
      <c r="C26" s="7">
        <v>0.312</v>
      </c>
      <c r="D26" s="7">
        <v>5.22</v>
      </c>
      <c r="E26" s="7">
        <v>0</v>
      </c>
      <c r="F26" s="7"/>
    </row>
    <row r="29" spans="1:131">
      <c r="A29" t="s">
        <v>38</v>
      </c>
      <c r="B29" t="s">
        <v>39</v>
      </c>
      <c r="C29" t="s">
        <v>40</v>
      </c>
      <c r="D29" t="s">
        <v>41</v>
      </c>
      <c r="E29" t="s">
        <v>42</v>
      </c>
      <c r="F29" t="s">
        <v>43</v>
      </c>
      <c r="G29" t="s">
        <v>44</v>
      </c>
      <c r="H29" t="s">
        <v>45</v>
      </c>
      <c r="I29" t="s">
        <v>46</v>
      </c>
      <c r="J29" t="s">
        <v>47</v>
      </c>
      <c r="K29" t="s">
        <v>48</v>
      </c>
      <c r="L29" t="s">
        <v>49</v>
      </c>
      <c r="M29" t="s">
        <v>50</v>
      </c>
      <c r="N29" t="s">
        <v>51</v>
      </c>
      <c r="O29" t="s">
        <v>52</v>
      </c>
      <c r="P29" t="s">
        <v>53</v>
      </c>
      <c r="Q29" t="s">
        <v>54</v>
      </c>
      <c r="R29" t="s">
        <v>55</v>
      </c>
      <c r="S29" t="s">
        <v>56</v>
      </c>
      <c r="T29" t="s">
        <v>57</v>
      </c>
      <c r="U29" t="s">
        <v>58</v>
      </c>
      <c r="V29" t="s">
        <v>59</v>
      </c>
      <c r="W29" t="s">
        <v>60</v>
      </c>
      <c r="X29" t="s">
        <v>61</v>
      </c>
      <c r="Y29" t="s">
        <v>62</v>
      </c>
      <c r="Z29" t="s">
        <v>63</v>
      </c>
      <c r="AA29" t="s">
        <v>64</v>
      </c>
      <c r="AB29" t="s">
        <v>65</v>
      </c>
      <c r="AC29" t="s">
        <v>66</v>
      </c>
      <c r="AD29" t="s">
        <v>67</v>
      </c>
      <c r="AE29" t="s">
        <v>68</v>
      </c>
      <c r="AF29" t="s">
        <v>69</v>
      </c>
      <c r="AG29" t="s">
        <v>70</v>
      </c>
      <c r="AH29" t="s">
        <v>71</v>
      </c>
      <c r="AI29" t="s">
        <v>72</v>
      </c>
      <c r="AJ29" t="s">
        <v>73</v>
      </c>
      <c r="AK29" t="s">
        <v>74</v>
      </c>
      <c r="AL29" t="s">
        <v>75</v>
      </c>
      <c r="AM29" t="s">
        <v>76</v>
      </c>
      <c r="AN29" t="s">
        <v>77</v>
      </c>
      <c r="AO29" t="s">
        <v>78</v>
      </c>
      <c r="AP29" t="s">
        <v>79</v>
      </c>
      <c r="AQ29" t="s">
        <v>80</v>
      </c>
      <c r="AR29" t="s">
        <v>81</v>
      </c>
      <c r="AS29" t="s">
        <v>82</v>
      </c>
      <c r="AT29" t="s">
        <v>83</v>
      </c>
      <c r="AU29" t="s">
        <v>84</v>
      </c>
      <c r="AV29" t="s">
        <v>85</v>
      </c>
      <c r="AW29" t="s">
        <v>86</v>
      </c>
      <c r="AX29" t="s">
        <v>87</v>
      </c>
      <c r="AY29" t="s">
        <v>88</v>
      </c>
      <c r="AZ29" t="s">
        <v>89</v>
      </c>
      <c r="BA29" t="s">
        <v>90</v>
      </c>
      <c r="BB29" t="s">
        <v>91</v>
      </c>
      <c r="BC29" t="s">
        <v>92</v>
      </c>
      <c r="BD29" t="s">
        <v>93</v>
      </c>
      <c r="BE29" t="s">
        <v>94</v>
      </c>
      <c r="BF29" t="s">
        <v>95</v>
      </c>
      <c r="BG29" t="s">
        <v>96</v>
      </c>
      <c r="BH29" t="s">
        <v>97</v>
      </c>
      <c r="BI29" t="s">
        <v>98</v>
      </c>
      <c r="BJ29" t="s">
        <v>99</v>
      </c>
      <c r="BK29" t="s">
        <v>100</v>
      </c>
      <c r="BL29" t="s">
        <v>101</v>
      </c>
      <c r="BM29" t="s">
        <v>102</v>
      </c>
      <c r="BN29" t="s">
        <v>103</v>
      </c>
      <c r="BO29" t="s">
        <v>104</v>
      </c>
      <c r="BP29" t="s">
        <v>105</v>
      </c>
      <c r="BQ29" t="s">
        <v>106</v>
      </c>
      <c r="BR29" t="s">
        <v>107</v>
      </c>
      <c r="BS29" t="s">
        <v>108</v>
      </c>
      <c r="BT29" t="s">
        <v>109</v>
      </c>
      <c r="BU29" t="s">
        <v>110</v>
      </c>
      <c r="BV29" t="s">
        <v>111</v>
      </c>
      <c r="BW29" t="s">
        <v>112</v>
      </c>
      <c r="BX29" t="s">
        <v>113</v>
      </c>
      <c r="BY29" t="s">
        <v>114</v>
      </c>
      <c r="BZ29" t="s">
        <v>115</v>
      </c>
      <c r="CA29" t="s">
        <v>116</v>
      </c>
      <c r="CB29" t="s">
        <v>117</v>
      </c>
      <c r="CC29" t="s">
        <v>118</v>
      </c>
      <c r="CD29" t="s">
        <v>119</v>
      </c>
      <c r="CE29" t="s">
        <v>120</v>
      </c>
      <c r="CF29" t="s">
        <v>121</v>
      </c>
      <c r="CG29" t="s">
        <v>122</v>
      </c>
      <c r="CH29" t="s">
        <v>123</v>
      </c>
      <c r="CI29" t="s">
        <v>124</v>
      </c>
      <c r="CJ29" t="s">
        <v>125</v>
      </c>
      <c r="CK29" t="s">
        <v>126</v>
      </c>
      <c r="CL29" t="s">
        <v>127</v>
      </c>
      <c r="CM29" t="s">
        <v>128</v>
      </c>
      <c r="CN29" t="s">
        <v>129</v>
      </c>
      <c r="CO29" t="s">
        <v>130</v>
      </c>
      <c r="CP29" t="s">
        <v>131</v>
      </c>
      <c r="CQ29" t="s">
        <v>132</v>
      </c>
      <c r="CR29" t="s">
        <v>133</v>
      </c>
      <c r="CS29" t="s">
        <v>134</v>
      </c>
      <c r="CT29" t="s">
        <v>135</v>
      </c>
      <c r="CU29" t="s">
        <v>136</v>
      </c>
      <c r="CV29" t="s">
        <v>137</v>
      </c>
      <c r="CW29" t="s">
        <v>138</v>
      </c>
      <c r="CX29" t="s">
        <v>139</v>
      </c>
      <c r="CY29" t="s">
        <v>140</v>
      </c>
      <c r="CZ29" t="s">
        <v>141</v>
      </c>
      <c r="DA29" t="s">
        <v>142</v>
      </c>
      <c r="DB29" t="s">
        <v>143</v>
      </c>
      <c r="DC29" t="s">
        <v>144</v>
      </c>
      <c r="DD29" t="s">
        <v>145</v>
      </c>
      <c r="DE29" t="s">
        <v>146</v>
      </c>
      <c r="DF29" t="s">
        <v>147</v>
      </c>
      <c r="DG29" t="s">
        <v>148</v>
      </c>
      <c r="DH29" t="s">
        <v>149</v>
      </c>
      <c r="DI29" t="s">
        <v>150</v>
      </c>
      <c r="DJ29" t="s">
        <v>151</v>
      </c>
      <c r="DK29" t="s">
        <v>152</v>
      </c>
      <c r="DL29" t="s">
        <v>153</v>
      </c>
      <c r="DM29" t="s">
        <v>154</v>
      </c>
      <c r="DN29" t="s">
        <v>155</v>
      </c>
      <c r="DO29" t="s">
        <v>156</v>
      </c>
      <c r="DP29" t="s">
        <v>157</v>
      </c>
      <c r="DQ29" t="s">
        <v>158</v>
      </c>
      <c r="DR29" t="s">
        <v>159</v>
      </c>
      <c r="DS29" t="s">
        <v>160</v>
      </c>
      <c r="DT29" t="s">
        <v>161</v>
      </c>
      <c r="DU29" t="s">
        <v>162</v>
      </c>
      <c r="DV29" t="s">
        <v>163</v>
      </c>
      <c r="DW29" t="s">
        <v>164</v>
      </c>
      <c r="DX29" t="s">
        <v>165</v>
      </c>
      <c r="DY29" t="s">
        <v>166</v>
      </c>
      <c r="DZ29" t="s">
        <v>167</v>
      </c>
      <c r="EA29" t="s">
        <v>168</v>
      </c>
    </row>
    <row r="30" spans="1:131">
      <c r="A30" t="s">
        <v>29</v>
      </c>
      <c r="B30" t="s">
        <v>29</v>
      </c>
      <c r="C30" t="s">
        <v>29</v>
      </c>
      <c r="D30" t="s">
        <v>29</v>
      </c>
      <c r="E30" t="s">
        <v>29</v>
      </c>
      <c r="F30" s="11"/>
      <c r="G30" s="11"/>
      <c r="H30" t="s">
        <v>29</v>
      </c>
      <c r="K30" t="s">
        <v>29</v>
      </c>
      <c r="M30" t="s">
        <v>29</v>
      </c>
      <c r="N30" t="s">
        <v>29</v>
      </c>
      <c r="Q30" t="s">
        <v>29</v>
      </c>
      <c r="V30" t="s">
        <v>29</v>
      </c>
      <c r="AD30">
        <v>0.01</v>
      </c>
      <c r="AE30">
        <v>1.1481999999999999E-2</v>
      </c>
      <c r="AF30">
        <v>1.3183E-2</v>
      </c>
      <c r="AG30">
        <v>1.5136E-2</v>
      </c>
      <c r="AH30">
        <v>1.7378000000000001E-2</v>
      </c>
      <c r="AI30">
        <v>1.9952999999999999E-2</v>
      </c>
      <c r="AJ30">
        <v>2.2908999999999999E-2</v>
      </c>
      <c r="AK30">
        <v>2.6303E-2</v>
      </c>
      <c r="AL30">
        <v>3.0200000000000001E-2</v>
      </c>
      <c r="AM30">
        <v>3.4674000000000003E-2</v>
      </c>
      <c r="AN30">
        <v>3.9810999999999999E-2</v>
      </c>
      <c r="AO30">
        <v>4.5709E-2</v>
      </c>
      <c r="AP30">
        <v>5.2481E-2</v>
      </c>
      <c r="AQ30">
        <v>6.0255999999999997E-2</v>
      </c>
      <c r="AR30">
        <v>6.9182999999999995E-2</v>
      </c>
      <c r="AS30">
        <v>7.9433000000000004E-2</v>
      </c>
      <c r="AT30">
        <v>9.1201000000000004E-2</v>
      </c>
      <c r="AU30">
        <v>0.104713</v>
      </c>
      <c r="AV30">
        <v>0.120226</v>
      </c>
      <c r="AW30">
        <v>0.13803799999999999</v>
      </c>
      <c r="AX30">
        <v>0.15848899999999999</v>
      </c>
      <c r="AY30">
        <v>0.18196999999999999</v>
      </c>
      <c r="AZ30">
        <v>0.20893</v>
      </c>
      <c r="BA30">
        <v>0.23988300000000001</v>
      </c>
      <c r="BB30">
        <v>0.27542299999999997</v>
      </c>
      <c r="BC30">
        <v>0.31622800000000001</v>
      </c>
      <c r="BD30">
        <v>0.36307800000000001</v>
      </c>
      <c r="BE30">
        <v>0.41686899999999999</v>
      </c>
      <c r="BF30">
        <v>0.47863</v>
      </c>
      <c r="BG30">
        <v>0.54954099999999995</v>
      </c>
      <c r="BH30">
        <v>0.63095699999999999</v>
      </c>
      <c r="BI30">
        <v>0.72443599999999997</v>
      </c>
      <c r="BJ30">
        <v>0.83176399999999995</v>
      </c>
      <c r="BK30">
        <v>0.95499299999999998</v>
      </c>
      <c r="BL30">
        <v>1.0964780000000001</v>
      </c>
      <c r="BM30">
        <v>1.2589250000000001</v>
      </c>
      <c r="BN30">
        <v>1.4454400000000001</v>
      </c>
      <c r="BO30">
        <v>1.6595869999999999</v>
      </c>
      <c r="BP30">
        <v>1.9054610000000001</v>
      </c>
      <c r="BQ30">
        <v>2.1877620000000002</v>
      </c>
      <c r="BR30">
        <v>2.5118860000000001</v>
      </c>
      <c r="BS30">
        <v>2.8840309999999998</v>
      </c>
      <c r="BT30">
        <v>3.3113109999999999</v>
      </c>
      <c r="BU30">
        <v>3.8018939999999999</v>
      </c>
      <c r="BV30">
        <v>4.3651580000000001</v>
      </c>
      <c r="BW30">
        <v>5.0118720000000003</v>
      </c>
      <c r="BX30">
        <v>5.7543990000000003</v>
      </c>
      <c r="BY30">
        <v>6.6069339999999999</v>
      </c>
      <c r="BZ30">
        <v>7.5857760000000001</v>
      </c>
      <c r="CA30">
        <v>8.7096359999999997</v>
      </c>
      <c r="CB30">
        <v>10</v>
      </c>
      <c r="CC30">
        <v>11.481536</v>
      </c>
      <c r="CD30">
        <v>13.182567000000001</v>
      </c>
      <c r="CE30">
        <v>15.135612</v>
      </c>
      <c r="CF30">
        <v>17.378008000000001</v>
      </c>
      <c r="CG30">
        <v>19.952622999999999</v>
      </c>
      <c r="CH30">
        <v>22.908677000000001</v>
      </c>
      <c r="CI30">
        <v>26.302679999999999</v>
      </c>
      <c r="CJ30">
        <v>30.199517</v>
      </c>
      <c r="CK30">
        <v>34.673684999999999</v>
      </c>
      <c r="CL30">
        <v>39.810716999999997</v>
      </c>
      <c r="CM30">
        <v>45.708818999999998</v>
      </c>
      <c r="CN30">
        <v>52.480746000000003</v>
      </c>
      <c r="CO30">
        <v>60.255958999999997</v>
      </c>
      <c r="CP30">
        <v>69.183097000000004</v>
      </c>
      <c r="CQ30">
        <v>79.432822999999999</v>
      </c>
      <c r="CR30">
        <v>91.201083999999994</v>
      </c>
      <c r="CS30">
        <v>104.712855</v>
      </c>
      <c r="CT30">
        <v>120.226443</v>
      </c>
      <c r="CU30">
        <v>138.03842599999999</v>
      </c>
      <c r="CV30">
        <v>158.48931899999999</v>
      </c>
      <c r="CW30">
        <v>181.97008600000001</v>
      </c>
      <c r="CX30">
        <v>208.92961299999999</v>
      </c>
      <c r="CY30">
        <v>239.88329200000001</v>
      </c>
      <c r="CZ30">
        <v>275.42286999999999</v>
      </c>
      <c r="DA30">
        <v>316.22776599999997</v>
      </c>
      <c r="DB30">
        <v>363.07805500000001</v>
      </c>
      <c r="DC30">
        <v>416.86938300000003</v>
      </c>
      <c r="DD30">
        <v>478.63009199999999</v>
      </c>
      <c r="DE30">
        <v>549.54087400000003</v>
      </c>
      <c r="DF30">
        <v>630.95734400000003</v>
      </c>
      <c r="DG30">
        <v>724.43596000000002</v>
      </c>
      <c r="DH30">
        <v>831.76377100000002</v>
      </c>
      <c r="DI30">
        <v>954.99258599999996</v>
      </c>
      <c r="DJ30">
        <v>1096.478196</v>
      </c>
      <c r="DK30">
        <v>1258.9254120000001</v>
      </c>
      <c r="DL30">
        <v>1445.4397710000001</v>
      </c>
      <c r="DM30">
        <v>1659.5869070000001</v>
      </c>
      <c r="DN30">
        <v>1905.460718</v>
      </c>
      <c r="DO30">
        <v>2187.7616240000002</v>
      </c>
      <c r="DP30">
        <v>2511.8864319999998</v>
      </c>
      <c r="DQ30">
        <v>2884.0315030000002</v>
      </c>
      <c r="DR30">
        <v>3311.3112150000002</v>
      </c>
      <c r="DS30">
        <v>3801.893963</v>
      </c>
      <c r="DT30">
        <v>4365.1583220000002</v>
      </c>
      <c r="DU30">
        <v>5011.8723360000004</v>
      </c>
      <c r="DV30">
        <v>5754.3993730000002</v>
      </c>
      <c r="DW30">
        <v>6606.9344799999999</v>
      </c>
      <c r="DX30">
        <v>7585.7757499999998</v>
      </c>
      <c r="DY30">
        <v>8709.6358999999993</v>
      </c>
      <c r="DZ30">
        <v>10000</v>
      </c>
      <c r="EA30" t="s">
        <v>29</v>
      </c>
    </row>
    <row r="31" spans="1:131">
      <c r="A31" t="s">
        <v>169</v>
      </c>
      <c r="B31" t="s">
        <v>29</v>
      </c>
      <c r="C31" t="s">
        <v>29</v>
      </c>
      <c r="D31" t="s">
        <v>29</v>
      </c>
      <c r="E31" t="s">
        <v>30</v>
      </c>
      <c r="F31" s="11">
        <v>45236.551249999997</v>
      </c>
      <c r="G31" s="11">
        <v>45236.551261574074</v>
      </c>
      <c r="H31" t="s">
        <v>31</v>
      </c>
      <c r="I31">
        <v>1.534</v>
      </c>
      <c r="J31">
        <v>0.01</v>
      </c>
      <c r="K31" t="s">
        <v>32</v>
      </c>
      <c r="L31">
        <v>1.33</v>
      </c>
      <c r="M31" t="s">
        <v>33</v>
      </c>
      <c r="N31" t="s">
        <v>34</v>
      </c>
      <c r="O31">
        <v>0.02</v>
      </c>
      <c r="P31">
        <v>2000</v>
      </c>
      <c r="Q31" t="s">
        <v>35</v>
      </c>
      <c r="R31">
        <v>12.59</v>
      </c>
      <c r="S31">
        <v>0.33700000000000002</v>
      </c>
      <c r="T31">
        <v>2.2499999999999999E-2</v>
      </c>
      <c r="U31">
        <v>5.1440000000000001</v>
      </c>
      <c r="V31" t="s">
        <v>36</v>
      </c>
      <c r="W31">
        <v>52.445</v>
      </c>
      <c r="X31">
        <v>1.68</v>
      </c>
      <c r="Y31">
        <v>0.35299999999999998</v>
      </c>
      <c r="Z31">
        <v>13.067</v>
      </c>
      <c r="AA31">
        <v>6.2130000000000001</v>
      </c>
      <c r="AB31">
        <v>23.693999999999999</v>
      </c>
      <c r="AC31">
        <v>128.09399999999999</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6.0240000000000002E-2</v>
      </c>
      <c r="BJ31">
        <v>0.11872000000000001</v>
      </c>
      <c r="BK31">
        <v>0.147564</v>
      </c>
      <c r="BL31">
        <v>0.14838699999999999</v>
      </c>
      <c r="BM31">
        <v>0.15364900000000001</v>
      </c>
      <c r="BN31">
        <v>0.17846600000000001</v>
      </c>
      <c r="BO31">
        <v>0.23880599999999999</v>
      </c>
      <c r="BP31">
        <v>0.33728900000000001</v>
      </c>
      <c r="BQ31">
        <v>0.462119</v>
      </c>
      <c r="BR31">
        <v>0.59753100000000003</v>
      </c>
      <c r="BS31">
        <v>0.73317600000000005</v>
      </c>
      <c r="BT31">
        <v>0.86739200000000005</v>
      </c>
      <c r="BU31">
        <v>1.0045280000000001</v>
      </c>
      <c r="BV31">
        <v>1.1521509999999999</v>
      </c>
      <c r="BW31">
        <v>1.3224009999999999</v>
      </c>
      <c r="BX31">
        <v>1.5254719999999999</v>
      </c>
      <c r="BY31">
        <v>1.781488</v>
      </c>
      <c r="BZ31">
        <v>2.1016010000000001</v>
      </c>
      <c r="CA31">
        <v>2.5055450000000001</v>
      </c>
      <c r="CB31">
        <v>2.9859689999999999</v>
      </c>
      <c r="CC31">
        <v>3.5500409999999998</v>
      </c>
      <c r="CD31">
        <v>4.1588529999999997</v>
      </c>
      <c r="CE31">
        <v>4.7939109999999996</v>
      </c>
      <c r="CF31">
        <v>5.3883539999999996</v>
      </c>
      <c r="CG31">
        <v>5.8948700000000001</v>
      </c>
      <c r="CH31">
        <v>6.2397150000000003</v>
      </c>
      <c r="CI31">
        <v>6.3731780000000002</v>
      </c>
      <c r="CJ31">
        <v>6.2574370000000004</v>
      </c>
      <c r="CK31">
        <v>5.8859120000000003</v>
      </c>
      <c r="CL31">
        <v>5.2900489999999998</v>
      </c>
      <c r="CM31">
        <v>4.5294429999999997</v>
      </c>
      <c r="CN31">
        <v>3.6883599999999999</v>
      </c>
      <c r="CO31">
        <v>2.8586819999999999</v>
      </c>
      <c r="CP31">
        <v>2.1160009999999998</v>
      </c>
      <c r="CQ31">
        <v>1.5226379999999999</v>
      </c>
      <c r="CR31">
        <v>1.098762</v>
      </c>
      <c r="CS31">
        <v>0.84859300000000004</v>
      </c>
      <c r="CT31">
        <v>0.74411499999999997</v>
      </c>
      <c r="CU31">
        <v>0.75154200000000004</v>
      </c>
      <c r="CV31">
        <v>0.83030599999999999</v>
      </c>
      <c r="CW31">
        <v>0.93926600000000005</v>
      </c>
      <c r="CX31">
        <v>1.0466930000000001</v>
      </c>
      <c r="CY31">
        <v>1.121783</v>
      </c>
      <c r="CZ31">
        <v>1.148266</v>
      </c>
      <c r="DA31">
        <v>1.1166769999999999</v>
      </c>
      <c r="DB31">
        <v>1.025247</v>
      </c>
      <c r="DC31">
        <v>0.88377700000000003</v>
      </c>
      <c r="DD31">
        <v>0.69205700000000003</v>
      </c>
      <c r="DE31">
        <v>0.49790400000000001</v>
      </c>
      <c r="DF31">
        <v>0.22140599999999999</v>
      </c>
      <c r="DG31">
        <v>6.3663999999999998E-2</v>
      </c>
      <c r="DH31">
        <v>0</v>
      </c>
      <c r="DI31">
        <v>0</v>
      </c>
      <c r="DJ31">
        <v>0</v>
      </c>
      <c r="DK31">
        <v>0</v>
      </c>
      <c r="DL31">
        <v>0</v>
      </c>
      <c r="DM31">
        <v>0</v>
      </c>
      <c r="DN31">
        <v>0</v>
      </c>
      <c r="DO31">
        <v>0</v>
      </c>
      <c r="DP31">
        <v>0</v>
      </c>
      <c r="DQ31">
        <v>0</v>
      </c>
      <c r="DR31">
        <v>0</v>
      </c>
      <c r="DS31">
        <v>0</v>
      </c>
      <c r="DT31">
        <v>0</v>
      </c>
      <c r="DU31">
        <v>0</v>
      </c>
      <c r="DV31">
        <v>0</v>
      </c>
      <c r="DW31">
        <v>0</v>
      </c>
      <c r="DX31">
        <v>0</v>
      </c>
      <c r="DY31">
        <v>0</v>
      </c>
      <c r="DZ31">
        <v>0</v>
      </c>
      <c r="EA31" t="s">
        <v>29</v>
      </c>
    </row>
    <row r="32" spans="1:131">
      <c r="A32" t="s">
        <v>169</v>
      </c>
      <c r="B32" t="s">
        <v>29</v>
      </c>
      <c r="C32" t="s">
        <v>29</v>
      </c>
      <c r="D32" t="s">
        <v>29</v>
      </c>
      <c r="E32" t="s">
        <v>30</v>
      </c>
      <c r="F32" s="11">
        <v>45236.551574074074</v>
      </c>
      <c r="G32" s="11">
        <v>45236.551585648151</v>
      </c>
      <c r="H32" t="s">
        <v>31</v>
      </c>
      <c r="I32">
        <v>1.534</v>
      </c>
      <c r="J32">
        <v>0.01</v>
      </c>
      <c r="K32" t="s">
        <v>32</v>
      </c>
      <c r="L32">
        <v>1.33</v>
      </c>
      <c r="M32" t="s">
        <v>33</v>
      </c>
      <c r="N32" t="s">
        <v>34</v>
      </c>
      <c r="O32">
        <v>0.02</v>
      </c>
      <c r="P32">
        <v>2000</v>
      </c>
      <c r="Q32" t="s">
        <v>35</v>
      </c>
      <c r="R32">
        <v>12.54</v>
      </c>
      <c r="S32">
        <v>0.373</v>
      </c>
      <c r="T32">
        <v>2.1000000000000001E-2</v>
      </c>
      <c r="U32">
        <v>2.7970000000000002</v>
      </c>
      <c r="V32" t="s">
        <v>36</v>
      </c>
      <c r="W32">
        <v>41.219000000000001</v>
      </c>
      <c r="X32">
        <v>1.33</v>
      </c>
      <c r="Y32">
        <v>0.377</v>
      </c>
      <c r="Z32">
        <v>12.253</v>
      </c>
      <c r="AA32">
        <v>5.851</v>
      </c>
      <c r="AB32">
        <v>22.026</v>
      </c>
      <c r="AC32">
        <v>67.447000000000003</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6.3482999999999998E-2</v>
      </c>
      <c r="BJ32">
        <v>0.125447</v>
      </c>
      <c r="BK32">
        <v>0.15661700000000001</v>
      </c>
      <c r="BL32">
        <v>0.15824199999999999</v>
      </c>
      <c r="BM32">
        <v>0.16506399999999999</v>
      </c>
      <c r="BN32">
        <v>0.193185</v>
      </c>
      <c r="BO32">
        <v>0.25956400000000002</v>
      </c>
      <c r="BP32">
        <v>0.3669</v>
      </c>
      <c r="BQ32">
        <v>0.50243400000000005</v>
      </c>
      <c r="BR32">
        <v>0.649173</v>
      </c>
      <c r="BS32">
        <v>0.79589699999999997</v>
      </c>
      <c r="BT32">
        <v>0.94070299999999996</v>
      </c>
      <c r="BU32">
        <v>1.0881749999999999</v>
      </c>
      <c r="BV32">
        <v>1.2463679999999999</v>
      </c>
      <c r="BW32">
        <v>1.428269</v>
      </c>
      <c r="BX32">
        <v>1.6448160000000001</v>
      </c>
      <c r="BY32">
        <v>1.917602</v>
      </c>
      <c r="BZ32">
        <v>2.2586729999999999</v>
      </c>
      <c r="CA32">
        <v>2.6891560000000001</v>
      </c>
      <c r="CB32">
        <v>3.20119</v>
      </c>
      <c r="CC32">
        <v>3.8022089999999999</v>
      </c>
      <c r="CD32">
        <v>4.450323</v>
      </c>
      <c r="CE32">
        <v>5.1251249999999997</v>
      </c>
      <c r="CF32">
        <v>5.7545400000000004</v>
      </c>
      <c r="CG32">
        <v>6.2870540000000004</v>
      </c>
      <c r="CH32">
        <v>6.6432539999999998</v>
      </c>
      <c r="CI32">
        <v>6.7691939999999997</v>
      </c>
      <c r="CJ32">
        <v>6.6243400000000001</v>
      </c>
      <c r="CK32">
        <v>6.2014329999999998</v>
      </c>
      <c r="CL32">
        <v>5.5346109999999999</v>
      </c>
      <c r="CM32">
        <v>4.6881339999999998</v>
      </c>
      <c r="CN32">
        <v>3.7531219999999998</v>
      </c>
      <c r="CO32">
        <v>2.8292489999999999</v>
      </c>
      <c r="CP32">
        <v>1.9989440000000001</v>
      </c>
      <c r="CQ32">
        <v>1.331267</v>
      </c>
      <c r="CR32">
        <v>0.84937300000000004</v>
      </c>
      <c r="CS32">
        <v>0.55924700000000005</v>
      </c>
      <c r="CT32">
        <v>0.43002600000000002</v>
      </c>
      <c r="CU32">
        <v>0.42383399999999999</v>
      </c>
      <c r="CV32">
        <v>0.49396200000000001</v>
      </c>
      <c r="CW32">
        <v>0.59469399999999994</v>
      </c>
      <c r="CX32">
        <v>0.69198099999999996</v>
      </c>
      <c r="CY32">
        <v>0.75701799999999997</v>
      </c>
      <c r="CZ32">
        <v>0.77778199999999997</v>
      </c>
      <c r="DA32">
        <v>0.75007500000000005</v>
      </c>
      <c r="DB32">
        <v>0.67839099999999997</v>
      </c>
      <c r="DC32">
        <v>0.56619699999999995</v>
      </c>
      <c r="DD32">
        <v>0.44166699999999998</v>
      </c>
      <c r="DE32">
        <v>0.25295400000000001</v>
      </c>
      <c r="DF32">
        <v>8.9041999999999996E-2</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t="s">
        <v>29</v>
      </c>
    </row>
    <row r="33" spans="1:131">
      <c r="A33" t="s">
        <v>169</v>
      </c>
      <c r="B33" t="s">
        <v>29</v>
      </c>
      <c r="C33" t="s">
        <v>29</v>
      </c>
      <c r="D33" t="s">
        <v>29</v>
      </c>
      <c r="E33" t="s">
        <v>30</v>
      </c>
      <c r="F33" s="11">
        <v>45236.551898148151</v>
      </c>
      <c r="G33" s="11">
        <v>45236.551921296297</v>
      </c>
      <c r="H33" t="s">
        <v>31</v>
      </c>
      <c r="I33">
        <v>1.534</v>
      </c>
      <c r="J33">
        <v>0.01</v>
      </c>
      <c r="K33" t="s">
        <v>32</v>
      </c>
      <c r="L33">
        <v>1.33</v>
      </c>
      <c r="M33" t="s">
        <v>33</v>
      </c>
      <c r="N33" t="s">
        <v>34</v>
      </c>
      <c r="O33">
        <v>0.02</v>
      </c>
      <c r="P33">
        <v>2000</v>
      </c>
      <c r="Q33" t="s">
        <v>35</v>
      </c>
      <c r="R33">
        <v>12.5</v>
      </c>
      <c r="S33">
        <v>0.38600000000000001</v>
      </c>
      <c r="T33">
        <v>2.0199999999999999E-2</v>
      </c>
      <c r="U33">
        <v>2.4929999999999999</v>
      </c>
      <c r="V33" t="s">
        <v>36</v>
      </c>
      <c r="W33">
        <v>37.231000000000002</v>
      </c>
      <c r="X33">
        <v>1.2</v>
      </c>
      <c r="Y33">
        <v>0.38800000000000001</v>
      </c>
      <c r="Z33">
        <v>11.891999999999999</v>
      </c>
      <c r="AA33">
        <v>5.6680000000000001</v>
      </c>
      <c r="AB33">
        <v>21.372</v>
      </c>
      <c r="AC33">
        <v>58.947000000000003</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6.5480999999999998E-2</v>
      </c>
      <c r="BJ33">
        <v>0.12945000000000001</v>
      </c>
      <c r="BK33">
        <v>0.16178899999999999</v>
      </c>
      <c r="BL33">
        <v>0.16378200000000001</v>
      </c>
      <c r="BM33">
        <v>0.17135400000000001</v>
      </c>
      <c r="BN33">
        <v>0.20117699999999999</v>
      </c>
      <c r="BO33">
        <v>0.27078099999999999</v>
      </c>
      <c r="BP33">
        <v>0.38297399999999998</v>
      </c>
      <c r="BQ33">
        <v>0.52454500000000004</v>
      </c>
      <c r="BR33">
        <v>0.67789699999999997</v>
      </c>
      <c r="BS33">
        <v>0.83132300000000003</v>
      </c>
      <c r="BT33">
        <v>0.98266100000000001</v>
      </c>
      <c r="BU33">
        <v>1.1363859999999999</v>
      </c>
      <c r="BV33">
        <v>1.3005119999999999</v>
      </c>
      <c r="BW33">
        <v>1.4881610000000001</v>
      </c>
      <c r="BX33">
        <v>1.7103699999999999</v>
      </c>
      <c r="BY33">
        <v>1.9891799999999999</v>
      </c>
      <c r="BZ33">
        <v>2.3369399999999998</v>
      </c>
      <c r="CA33">
        <v>2.775309</v>
      </c>
      <c r="CB33">
        <v>3.296408</v>
      </c>
      <c r="CC33">
        <v>3.9079079999999999</v>
      </c>
      <c r="CD33">
        <v>4.5672290000000002</v>
      </c>
      <c r="CE33">
        <v>5.2535360000000004</v>
      </c>
      <c r="CF33">
        <v>5.8932919999999998</v>
      </c>
      <c r="CG33">
        <v>6.4336659999999997</v>
      </c>
      <c r="CH33">
        <v>6.7933139999999996</v>
      </c>
      <c r="CI33">
        <v>6.9165789999999996</v>
      </c>
      <c r="CJ33">
        <v>6.7614879999999999</v>
      </c>
      <c r="CK33">
        <v>6.3197910000000004</v>
      </c>
      <c r="CL33">
        <v>5.6256940000000002</v>
      </c>
      <c r="CM33">
        <v>4.744326</v>
      </c>
      <c r="CN33">
        <v>3.7689569999999999</v>
      </c>
      <c r="CO33">
        <v>2.8025030000000002</v>
      </c>
      <c r="CP33">
        <v>1.9308259999999999</v>
      </c>
      <c r="CQ33">
        <v>1.226763</v>
      </c>
      <c r="CR33">
        <v>0.71570599999999995</v>
      </c>
      <c r="CS33">
        <v>0.40551900000000002</v>
      </c>
      <c r="CT33">
        <v>0.26514900000000002</v>
      </c>
      <c r="CU33">
        <v>0.25595299999999999</v>
      </c>
      <c r="CV33">
        <v>0.32930199999999998</v>
      </c>
      <c r="CW33">
        <v>0.43698199999999998</v>
      </c>
      <c r="CX33">
        <v>0.54259299999999999</v>
      </c>
      <c r="CY33">
        <v>0.61528700000000003</v>
      </c>
      <c r="CZ33">
        <v>0.642899</v>
      </c>
      <c r="DA33">
        <v>0.62229000000000001</v>
      </c>
      <c r="DB33">
        <v>0.56015599999999999</v>
      </c>
      <c r="DC33">
        <v>0.46188400000000002</v>
      </c>
      <c r="DD33">
        <v>0.354603</v>
      </c>
      <c r="DE33">
        <v>0.187414</v>
      </c>
      <c r="DF33">
        <v>6.1913999999999997E-2</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t="s">
        <v>29</v>
      </c>
    </row>
    <row r="34" spans="1:131">
      <c r="A34" t="s">
        <v>170</v>
      </c>
      <c r="B34" t="s">
        <v>29</v>
      </c>
      <c r="C34" t="s">
        <v>29</v>
      </c>
      <c r="D34" t="s">
        <v>29</v>
      </c>
      <c r="E34" t="s">
        <v>30</v>
      </c>
      <c r="F34" s="11">
        <v>45236.551249999997</v>
      </c>
      <c r="G34" s="11">
        <v>45236.551261574074</v>
      </c>
      <c r="H34" t="s">
        <v>31</v>
      </c>
      <c r="I34">
        <v>1.534</v>
      </c>
      <c r="J34">
        <v>0.01</v>
      </c>
      <c r="K34" t="s">
        <v>32</v>
      </c>
      <c r="L34">
        <v>1.33</v>
      </c>
      <c r="M34" t="s">
        <v>33</v>
      </c>
      <c r="N34" t="s">
        <v>34</v>
      </c>
      <c r="O34">
        <v>0.02</v>
      </c>
      <c r="P34">
        <v>2000</v>
      </c>
      <c r="Q34" t="s">
        <v>35</v>
      </c>
      <c r="R34">
        <v>12.55</v>
      </c>
      <c r="S34">
        <v>0.36499999999999999</v>
      </c>
      <c r="T34">
        <v>2.12E-2</v>
      </c>
      <c r="U34">
        <v>3.0209999999999999</v>
      </c>
      <c r="V34" t="s">
        <v>36</v>
      </c>
      <c r="W34">
        <v>43.631999999999998</v>
      </c>
      <c r="X34">
        <v>1.42</v>
      </c>
      <c r="Y34">
        <v>0.373</v>
      </c>
      <c r="Z34">
        <v>12.385</v>
      </c>
      <c r="AA34">
        <v>5.9009999999999998</v>
      </c>
      <c r="AB34">
        <v>22.312999999999999</v>
      </c>
      <c r="AC34">
        <v>73.31</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6.3067999999999999E-2</v>
      </c>
      <c r="BJ34">
        <v>0.124539</v>
      </c>
      <c r="BK34">
        <v>0.15532299999999999</v>
      </c>
      <c r="BL34">
        <v>0.156804</v>
      </c>
      <c r="BM34">
        <v>0.163356</v>
      </c>
      <c r="BN34">
        <v>0.190942</v>
      </c>
      <c r="BO34">
        <v>0.256384</v>
      </c>
      <c r="BP34">
        <v>0.36238700000000001</v>
      </c>
      <c r="BQ34">
        <v>0.49636599999999997</v>
      </c>
      <c r="BR34">
        <v>0.64153300000000002</v>
      </c>
      <c r="BS34">
        <v>0.78679900000000003</v>
      </c>
      <c r="BT34">
        <v>0.93025199999999997</v>
      </c>
      <c r="BU34">
        <v>1.076363</v>
      </c>
      <c r="BV34">
        <v>1.2330099999999999</v>
      </c>
      <c r="BW34">
        <v>1.412944</v>
      </c>
      <c r="BX34">
        <v>1.6268860000000001</v>
      </c>
      <c r="BY34">
        <v>1.8960900000000001</v>
      </c>
      <c r="BZ34">
        <v>2.232405</v>
      </c>
      <c r="CA34">
        <v>2.6566700000000001</v>
      </c>
      <c r="CB34">
        <v>3.1611889999999998</v>
      </c>
      <c r="CC34">
        <v>3.7533859999999999</v>
      </c>
      <c r="CD34">
        <v>4.3921349999999997</v>
      </c>
      <c r="CE34">
        <v>5.0575239999999999</v>
      </c>
      <c r="CF34">
        <v>5.6787280000000004</v>
      </c>
      <c r="CG34">
        <v>6.2051970000000001</v>
      </c>
      <c r="CH34">
        <v>6.5587609999999996</v>
      </c>
      <c r="CI34">
        <v>6.6863169999999998</v>
      </c>
      <c r="CJ34">
        <v>6.5477550000000004</v>
      </c>
      <c r="CK34">
        <v>6.1357119999999998</v>
      </c>
      <c r="CL34">
        <v>5.4834519999999998</v>
      </c>
      <c r="CM34">
        <v>4.6539679999999999</v>
      </c>
      <c r="CN34">
        <v>3.7368130000000002</v>
      </c>
      <c r="CO34">
        <v>2.8301449999999999</v>
      </c>
      <c r="CP34">
        <v>2.0152570000000001</v>
      </c>
      <c r="CQ34">
        <v>1.360223</v>
      </c>
      <c r="CR34">
        <v>0.88794700000000004</v>
      </c>
      <c r="CS34">
        <v>0.60445300000000002</v>
      </c>
      <c r="CT34">
        <v>0.479763</v>
      </c>
      <c r="CU34">
        <v>0.47710999999999998</v>
      </c>
      <c r="CV34">
        <v>0.55118999999999996</v>
      </c>
      <c r="CW34">
        <v>0.65698000000000001</v>
      </c>
      <c r="CX34">
        <v>0.76042399999999999</v>
      </c>
      <c r="CY34">
        <v>0.83136200000000005</v>
      </c>
      <c r="CZ34">
        <v>0.85629999999999995</v>
      </c>
      <c r="DA34">
        <v>0.82979400000000003</v>
      </c>
      <c r="DB34">
        <v>0.75406300000000004</v>
      </c>
      <c r="DC34">
        <v>0.63952399999999998</v>
      </c>
      <c r="DD34">
        <v>0.48778899999999997</v>
      </c>
      <c r="DE34">
        <v>0.33016000000000001</v>
      </c>
      <c r="DF34">
        <v>0.115063</v>
      </c>
      <c r="DG34">
        <v>1.9396E-2</v>
      </c>
      <c r="DH34">
        <v>0</v>
      </c>
      <c r="DI34">
        <v>0</v>
      </c>
      <c r="DJ34">
        <v>0</v>
      </c>
      <c r="DK34">
        <v>0</v>
      </c>
      <c r="DL34">
        <v>0</v>
      </c>
      <c r="DM34">
        <v>0</v>
      </c>
      <c r="DN34">
        <v>0</v>
      </c>
      <c r="DO34">
        <v>0</v>
      </c>
      <c r="DP34">
        <v>0</v>
      </c>
      <c r="DQ34">
        <v>0</v>
      </c>
      <c r="DR34">
        <v>0</v>
      </c>
      <c r="DS34">
        <v>0</v>
      </c>
      <c r="DT34">
        <v>0</v>
      </c>
      <c r="DU34">
        <v>0</v>
      </c>
      <c r="DV34">
        <v>0</v>
      </c>
      <c r="DW34">
        <v>0</v>
      </c>
      <c r="DX34">
        <v>0</v>
      </c>
      <c r="DY34">
        <v>0</v>
      </c>
      <c r="DZ34">
        <v>0</v>
      </c>
      <c r="EA34" t="s">
        <v>29</v>
      </c>
    </row>
    <row r="35" spans="1:131">
      <c r="A35" t="s">
        <v>28</v>
      </c>
      <c r="B35" t="s">
        <v>29</v>
      </c>
      <c r="C35" t="s">
        <v>29</v>
      </c>
      <c r="D35" t="s">
        <v>29</v>
      </c>
      <c r="E35" t="s">
        <v>30</v>
      </c>
      <c r="F35" s="11">
        <v>45237.52888888889</v>
      </c>
      <c r="G35" s="11">
        <v>45237.528912037036</v>
      </c>
      <c r="H35" t="s">
        <v>31</v>
      </c>
      <c r="I35">
        <v>1.534</v>
      </c>
      <c r="J35">
        <v>0.01</v>
      </c>
      <c r="K35" t="s">
        <v>32</v>
      </c>
      <c r="L35">
        <v>1.33</v>
      </c>
      <c r="M35" t="s">
        <v>33</v>
      </c>
      <c r="N35" t="s">
        <v>34</v>
      </c>
      <c r="O35">
        <v>0.02</v>
      </c>
      <c r="P35">
        <v>2000</v>
      </c>
      <c r="Q35" t="s">
        <v>35</v>
      </c>
      <c r="R35">
        <v>11.92</v>
      </c>
      <c r="S35">
        <v>0.40899999999999997</v>
      </c>
      <c r="T35">
        <v>1.9800000000000002E-2</v>
      </c>
      <c r="U35">
        <v>1.982</v>
      </c>
      <c r="V35" t="s">
        <v>36</v>
      </c>
      <c r="W35">
        <v>28.742000000000001</v>
      </c>
      <c r="X35">
        <v>0.83899999999999997</v>
      </c>
      <c r="Y35">
        <v>0.38</v>
      </c>
      <c r="Z35">
        <v>12.15</v>
      </c>
      <c r="AA35">
        <v>6.8689999999999998</v>
      </c>
      <c r="AB35">
        <v>20.172000000000001</v>
      </c>
      <c r="AC35">
        <v>46.854999999999997</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6.7119999999999999E-2</v>
      </c>
      <c r="BJ35">
        <v>0.133358</v>
      </c>
      <c r="BK35">
        <v>0.17030500000000001</v>
      </c>
      <c r="BL35">
        <v>0.17905199999999999</v>
      </c>
      <c r="BM35">
        <v>0.193554</v>
      </c>
      <c r="BN35">
        <v>0.22717799999999999</v>
      </c>
      <c r="BO35">
        <v>0.29272799999999999</v>
      </c>
      <c r="BP35">
        <v>0.38722299999999998</v>
      </c>
      <c r="BQ35">
        <v>0.491923</v>
      </c>
      <c r="BR35">
        <v>0.58534600000000003</v>
      </c>
      <c r="BS35">
        <v>0.65671800000000002</v>
      </c>
      <c r="BT35">
        <v>0.711453</v>
      </c>
      <c r="BU35">
        <v>0.76736199999999999</v>
      </c>
      <c r="BV35">
        <v>0.85011099999999995</v>
      </c>
      <c r="BW35">
        <v>0.989452</v>
      </c>
      <c r="BX35">
        <v>1.214005</v>
      </c>
      <c r="BY35">
        <v>1.5624439999999999</v>
      </c>
      <c r="BZ35">
        <v>2.0566900000000001</v>
      </c>
      <c r="CA35">
        <v>2.7231139999999998</v>
      </c>
      <c r="CB35">
        <v>3.5364300000000002</v>
      </c>
      <c r="CC35">
        <v>4.4863479999999996</v>
      </c>
      <c r="CD35">
        <v>5.4794700000000001</v>
      </c>
      <c r="CE35">
        <v>6.4545769999999996</v>
      </c>
      <c r="CF35">
        <v>7.2802199999999999</v>
      </c>
      <c r="CG35">
        <v>7.8673859999999998</v>
      </c>
      <c r="CH35">
        <v>8.1146940000000001</v>
      </c>
      <c r="CI35">
        <v>7.9755789999999998</v>
      </c>
      <c r="CJ35">
        <v>7.4520819999999999</v>
      </c>
      <c r="CK35">
        <v>6.595707</v>
      </c>
      <c r="CL35">
        <v>5.5142730000000002</v>
      </c>
      <c r="CM35">
        <v>4.3321290000000001</v>
      </c>
      <c r="CN35">
        <v>3.1795599999999999</v>
      </c>
      <c r="CO35">
        <v>2.1653310000000001</v>
      </c>
      <c r="CP35">
        <v>1.3526050000000001</v>
      </c>
      <c r="CQ35">
        <v>0.77282799999999996</v>
      </c>
      <c r="CR35">
        <v>0.40629100000000001</v>
      </c>
      <c r="CS35">
        <v>0.21871499999999999</v>
      </c>
      <c r="CT35">
        <v>0.15487000000000001</v>
      </c>
      <c r="CU35">
        <v>0.165411</v>
      </c>
      <c r="CV35">
        <v>0.20823700000000001</v>
      </c>
      <c r="CW35">
        <v>0.25316899999999998</v>
      </c>
      <c r="CX35">
        <v>0.28484399999999999</v>
      </c>
      <c r="CY35">
        <v>0.29626000000000002</v>
      </c>
      <c r="CZ35">
        <v>0.28935699999999998</v>
      </c>
      <c r="DA35">
        <v>0.26930399999999999</v>
      </c>
      <c r="DB35">
        <v>0.23821500000000001</v>
      </c>
      <c r="DC35">
        <v>0.203009</v>
      </c>
      <c r="DD35">
        <v>0.14564299999999999</v>
      </c>
      <c r="DE35">
        <v>4.8315999999999998E-2</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t="s">
        <v>29</v>
      </c>
    </row>
    <row r="36" spans="1:131">
      <c r="A36" t="s">
        <v>28</v>
      </c>
      <c r="B36" t="s">
        <v>29</v>
      </c>
      <c r="C36" t="s">
        <v>29</v>
      </c>
      <c r="D36" t="s">
        <v>29</v>
      </c>
      <c r="E36" t="s">
        <v>30</v>
      </c>
      <c r="F36" s="11">
        <v>45237.529224537036</v>
      </c>
      <c r="G36" s="11">
        <v>45237.529236111113</v>
      </c>
      <c r="H36" t="s">
        <v>31</v>
      </c>
      <c r="I36">
        <v>1.534</v>
      </c>
      <c r="J36">
        <v>0.01</v>
      </c>
      <c r="K36" t="s">
        <v>32</v>
      </c>
      <c r="L36">
        <v>1.33</v>
      </c>
      <c r="M36" t="s">
        <v>33</v>
      </c>
      <c r="N36" t="s">
        <v>34</v>
      </c>
      <c r="O36">
        <v>0.02</v>
      </c>
      <c r="P36">
        <v>2000</v>
      </c>
      <c r="Q36" t="s">
        <v>35</v>
      </c>
      <c r="R36">
        <v>11.88</v>
      </c>
      <c r="S36">
        <v>0.42499999999999999</v>
      </c>
      <c r="T36">
        <v>1.8599999999999998E-2</v>
      </c>
      <c r="U36">
        <v>1.7709999999999999</v>
      </c>
      <c r="V36" t="s">
        <v>36</v>
      </c>
      <c r="W36">
        <v>21.695</v>
      </c>
      <c r="X36">
        <v>0.54700000000000004</v>
      </c>
      <c r="Y36">
        <v>0.40200000000000002</v>
      </c>
      <c r="Z36">
        <v>11.473000000000001</v>
      </c>
      <c r="AA36">
        <v>6.5149999999999997</v>
      </c>
      <c r="AB36">
        <v>19.106000000000002</v>
      </c>
      <c r="AC36">
        <v>40.353999999999999</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7.2621000000000005E-2</v>
      </c>
      <c r="BJ36">
        <v>0.14363799999999999</v>
      </c>
      <c r="BK36">
        <v>0.18274799999999999</v>
      </c>
      <c r="BL36">
        <v>0.19273299999999999</v>
      </c>
      <c r="BM36">
        <v>0.209234</v>
      </c>
      <c r="BN36">
        <v>0.246527</v>
      </c>
      <c r="BO36">
        <v>0.31798100000000001</v>
      </c>
      <c r="BP36">
        <v>0.420182</v>
      </c>
      <c r="BQ36">
        <v>0.53286999999999995</v>
      </c>
      <c r="BR36">
        <v>0.632942</v>
      </c>
      <c r="BS36">
        <v>0.708816</v>
      </c>
      <c r="BT36">
        <v>0.76635799999999998</v>
      </c>
      <c r="BU36">
        <v>0.82481300000000002</v>
      </c>
      <c r="BV36">
        <v>0.91188499999999995</v>
      </c>
      <c r="BW36">
        <v>1.0596000000000001</v>
      </c>
      <c r="BX36">
        <v>1.298764</v>
      </c>
      <c r="BY36">
        <v>1.67083</v>
      </c>
      <c r="BZ36">
        <v>2.1991450000000001</v>
      </c>
      <c r="CA36">
        <v>2.9114460000000002</v>
      </c>
      <c r="CB36">
        <v>3.7798539999999998</v>
      </c>
      <c r="CC36">
        <v>4.791906</v>
      </c>
      <c r="CD36">
        <v>5.8459789999999998</v>
      </c>
      <c r="CE36">
        <v>6.8741300000000001</v>
      </c>
      <c r="CF36">
        <v>7.7339510000000002</v>
      </c>
      <c r="CG36">
        <v>8.3279239999999994</v>
      </c>
      <c r="CH36">
        <v>8.5475619999999992</v>
      </c>
      <c r="CI36">
        <v>8.3431990000000003</v>
      </c>
      <c r="CJ36">
        <v>7.7206760000000001</v>
      </c>
      <c r="CK36">
        <v>6.7393879999999999</v>
      </c>
      <c r="CL36">
        <v>5.5218420000000004</v>
      </c>
      <c r="CM36">
        <v>4.2079219999999999</v>
      </c>
      <c r="CN36">
        <v>2.94394</v>
      </c>
      <c r="CO36">
        <v>1.851666</v>
      </c>
      <c r="CP36">
        <v>0.99342200000000003</v>
      </c>
      <c r="CQ36">
        <v>0.43563800000000003</v>
      </c>
      <c r="CR36">
        <v>3.7870000000000001E-2</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t="s">
        <v>29</v>
      </c>
    </row>
    <row r="37" spans="1:131">
      <c r="A37" t="s">
        <v>28</v>
      </c>
      <c r="B37" t="s">
        <v>29</v>
      </c>
      <c r="C37" t="s">
        <v>29</v>
      </c>
      <c r="D37" t="s">
        <v>29</v>
      </c>
      <c r="E37" t="s">
        <v>30</v>
      </c>
      <c r="F37" s="11">
        <v>45237.529548611114</v>
      </c>
      <c r="G37" s="11">
        <v>45237.529560185183</v>
      </c>
      <c r="H37" t="s">
        <v>31</v>
      </c>
      <c r="I37">
        <v>1.534</v>
      </c>
      <c r="J37">
        <v>0.01</v>
      </c>
      <c r="K37" t="s">
        <v>32</v>
      </c>
      <c r="L37">
        <v>1.33</v>
      </c>
      <c r="M37" t="s">
        <v>33</v>
      </c>
      <c r="N37" t="s">
        <v>34</v>
      </c>
      <c r="O37">
        <v>0.02</v>
      </c>
      <c r="P37">
        <v>2000</v>
      </c>
      <c r="Q37" t="s">
        <v>35</v>
      </c>
      <c r="R37">
        <v>11.84</v>
      </c>
      <c r="S37">
        <v>0.41599999999999998</v>
      </c>
      <c r="T37">
        <v>1.8100000000000002E-2</v>
      </c>
      <c r="U37">
        <v>1.7230000000000001</v>
      </c>
      <c r="V37" t="s">
        <v>36</v>
      </c>
      <c r="W37">
        <v>20.922000000000001</v>
      </c>
      <c r="X37">
        <v>0.52800000000000002</v>
      </c>
      <c r="Y37">
        <v>0.41</v>
      </c>
      <c r="Z37">
        <v>11.249000000000001</v>
      </c>
      <c r="AA37">
        <v>6.359</v>
      </c>
      <c r="AB37">
        <v>18.73</v>
      </c>
      <c r="AC37">
        <v>38.630000000000003</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7.2451000000000002E-2</v>
      </c>
      <c r="BJ37">
        <v>0.14372099999999999</v>
      </c>
      <c r="BK37">
        <v>0.183698</v>
      </c>
      <c r="BL37">
        <v>0.19467899999999999</v>
      </c>
      <c r="BM37">
        <v>0.21305499999999999</v>
      </c>
      <c r="BN37">
        <v>0.25339200000000001</v>
      </c>
      <c r="BO37">
        <v>0.329148</v>
      </c>
      <c r="BP37">
        <v>0.43661800000000001</v>
      </c>
      <c r="BQ37">
        <v>0.55474400000000001</v>
      </c>
      <c r="BR37">
        <v>0.65954800000000002</v>
      </c>
      <c r="BS37">
        <v>0.73880900000000005</v>
      </c>
      <c r="BT37">
        <v>0.79825199999999996</v>
      </c>
      <c r="BU37">
        <v>0.85747399999999996</v>
      </c>
      <c r="BV37">
        <v>0.94491599999999998</v>
      </c>
      <c r="BW37">
        <v>1.0935440000000001</v>
      </c>
      <c r="BX37">
        <v>1.3352569999999999</v>
      </c>
      <c r="BY37">
        <v>1.712934</v>
      </c>
      <c r="BZ37">
        <v>2.2511299999999999</v>
      </c>
      <c r="CA37">
        <v>2.9786269999999999</v>
      </c>
      <c r="CB37">
        <v>3.8670300000000002</v>
      </c>
      <c r="CC37">
        <v>4.903181</v>
      </c>
      <c r="CD37">
        <v>5.982005</v>
      </c>
      <c r="CE37">
        <v>7.0321800000000003</v>
      </c>
      <c r="CF37">
        <v>7.9057180000000002</v>
      </c>
      <c r="CG37">
        <v>8.5001560000000005</v>
      </c>
      <c r="CH37">
        <v>8.7027699999999992</v>
      </c>
      <c r="CI37">
        <v>8.4615430000000007</v>
      </c>
      <c r="CJ37">
        <v>7.7844600000000002</v>
      </c>
      <c r="CK37">
        <v>6.7345730000000001</v>
      </c>
      <c r="CL37">
        <v>5.4455410000000004</v>
      </c>
      <c r="CM37">
        <v>4.0620500000000002</v>
      </c>
      <c r="CN37">
        <v>2.745371</v>
      </c>
      <c r="CO37">
        <v>1.6440900000000001</v>
      </c>
      <c r="CP37">
        <v>0.47074700000000003</v>
      </c>
      <c r="CQ37">
        <v>6.5880000000000001E-3</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t="s">
        <v>29</v>
      </c>
    </row>
    <row r="38" spans="1:131">
      <c r="A38" t="s">
        <v>37</v>
      </c>
      <c r="B38" t="s">
        <v>29</v>
      </c>
      <c r="C38" t="s">
        <v>29</v>
      </c>
      <c r="D38" t="s">
        <v>29</v>
      </c>
      <c r="E38" t="s">
        <v>30</v>
      </c>
      <c r="F38" s="11">
        <v>45237.52888888889</v>
      </c>
      <c r="G38" s="11">
        <v>45237.528912037036</v>
      </c>
      <c r="H38" t="s">
        <v>31</v>
      </c>
      <c r="I38">
        <v>1.534</v>
      </c>
      <c r="J38">
        <v>0.01</v>
      </c>
      <c r="K38" t="s">
        <v>32</v>
      </c>
      <c r="L38">
        <v>1.33</v>
      </c>
      <c r="M38" t="s">
        <v>33</v>
      </c>
      <c r="N38" t="s">
        <v>34</v>
      </c>
      <c r="O38">
        <v>0.02</v>
      </c>
      <c r="P38">
        <v>2000</v>
      </c>
      <c r="Q38" t="s">
        <v>35</v>
      </c>
      <c r="R38">
        <v>11.88</v>
      </c>
      <c r="S38">
        <v>0.41699999999999998</v>
      </c>
      <c r="T38">
        <v>1.8800000000000001E-2</v>
      </c>
      <c r="U38">
        <v>1.8129999999999999</v>
      </c>
      <c r="V38" t="s">
        <v>36</v>
      </c>
      <c r="W38">
        <v>23.786999999999999</v>
      </c>
      <c r="X38">
        <v>0.64300000000000002</v>
      </c>
      <c r="Y38">
        <v>0.39700000000000002</v>
      </c>
      <c r="Z38">
        <v>11.612</v>
      </c>
      <c r="AA38">
        <v>6.5750000000000002</v>
      </c>
      <c r="AB38">
        <v>19.309999999999999</v>
      </c>
      <c r="AC38">
        <v>41.581000000000003</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7.0731000000000002E-2</v>
      </c>
      <c r="BJ38">
        <v>0.140239</v>
      </c>
      <c r="BK38">
        <v>0.17891699999999999</v>
      </c>
      <c r="BL38">
        <v>0.18882099999999999</v>
      </c>
      <c r="BM38">
        <v>0.20528099999999999</v>
      </c>
      <c r="BN38">
        <v>0.242366</v>
      </c>
      <c r="BO38">
        <v>0.31328600000000001</v>
      </c>
      <c r="BP38">
        <v>0.41467399999999999</v>
      </c>
      <c r="BQ38">
        <v>0.52651199999999998</v>
      </c>
      <c r="BR38">
        <v>0.62594499999999997</v>
      </c>
      <c r="BS38">
        <v>0.70144700000000004</v>
      </c>
      <c r="BT38">
        <v>0.75868800000000003</v>
      </c>
      <c r="BU38">
        <v>0.81654899999999997</v>
      </c>
      <c r="BV38">
        <v>0.90230399999999999</v>
      </c>
      <c r="BW38">
        <v>1.0475319999999999</v>
      </c>
      <c r="BX38">
        <v>1.282675</v>
      </c>
      <c r="BY38">
        <v>1.648736</v>
      </c>
      <c r="BZ38">
        <v>2.1689880000000001</v>
      </c>
      <c r="CA38">
        <v>2.8710619999999998</v>
      </c>
      <c r="CB38">
        <v>3.7277710000000002</v>
      </c>
      <c r="CC38">
        <v>4.7271450000000002</v>
      </c>
      <c r="CD38">
        <v>5.7691520000000001</v>
      </c>
      <c r="CE38">
        <v>6.7869619999999999</v>
      </c>
      <c r="CF38">
        <v>7.6399629999999998</v>
      </c>
      <c r="CG38">
        <v>8.2318219999999993</v>
      </c>
      <c r="CH38">
        <v>8.4550090000000004</v>
      </c>
      <c r="CI38">
        <v>8.2601069999999996</v>
      </c>
      <c r="CJ38">
        <v>7.652406</v>
      </c>
      <c r="CK38">
        <v>6.6898900000000001</v>
      </c>
      <c r="CL38">
        <v>5.4938840000000004</v>
      </c>
      <c r="CM38">
        <v>4.2007019999999997</v>
      </c>
      <c r="CN38">
        <v>2.9562919999999999</v>
      </c>
      <c r="CO38">
        <v>1.887003</v>
      </c>
      <c r="CP38">
        <v>0.93816500000000003</v>
      </c>
      <c r="CQ38">
        <v>0.40221800000000002</v>
      </c>
      <c r="CR38">
        <v>0.155861</v>
      </c>
      <c r="CS38">
        <v>6.7346000000000003E-2</v>
      </c>
      <c r="CT38">
        <v>5.3333999999999999E-2</v>
      </c>
      <c r="CU38">
        <v>5.4657999999999998E-2</v>
      </c>
      <c r="CV38">
        <v>6.9538000000000003E-2</v>
      </c>
      <c r="CW38">
        <v>8.4364999999999996E-2</v>
      </c>
      <c r="CX38">
        <v>9.4944000000000001E-2</v>
      </c>
      <c r="CY38">
        <v>9.8756999999999998E-2</v>
      </c>
      <c r="CZ38">
        <v>9.6520999999999996E-2</v>
      </c>
      <c r="DA38">
        <v>8.9257000000000003E-2</v>
      </c>
      <c r="DB38">
        <v>8.0534999999999995E-2</v>
      </c>
      <c r="DC38">
        <v>6.5556000000000003E-2</v>
      </c>
      <c r="DD38">
        <v>5.1548999999999998E-2</v>
      </c>
      <c r="DE38">
        <v>1.4533000000000001E-2</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t="s">
        <v>29</v>
      </c>
    </row>
    <row r="39" spans="1:131">
      <c r="A39" t="s">
        <v>171</v>
      </c>
      <c r="B39" t="s">
        <v>29</v>
      </c>
      <c r="C39" t="s">
        <v>29</v>
      </c>
      <c r="D39" t="s">
        <v>29</v>
      </c>
      <c r="E39" t="s">
        <v>30</v>
      </c>
      <c r="F39" s="11">
        <v>45238.50304398148</v>
      </c>
      <c r="G39" s="11">
        <v>45238.503055555557</v>
      </c>
      <c r="H39" t="s">
        <v>31</v>
      </c>
      <c r="I39">
        <v>1.534</v>
      </c>
      <c r="J39">
        <v>0.01</v>
      </c>
      <c r="K39" t="s">
        <v>32</v>
      </c>
      <c r="L39">
        <v>1.33</v>
      </c>
      <c r="M39" t="s">
        <v>33</v>
      </c>
      <c r="N39" t="s">
        <v>34</v>
      </c>
      <c r="O39">
        <v>0.02</v>
      </c>
      <c r="P39">
        <v>2000</v>
      </c>
      <c r="Q39" t="s">
        <v>35</v>
      </c>
      <c r="R39">
        <v>12.18</v>
      </c>
      <c r="S39">
        <v>0.31</v>
      </c>
      <c r="T39">
        <v>2.9499999999999998E-2</v>
      </c>
      <c r="U39">
        <v>2.7240000000000002</v>
      </c>
      <c r="V39" t="s">
        <v>36</v>
      </c>
      <c r="W39">
        <v>48.037999999999997</v>
      </c>
      <c r="X39">
        <v>0.82</v>
      </c>
      <c r="Y39">
        <v>0.26300000000000001</v>
      </c>
      <c r="Z39">
        <v>17.564</v>
      </c>
      <c r="AA39">
        <v>8.3559999999999999</v>
      </c>
      <c r="AB39">
        <v>35.941000000000003</v>
      </c>
      <c r="AC39">
        <v>106.256</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3.9011999999999998E-2</v>
      </c>
      <c r="BJ39">
        <v>8.4251000000000006E-2</v>
      </c>
      <c r="BK39">
        <v>9.4252000000000002E-2</v>
      </c>
      <c r="BL39">
        <v>8.2142000000000007E-2</v>
      </c>
      <c r="BM39">
        <v>7.4206999999999995E-2</v>
      </c>
      <c r="BN39">
        <v>8.1745999999999999E-2</v>
      </c>
      <c r="BO39">
        <v>0.122845</v>
      </c>
      <c r="BP39">
        <v>0.20241000000000001</v>
      </c>
      <c r="BQ39">
        <v>0.31315199999999999</v>
      </c>
      <c r="BR39">
        <v>0.44148399999999999</v>
      </c>
      <c r="BS39">
        <v>0.57394800000000001</v>
      </c>
      <c r="BT39">
        <v>0.70041200000000003</v>
      </c>
      <c r="BU39">
        <v>0.81418100000000004</v>
      </c>
      <c r="BV39">
        <v>0.91220400000000001</v>
      </c>
      <c r="BW39">
        <v>0.997112</v>
      </c>
      <c r="BX39">
        <v>1.0736399999999999</v>
      </c>
      <c r="BY39">
        <v>1.1562209999999999</v>
      </c>
      <c r="BZ39">
        <v>1.2630870000000001</v>
      </c>
      <c r="CA39">
        <v>1.4205209999999999</v>
      </c>
      <c r="CB39">
        <v>1.646406</v>
      </c>
      <c r="CC39">
        <v>1.967743</v>
      </c>
      <c r="CD39">
        <v>2.384735</v>
      </c>
      <c r="CE39">
        <v>2.9058869999999999</v>
      </c>
      <c r="CF39">
        <v>3.495762</v>
      </c>
      <c r="CG39">
        <v>4.1265260000000001</v>
      </c>
      <c r="CH39">
        <v>4.7297409999999998</v>
      </c>
      <c r="CI39">
        <v>5.2544120000000003</v>
      </c>
      <c r="CJ39">
        <v>5.64079</v>
      </c>
      <c r="CK39">
        <v>5.8623849999999997</v>
      </c>
      <c r="CL39">
        <v>5.9161279999999996</v>
      </c>
      <c r="CM39">
        <v>5.8294879999999996</v>
      </c>
      <c r="CN39">
        <v>5.645213</v>
      </c>
      <c r="CO39">
        <v>5.4045699999999997</v>
      </c>
      <c r="CP39">
        <v>5.1283839999999996</v>
      </c>
      <c r="CQ39">
        <v>4.8152999999999997</v>
      </c>
      <c r="CR39">
        <v>4.4375349999999996</v>
      </c>
      <c r="CS39">
        <v>3.9742060000000001</v>
      </c>
      <c r="CT39">
        <v>3.4038689999999998</v>
      </c>
      <c r="CU39">
        <v>2.7599779999999998</v>
      </c>
      <c r="CV39">
        <v>2.0600130000000001</v>
      </c>
      <c r="CW39">
        <v>1.418417</v>
      </c>
      <c r="CX39">
        <v>0.68207899999999999</v>
      </c>
      <c r="CY39">
        <v>6.3606999999999997E-2</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t="s">
        <v>29</v>
      </c>
    </row>
    <row r="40" spans="1:131">
      <c r="A40" t="s">
        <v>171</v>
      </c>
      <c r="B40" t="s">
        <v>29</v>
      </c>
      <c r="C40" t="s">
        <v>29</v>
      </c>
      <c r="D40" t="s">
        <v>29</v>
      </c>
      <c r="E40" t="s">
        <v>30</v>
      </c>
      <c r="F40" s="11">
        <v>45238.503379629627</v>
      </c>
      <c r="G40" s="11">
        <v>45238.503391203703</v>
      </c>
      <c r="H40" t="s">
        <v>31</v>
      </c>
      <c r="I40">
        <v>1.534</v>
      </c>
      <c r="J40">
        <v>0.01</v>
      </c>
      <c r="K40" t="s">
        <v>32</v>
      </c>
      <c r="L40">
        <v>1.33</v>
      </c>
      <c r="M40" t="s">
        <v>33</v>
      </c>
      <c r="N40" t="s">
        <v>34</v>
      </c>
      <c r="O40">
        <v>0.02</v>
      </c>
      <c r="P40">
        <v>2000</v>
      </c>
      <c r="Q40" t="s">
        <v>35</v>
      </c>
      <c r="R40">
        <v>12.21</v>
      </c>
      <c r="S40">
        <v>0.30499999999999999</v>
      </c>
      <c r="T40">
        <v>2.8899999999999999E-2</v>
      </c>
      <c r="U40">
        <v>2.7</v>
      </c>
      <c r="V40" t="s">
        <v>36</v>
      </c>
      <c r="W40">
        <v>46.793999999999997</v>
      </c>
      <c r="X40">
        <v>0.81399999999999995</v>
      </c>
      <c r="Y40">
        <v>0.26800000000000002</v>
      </c>
      <c r="Z40">
        <v>17.202000000000002</v>
      </c>
      <c r="AA40">
        <v>8.0990000000000002</v>
      </c>
      <c r="AB40">
        <v>35.207000000000001</v>
      </c>
      <c r="AC40">
        <v>103.166</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3.9850999999999998E-2</v>
      </c>
      <c r="BJ40">
        <v>8.6377999999999996E-2</v>
      </c>
      <c r="BK40">
        <v>9.7199999999999995E-2</v>
      </c>
      <c r="BL40">
        <v>8.4998000000000004E-2</v>
      </c>
      <c r="BM40">
        <v>7.7233999999999997E-2</v>
      </c>
      <c r="BN40">
        <v>8.5149000000000002E-2</v>
      </c>
      <c r="BO40">
        <v>0.127411</v>
      </c>
      <c r="BP40">
        <v>0.20907200000000001</v>
      </c>
      <c r="BQ40">
        <v>0.32278200000000001</v>
      </c>
      <c r="BR40">
        <v>0.45477899999999999</v>
      </c>
      <c r="BS40">
        <v>0.59143400000000002</v>
      </c>
      <c r="BT40">
        <v>0.722437</v>
      </c>
      <c r="BU40">
        <v>0.84085799999999999</v>
      </c>
      <c r="BV40">
        <v>0.94333199999999995</v>
      </c>
      <c r="BW40">
        <v>1.0322579999999999</v>
      </c>
      <c r="BX40">
        <v>1.1120680000000001</v>
      </c>
      <c r="BY40">
        <v>1.1970540000000001</v>
      </c>
      <c r="BZ40">
        <v>1.305301</v>
      </c>
      <c r="CA40">
        <v>1.4631620000000001</v>
      </c>
      <c r="CB40">
        <v>1.688709</v>
      </c>
      <c r="CC40">
        <v>2.0093480000000001</v>
      </c>
      <c r="CD40">
        <v>2.4258950000000001</v>
      </c>
      <c r="CE40">
        <v>2.9475880000000001</v>
      </c>
      <c r="CF40">
        <v>3.5397020000000001</v>
      </c>
      <c r="CG40">
        <v>4.1749929999999997</v>
      </c>
      <c r="CH40">
        <v>4.7850149999999996</v>
      </c>
      <c r="CI40">
        <v>5.3182520000000002</v>
      </c>
      <c r="CJ40">
        <v>5.7133229999999999</v>
      </c>
      <c r="CK40">
        <v>5.9414020000000001</v>
      </c>
      <c r="CL40">
        <v>5.9963040000000003</v>
      </c>
      <c r="CM40">
        <v>5.9022920000000001</v>
      </c>
      <c r="CN40">
        <v>5.6995449999999996</v>
      </c>
      <c r="CO40">
        <v>5.4284910000000002</v>
      </c>
      <c r="CP40">
        <v>5.1115079999999997</v>
      </c>
      <c r="CQ40">
        <v>4.7523039999999996</v>
      </c>
      <c r="CR40">
        <v>4.3295000000000003</v>
      </c>
      <c r="CS40">
        <v>3.830438</v>
      </c>
      <c r="CT40">
        <v>3.23888</v>
      </c>
      <c r="CU40">
        <v>2.5931169999999999</v>
      </c>
      <c r="CV40">
        <v>1.906417</v>
      </c>
      <c r="CW40">
        <v>1.2988230000000001</v>
      </c>
      <c r="CX40">
        <v>0.57539499999999999</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t="s">
        <v>29</v>
      </c>
    </row>
    <row r="41" spans="1:131">
      <c r="A41" t="s">
        <v>171</v>
      </c>
      <c r="B41" t="s">
        <v>29</v>
      </c>
      <c r="C41" t="s">
        <v>29</v>
      </c>
      <c r="D41" t="s">
        <v>29</v>
      </c>
      <c r="E41" t="s">
        <v>30</v>
      </c>
      <c r="F41" s="11">
        <v>45238.503703703704</v>
      </c>
      <c r="G41" s="11">
        <v>45238.50371527778</v>
      </c>
      <c r="H41" t="s">
        <v>31</v>
      </c>
      <c r="I41">
        <v>1.534</v>
      </c>
      <c r="J41">
        <v>0.01</v>
      </c>
      <c r="K41" t="s">
        <v>32</v>
      </c>
      <c r="L41">
        <v>1.33</v>
      </c>
      <c r="M41" t="s">
        <v>33</v>
      </c>
      <c r="N41" t="s">
        <v>34</v>
      </c>
      <c r="O41">
        <v>0.02</v>
      </c>
      <c r="P41">
        <v>2000</v>
      </c>
      <c r="Q41" t="s">
        <v>35</v>
      </c>
      <c r="R41">
        <v>12.23</v>
      </c>
      <c r="S41">
        <v>0.309</v>
      </c>
      <c r="T41">
        <v>2.8799999999999999E-2</v>
      </c>
      <c r="U41">
        <v>2.6749999999999998</v>
      </c>
      <c r="V41" t="s">
        <v>36</v>
      </c>
      <c r="W41">
        <v>46.469000000000001</v>
      </c>
      <c r="X41">
        <v>0.80700000000000005</v>
      </c>
      <c r="Y41">
        <v>0.26900000000000002</v>
      </c>
      <c r="Z41">
        <v>17.13</v>
      </c>
      <c r="AA41">
        <v>8.0389999999999997</v>
      </c>
      <c r="AB41">
        <v>35.177999999999997</v>
      </c>
      <c r="AC41">
        <v>102.124</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3.9688000000000001E-2</v>
      </c>
      <c r="BJ41">
        <v>8.6384000000000002E-2</v>
      </c>
      <c r="BK41">
        <v>9.7595000000000001E-2</v>
      </c>
      <c r="BL41">
        <v>8.5474999999999995E-2</v>
      </c>
      <c r="BM41">
        <v>7.7923000000000006E-2</v>
      </c>
      <c r="BN41">
        <v>8.6154999999999995E-2</v>
      </c>
      <c r="BO41">
        <v>0.12897600000000001</v>
      </c>
      <c r="BP41">
        <v>0.211419</v>
      </c>
      <c r="BQ41">
        <v>0.32602399999999998</v>
      </c>
      <c r="BR41">
        <v>0.45889600000000003</v>
      </c>
      <c r="BS41">
        <v>0.59633100000000006</v>
      </c>
      <c r="BT41">
        <v>0.72802500000000003</v>
      </c>
      <c r="BU41">
        <v>0.84710399999999997</v>
      </c>
      <c r="BV41">
        <v>0.95026999999999995</v>
      </c>
      <c r="BW41">
        <v>1.0399799999999999</v>
      </c>
      <c r="BX41">
        <v>1.120687</v>
      </c>
      <c r="BY41">
        <v>1.206698</v>
      </c>
      <c r="BZ41">
        <v>1.3159860000000001</v>
      </c>
      <c r="CA41">
        <v>1.47472</v>
      </c>
      <c r="CB41">
        <v>1.7006410000000001</v>
      </c>
      <c r="CC41">
        <v>2.0207389999999998</v>
      </c>
      <c r="CD41">
        <v>2.4354239999999998</v>
      </c>
      <c r="CE41">
        <v>2.9535399999999998</v>
      </c>
      <c r="CF41">
        <v>3.5403730000000002</v>
      </c>
      <c r="CG41">
        <v>4.1688910000000003</v>
      </c>
      <c r="CH41">
        <v>4.7716289999999999</v>
      </c>
      <c r="CI41">
        <v>5.2983409999999997</v>
      </c>
      <c r="CJ41">
        <v>5.6894850000000003</v>
      </c>
      <c r="CK41">
        <v>5.917967</v>
      </c>
      <c r="CL41">
        <v>5.9789139999999996</v>
      </c>
      <c r="CM41">
        <v>5.8969389999999997</v>
      </c>
      <c r="CN41">
        <v>5.7111650000000003</v>
      </c>
      <c r="CO41">
        <v>5.459333</v>
      </c>
      <c r="CP41">
        <v>5.15984</v>
      </c>
      <c r="CQ41">
        <v>4.8115490000000003</v>
      </c>
      <c r="CR41">
        <v>4.3890909999999996</v>
      </c>
      <c r="CS41">
        <v>3.8777439999999999</v>
      </c>
      <c r="CT41">
        <v>3.2622749999999998</v>
      </c>
      <c r="CU41">
        <v>2.5847349999999998</v>
      </c>
      <c r="CV41">
        <v>1.8655440000000001</v>
      </c>
      <c r="CW41">
        <v>1.182985</v>
      </c>
      <c r="CX41">
        <v>0.44452199999999997</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t="s">
        <v>29</v>
      </c>
    </row>
    <row r="42" spans="1:131">
      <c r="A42" t="s">
        <v>172</v>
      </c>
      <c r="B42" t="s">
        <v>29</v>
      </c>
      <c r="C42" t="s">
        <v>29</v>
      </c>
      <c r="D42" t="s">
        <v>29</v>
      </c>
      <c r="E42" t="s">
        <v>30</v>
      </c>
      <c r="F42" s="11">
        <v>45238.50304398148</v>
      </c>
      <c r="G42" s="11">
        <v>45238.503055555557</v>
      </c>
      <c r="H42" t="s">
        <v>31</v>
      </c>
      <c r="I42">
        <v>1.534</v>
      </c>
      <c r="J42">
        <v>0.01</v>
      </c>
      <c r="K42" t="s">
        <v>32</v>
      </c>
      <c r="L42">
        <v>1.33</v>
      </c>
      <c r="M42" t="s">
        <v>33</v>
      </c>
      <c r="N42" t="s">
        <v>34</v>
      </c>
      <c r="O42">
        <v>0.02</v>
      </c>
      <c r="P42">
        <v>2000</v>
      </c>
      <c r="Q42" t="s">
        <v>35</v>
      </c>
      <c r="R42">
        <v>12.21</v>
      </c>
      <c r="S42">
        <v>0.308</v>
      </c>
      <c r="T42">
        <v>2.9100000000000001E-2</v>
      </c>
      <c r="U42">
        <v>2.7</v>
      </c>
      <c r="V42" t="s">
        <v>36</v>
      </c>
      <c r="W42">
        <v>47.100999999999999</v>
      </c>
      <c r="X42">
        <v>0.81399999999999995</v>
      </c>
      <c r="Y42">
        <v>0.26700000000000002</v>
      </c>
      <c r="Z42">
        <v>17.297000000000001</v>
      </c>
      <c r="AA42">
        <v>8.1630000000000003</v>
      </c>
      <c r="AB42">
        <v>35.439</v>
      </c>
      <c r="AC42">
        <v>103.845</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3.9516999999999997E-2</v>
      </c>
      <c r="BJ42">
        <v>8.5670999999999997E-2</v>
      </c>
      <c r="BK42">
        <v>9.6349000000000004E-2</v>
      </c>
      <c r="BL42">
        <v>8.4205000000000002E-2</v>
      </c>
      <c r="BM42">
        <v>7.6454999999999995E-2</v>
      </c>
      <c r="BN42">
        <v>8.4349999999999994E-2</v>
      </c>
      <c r="BO42">
        <v>0.12640999999999999</v>
      </c>
      <c r="BP42">
        <v>0.20763400000000001</v>
      </c>
      <c r="BQ42">
        <v>0.32065300000000002</v>
      </c>
      <c r="BR42">
        <v>0.45172000000000001</v>
      </c>
      <c r="BS42">
        <v>0.58723800000000004</v>
      </c>
      <c r="BT42">
        <v>0.71695799999999998</v>
      </c>
      <c r="BU42">
        <v>0.83404800000000001</v>
      </c>
      <c r="BV42">
        <v>0.93526900000000002</v>
      </c>
      <c r="BW42">
        <v>1.0231170000000001</v>
      </c>
      <c r="BX42">
        <v>1.1021319999999999</v>
      </c>
      <c r="BY42">
        <v>1.186658</v>
      </c>
      <c r="BZ42">
        <v>1.294791</v>
      </c>
      <c r="CA42">
        <v>1.452801</v>
      </c>
      <c r="CB42">
        <v>1.678585</v>
      </c>
      <c r="CC42">
        <v>1.999277</v>
      </c>
      <c r="CD42">
        <v>2.4153509999999998</v>
      </c>
      <c r="CE42">
        <v>2.9356719999999998</v>
      </c>
      <c r="CF42">
        <v>3.5252789999999998</v>
      </c>
      <c r="CG42">
        <v>4.156803</v>
      </c>
      <c r="CH42">
        <v>4.7621279999999997</v>
      </c>
      <c r="CI42">
        <v>5.2903349999999998</v>
      </c>
      <c r="CJ42">
        <v>5.6811990000000003</v>
      </c>
      <c r="CK42">
        <v>5.9072519999999997</v>
      </c>
      <c r="CL42">
        <v>5.9637820000000001</v>
      </c>
      <c r="CM42">
        <v>5.8762400000000001</v>
      </c>
      <c r="CN42">
        <v>5.685308</v>
      </c>
      <c r="CO42">
        <v>5.4307980000000002</v>
      </c>
      <c r="CP42">
        <v>5.1332449999999996</v>
      </c>
      <c r="CQ42">
        <v>4.7930479999999998</v>
      </c>
      <c r="CR42">
        <v>4.3853879999999998</v>
      </c>
      <c r="CS42">
        <v>3.8940830000000002</v>
      </c>
      <c r="CT42">
        <v>3.3018290000000001</v>
      </c>
      <c r="CU42">
        <v>2.6454580000000001</v>
      </c>
      <c r="CV42">
        <v>1.945365</v>
      </c>
      <c r="CW42">
        <v>1.296692</v>
      </c>
      <c r="CX42">
        <v>0.57257100000000005</v>
      </c>
      <c r="CY42">
        <v>1.8339000000000001E-2</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t="s">
        <v>29</v>
      </c>
    </row>
    <row r="43" spans="1:131">
      <c r="A43" t="s">
        <v>173</v>
      </c>
      <c r="B43" t="s">
        <v>29</v>
      </c>
      <c r="C43" t="s">
        <v>29</v>
      </c>
      <c r="D43" t="s">
        <v>29</v>
      </c>
      <c r="E43" t="s">
        <v>30</v>
      </c>
      <c r="F43" s="11">
        <v>45239.59952546296</v>
      </c>
      <c r="G43" s="11">
        <v>45239.599537037036</v>
      </c>
      <c r="H43" t="s">
        <v>31</v>
      </c>
      <c r="I43">
        <v>1.534</v>
      </c>
      <c r="J43">
        <v>0.01</v>
      </c>
      <c r="K43" t="s">
        <v>32</v>
      </c>
      <c r="L43">
        <v>1.33</v>
      </c>
      <c r="M43" t="s">
        <v>33</v>
      </c>
      <c r="N43" t="s">
        <v>34</v>
      </c>
      <c r="O43">
        <v>0.02</v>
      </c>
      <c r="P43">
        <v>2000</v>
      </c>
      <c r="Q43" t="s">
        <v>35</v>
      </c>
      <c r="R43">
        <v>11.9</v>
      </c>
      <c r="S43">
        <v>0.30499999999999999</v>
      </c>
      <c r="T43">
        <v>2.86E-2</v>
      </c>
      <c r="U43">
        <v>8.0220000000000002</v>
      </c>
      <c r="V43" t="s">
        <v>36</v>
      </c>
      <c r="W43">
        <v>83.048000000000002</v>
      </c>
      <c r="X43">
        <v>2.14</v>
      </c>
      <c r="Y43">
        <v>0.26500000000000001</v>
      </c>
      <c r="Z43">
        <v>17.439</v>
      </c>
      <c r="AA43">
        <v>8.8949999999999996</v>
      </c>
      <c r="AB43">
        <v>31.07</v>
      </c>
      <c r="AC43">
        <v>258.12200000000001</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4.5090999999999999E-2</v>
      </c>
      <c r="BJ43">
        <v>9.3816999999999998E-2</v>
      </c>
      <c r="BK43">
        <v>0.107158</v>
      </c>
      <c r="BL43">
        <v>0.100721</v>
      </c>
      <c r="BM43">
        <v>9.8374000000000003E-2</v>
      </c>
      <c r="BN43">
        <v>0.109512</v>
      </c>
      <c r="BO43">
        <v>0.147869</v>
      </c>
      <c r="BP43">
        <v>0.214504</v>
      </c>
      <c r="BQ43">
        <v>0.299122</v>
      </c>
      <c r="BR43">
        <v>0.38735399999999998</v>
      </c>
      <c r="BS43">
        <v>0.46905200000000002</v>
      </c>
      <c r="BT43">
        <v>0.54202499999999998</v>
      </c>
      <c r="BU43">
        <v>0.61076200000000003</v>
      </c>
      <c r="BV43">
        <v>0.68475299999999995</v>
      </c>
      <c r="BW43">
        <v>0.77766599999999997</v>
      </c>
      <c r="BX43">
        <v>0.903617</v>
      </c>
      <c r="BY43">
        <v>1.08507</v>
      </c>
      <c r="BZ43">
        <v>1.339426</v>
      </c>
      <c r="CA43">
        <v>1.690015</v>
      </c>
      <c r="CB43">
        <v>2.1353569999999999</v>
      </c>
      <c r="CC43">
        <v>2.6852429999999998</v>
      </c>
      <c r="CD43">
        <v>3.3026770000000001</v>
      </c>
      <c r="CE43">
        <v>3.9684970000000002</v>
      </c>
      <c r="CF43">
        <v>4.6123079999999996</v>
      </c>
      <c r="CG43">
        <v>5.1840390000000003</v>
      </c>
      <c r="CH43">
        <v>5.605194</v>
      </c>
      <c r="CI43">
        <v>5.8254580000000002</v>
      </c>
      <c r="CJ43">
        <v>5.8058870000000002</v>
      </c>
      <c r="CK43">
        <v>5.5422690000000001</v>
      </c>
      <c r="CL43">
        <v>5.0664210000000001</v>
      </c>
      <c r="CM43">
        <v>4.4379049999999998</v>
      </c>
      <c r="CN43">
        <v>3.7379030000000002</v>
      </c>
      <c r="CO43">
        <v>3.0528209999999998</v>
      </c>
      <c r="CP43">
        <v>2.4525109999999999</v>
      </c>
      <c r="CQ43">
        <v>1.9915659999999999</v>
      </c>
      <c r="CR43">
        <v>1.6860409999999999</v>
      </c>
      <c r="CS43">
        <v>1.534494</v>
      </c>
      <c r="CT43">
        <v>1.5089250000000001</v>
      </c>
      <c r="CU43">
        <v>1.5743720000000001</v>
      </c>
      <c r="CV43">
        <v>1.693908</v>
      </c>
      <c r="CW43">
        <v>1.8282799999999999</v>
      </c>
      <c r="CX43">
        <v>1.949117</v>
      </c>
      <c r="CY43">
        <v>2.0265279999999999</v>
      </c>
      <c r="CZ43">
        <v>2.0436380000000001</v>
      </c>
      <c r="DA43">
        <v>1.9885550000000001</v>
      </c>
      <c r="DB43">
        <v>1.8562959999999999</v>
      </c>
      <c r="DC43">
        <v>1.6509229999999999</v>
      </c>
      <c r="DD43">
        <v>1.3821140000000001</v>
      </c>
      <c r="DE43">
        <v>1.053931</v>
      </c>
      <c r="DF43">
        <v>0.73335899999999998</v>
      </c>
      <c r="DG43">
        <v>0.310172</v>
      </c>
      <c r="DH43">
        <v>6.7382999999999998E-2</v>
      </c>
      <c r="DI43">
        <v>0</v>
      </c>
      <c r="DJ43">
        <v>0</v>
      </c>
      <c r="DK43">
        <v>0</v>
      </c>
      <c r="DL43">
        <v>0</v>
      </c>
      <c r="DM43">
        <v>0</v>
      </c>
      <c r="DN43">
        <v>0</v>
      </c>
      <c r="DO43">
        <v>0</v>
      </c>
      <c r="DP43">
        <v>0</v>
      </c>
      <c r="DQ43">
        <v>0</v>
      </c>
      <c r="DR43">
        <v>0</v>
      </c>
      <c r="DS43">
        <v>0</v>
      </c>
      <c r="DT43">
        <v>0</v>
      </c>
      <c r="DU43">
        <v>0</v>
      </c>
      <c r="DV43">
        <v>0</v>
      </c>
      <c r="DW43">
        <v>0</v>
      </c>
      <c r="DX43">
        <v>0</v>
      </c>
      <c r="DY43">
        <v>0</v>
      </c>
      <c r="DZ43">
        <v>0</v>
      </c>
      <c r="EA43" t="s">
        <v>29</v>
      </c>
    </row>
    <row r="44" spans="1:131">
      <c r="A44" t="s">
        <v>173</v>
      </c>
      <c r="B44" t="s">
        <v>29</v>
      </c>
      <c r="C44" t="s">
        <v>29</v>
      </c>
      <c r="D44" t="s">
        <v>29</v>
      </c>
      <c r="E44" t="s">
        <v>30</v>
      </c>
      <c r="F44" s="11">
        <v>45239.599849537037</v>
      </c>
      <c r="G44" s="11">
        <v>45239.599872685183</v>
      </c>
      <c r="H44" t="s">
        <v>31</v>
      </c>
      <c r="I44">
        <v>1.534</v>
      </c>
      <c r="J44">
        <v>0.01</v>
      </c>
      <c r="K44" t="s">
        <v>32</v>
      </c>
      <c r="L44">
        <v>1.33</v>
      </c>
      <c r="M44" t="s">
        <v>33</v>
      </c>
      <c r="N44" t="s">
        <v>34</v>
      </c>
      <c r="O44">
        <v>0.02</v>
      </c>
      <c r="P44">
        <v>2000</v>
      </c>
      <c r="Q44" t="s">
        <v>35</v>
      </c>
      <c r="R44">
        <v>11.82</v>
      </c>
      <c r="S44">
        <v>0.34</v>
      </c>
      <c r="T44">
        <v>2.47E-2</v>
      </c>
      <c r="U44">
        <v>6.0679999999999996</v>
      </c>
      <c r="V44" t="s">
        <v>36</v>
      </c>
      <c r="W44">
        <v>59.77</v>
      </c>
      <c r="X44">
        <v>1.72</v>
      </c>
      <c r="Y44">
        <v>0.30399999999999999</v>
      </c>
      <c r="Z44">
        <v>15.175000000000001</v>
      </c>
      <c r="AA44">
        <v>7.9720000000000004</v>
      </c>
      <c r="AB44">
        <v>26.225999999999999</v>
      </c>
      <c r="AC44">
        <v>167.11699999999999</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5.8701000000000003E-2</v>
      </c>
      <c r="BJ44">
        <v>0.110913</v>
      </c>
      <c r="BK44">
        <v>0.128693</v>
      </c>
      <c r="BL44">
        <v>0.12237099999999999</v>
      </c>
      <c r="BM44">
        <v>0.118477</v>
      </c>
      <c r="BN44">
        <v>0.13169400000000001</v>
      </c>
      <c r="BO44">
        <v>0.176205</v>
      </c>
      <c r="BP44">
        <v>0.25368499999999999</v>
      </c>
      <c r="BQ44">
        <v>0.35202800000000001</v>
      </c>
      <c r="BR44">
        <v>0.45447599999999999</v>
      </c>
      <c r="BS44">
        <v>0.54910599999999998</v>
      </c>
      <c r="BT44">
        <v>0.63322100000000003</v>
      </c>
      <c r="BU44">
        <v>0.71193399999999996</v>
      </c>
      <c r="BV44">
        <v>0.79626799999999998</v>
      </c>
      <c r="BW44">
        <v>0.90218100000000001</v>
      </c>
      <c r="BX44">
        <v>1.0463199999999999</v>
      </c>
      <c r="BY44">
        <v>1.2551429999999999</v>
      </c>
      <c r="BZ44">
        <v>1.549485</v>
      </c>
      <c r="CA44">
        <v>1.957085</v>
      </c>
      <c r="CB44">
        <v>2.476769</v>
      </c>
      <c r="CC44">
        <v>3.1203660000000002</v>
      </c>
      <c r="CD44">
        <v>3.8446639999999999</v>
      </c>
      <c r="CE44">
        <v>4.6268529999999997</v>
      </c>
      <c r="CF44">
        <v>5.3833390000000003</v>
      </c>
      <c r="CG44">
        <v>6.0535699999999997</v>
      </c>
      <c r="CH44">
        <v>6.5427989999999996</v>
      </c>
      <c r="CI44">
        <v>6.7884589999999996</v>
      </c>
      <c r="CJ44">
        <v>6.7411589999999997</v>
      </c>
      <c r="CK44">
        <v>6.391883</v>
      </c>
      <c r="CL44">
        <v>5.7751890000000001</v>
      </c>
      <c r="CM44">
        <v>4.9592669999999996</v>
      </c>
      <c r="CN44">
        <v>4.0402969999999998</v>
      </c>
      <c r="CO44">
        <v>3.123596</v>
      </c>
      <c r="CP44">
        <v>2.2969330000000001</v>
      </c>
      <c r="CQ44">
        <v>1.63374</v>
      </c>
      <c r="CR44">
        <v>1.1603019999999999</v>
      </c>
      <c r="CS44">
        <v>0.88416700000000004</v>
      </c>
      <c r="CT44">
        <v>0.77542800000000001</v>
      </c>
      <c r="CU44">
        <v>0.79559500000000005</v>
      </c>
      <c r="CV44">
        <v>0.89766299999999999</v>
      </c>
      <c r="CW44">
        <v>1.0331250000000001</v>
      </c>
      <c r="CX44">
        <v>1.1658299999999999</v>
      </c>
      <c r="CY44">
        <v>1.261755</v>
      </c>
      <c r="CZ44">
        <v>1.3048869999999999</v>
      </c>
      <c r="DA44">
        <v>1.2857320000000001</v>
      </c>
      <c r="DB44">
        <v>1.2038279999999999</v>
      </c>
      <c r="DC44">
        <v>1.065204</v>
      </c>
      <c r="DD44">
        <v>0.87885199999999997</v>
      </c>
      <c r="DE44">
        <v>0.64856000000000003</v>
      </c>
      <c r="DF44">
        <v>0.41667100000000001</v>
      </c>
      <c r="DG44">
        <v>0.11552900000000001</v>
      </c>
      <c r="DH44">
        <v>0</v>
      </c>
      <c r="DI44">
        <v>0</v>
      </c>
      <c r="DJ44">
        <v>0</v>
      </c>
      <c r="DK44">
        <v>0</v>
      </c>
      <c r="DL44">
        <v>0</v>
      </c>
      <c r="DM44">
        <v>0</v>
      </c>
      <c r="DN44">
        <v>0</v>
      </c>
      <c r="DO44">
        <v>0</v>
      </c>
      <c r="DP44">
        <v>0</v>
      </c>
      <c r="DQ44">
        <v>0</v>
      </c>
      <c r="DR44">
        <v>0</v>
      </c>
      <c r="DS44">
        <v>0</v>
      </c>
      <c r="DT44">
        <v>0</v>
      </c>
      <c r="DU44">
        <v>0</v>
      </c>
      <c r="DV44">
        <v>0</v>
      </c>
      <c r="DW44">
        <v>0</v>
      </c>
      <c r="DX44">
        <v>0</v>
      </c>
      <c r="DY44">
        <v>0</v>
      </c>
      <c r="DZ44">
        <v>0</v>
      </c>
      <c r="EA44" t="s">
        <v>29</v>
      </c>
    </row>
    <row r="45" spans="1:131">
      <c r="A45" t="s">
        <v>173</v>
      </c>
      <c r="B45" t="s">
        <v>29</v>
      </c>
      <c r="C45" t="s">
        <v>29</v>
      </c>
      <c r="D45" t="s">
        <v>29</v>
      </c>
      <c r="E45" t="s">
        <v>30</v>
      </c>
      <c r="F45" s="11">
        <v>45239.600185185183</v>
      </c>
      <c r="G45" s="11">
        <v>45239.60019675926</v>
      </c>
      <c r="H45" t="s">
        <v>31</v>
      </c>
      <c r="I45">
        <v>1.534</v>
      </c>
      <c r="J45">
        <v>0.01</v>
      </c>
      <c r="K45" t="s">
        <v>32</v>
      </c>
      <c r="L45">
        <v>1.33</v>
      </c>
      <c r="M45" t="s">
        <v>33</v>
      </c>
      <c r="N45" t="s">
        <v>34</v>
      </c>
      <c r="O45">
        <v>0.02</v>
      </c>
      <c r="P45">
        <v>2000</v>
      </c>
      <c r="Q45" t="s">
        <v>35</v>
      </c>
      <c r="R45">
        <v>11.8</v>
      </c>
      <c r="S45">
        <v>0.36899999999999999</v>
      </c>
      <c r="T45">
        <v>2.29E-2</v>
      </c>
      <c r="U45">
        <v>2.6429999999999998</v>
      </c>
      <c r="V45" t="s">
        <v>36</v>
      </c>
      <c r="W45">
        <v>45.101999999999997</v>
      </c>
      <c r="X45">
        <v>1.3</v>
      </c>
      <c r="Y45">
        <v>0.32800000000000001</v>
      </c>
      <c r="Z45">
        <v>14.089</v>
      </c>
      <c r="AA45">
        <v>7.4740000000000002</v>
      </c>
      <c r="AB45">
        <v>24.248999999999999</v>
      </c>
      <c r="AC45">
        <v>71.572000000000003</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6.3723000000000002E-2</v>
      </c>
      <c r="BJ45">
        <v>0.120189</v>
      </c>
      <c r="BK45">
        <v>0.13924400000000001</v>
      </c>
      <c r="BL45">
        <v>0.13265399999999999</v>
      </c>
      <c r="BM45">
        <v>0.128854</v>
      </c>
      <c r="BN45">
        <v>0.14374500000000001</v>
      </c>
      <c r="BO45">
        <v>0.192609</v>
      </c>
      <c r="BP45">
        <v>0.27727200000000002</v>
      </c>
      <c r="BQ45">
        <v>0.38467400000000002</v>
      </c>
      <c r="BR45">
        <v>0.49671500000000002</v>
      </c>
      <c r="BS45">
        <v>0.60042799999999996</v>
      </c>
      <c r="BT45">
        <v>0.69273899999999999</v>
      </c>
      <c r="BU45">
        <v>0.77899099999999999</v>
      </c>
      <c r="BV45">
        <v>0.87092499999999995</v>
      </c>
      <c r="BW45">
        <v>0.98567499999999997</v>
      </c>
      <c r="BX45">
        <v>1.1411720000000001</v>
      </c>
      <c r="BY45">
        <v>1.366025</v>
      </c>
      <c r="BZ45">
        <v>1.682914</v>
      </c>
      <c r="CA45">
        <v>2.1220400000000001</v>
      </c>
      <c r="CB45">
        <v>2.6824680000000001</v>
      </c>
      <c r="CC45">
        <v>3.377278</v>
      </c>
      <c r="CD45">
        <v>4.1600149999999996</v>
      </c>
      <c r="CE45">
        <v>5.0060060000000002</v>
      </c>
      <c r="CF45">
        <v>5.8244759999999998</v>
      </c>
      <c r="CG45">
        <v>6.5490339999999998</v>
      </c>
      <c r="CH45">
        <v>7.0757690000000002</v>
      </c>
      <c r="CI45">
        <v>7.3350860000000004</v>
      </c>
      <c r="CJ45">
        <v>7.2716669999999999</v>
      </c>
      <c r="CK45">
        <v>6.8739970000000001</v>
      </c>
      <c r="CL45">
        <v>6.1788059999999998</v>
      </c>
      <c r="CM45">
        <v>5.2601630000000004</v>
      </c>
      <c r="CN45">
        <v>4.2237910000000003</v>
      </c>
      <c r="CO45">
        <v>3.1862379999999999</v>
      </c>
      <c r="CP45">
        <v>2.2449170000000001</v>
      </c>
      <c r="CQ45">
        <v>1.4818309999999999</v>
      </c>
      <c r="CR45">
        <v>0.92597700000000005</v>
      </c>
      <c r="CS45">
        <v>0.58598600000000001</v>
      </c>
      <c r="CT45">
        <v>0.42760700000000001</v>
      </c>
      <c r="CU45">
        <v>0.40886600000000001</v>
      </c>
      <c r="CV45">
        <v>0.47773199999999999</v>
      </c>
      <c r="CW45">
        <v>0.584596</v>
      </c>
      <c r="CX45">
        <v>0.692998</v>
      </c>
      <c r="CY45">
        <v>0.77223200000000003</v>
      </c>
      <c r="CZ45">
        <v>0.809446</v>
      </c>
      <c r="DA45">
        <v>0.79896500000000004</v>
      </c>
      <c r="DB45">
        <v>0.74241199999999996</v>
      </c>
      <c r="DC45">
        <v>0.64838499999999999</v>
      </c>
      <c r="DD45">
        <v>0.51373500000000005</v>
      </c>
      <c r="DE45">
        <v>0.37415999999999999</v>
      </c>
      <c r="DF45">
        <v>0.15085499999999999</v>
      </c>
      <c r="DG45">
        <v>3.3919999999999999E-2</v>
      </c>
      <c r="DH45">
        <v>0</v>
      </c>
      <c r="DI45">
        <v>0</v>
      </c>
      <c r="DJ45">
        <v>0</v>
      </c>
      <c r="DK45">
        <v>0</v>
      </c>
      <c r="DL45">
        <v>0</v>
      </c>
      <c r="DM45">
        <v>0</v>
      </c>
      <c r="DN45">
        <v>0</v>
      </c>
      <c r="DO45">
        <v>0</v>
      </c>
      <c r="DP45">
        <v>0</v>
      </c>
      <c r="DQ45">
        <v>0</v>
      </c>
      <c r="DR45">
        <v>0</v>
      </c>
      <c r="DS45">
        <v>0</v>
      </c>
      <c r="DT45">
        <v>0</v>
      </c>
      <c r="DU45">
        <v>0</v>
      </c>
      <c r="DV45">
        <v>0</v>
      </c>
      <c r="DW45">
        <v>0</v>
      </c>
      <c r="DX45">
        <v>0</v>
      </c>
      <c r="DY45">
        <v>0</v>
      </c>
      <c r="DZ45">
        <v>0</v>
      </c>
      <c r="EA45" t="s">
        <v>29</v>
      </c>
    </row>
    <row r="46" spans="1:131">
      <c r="A46" t="s">
        <v>174</v>
      </c>
      <c r="B46" t="s">
        <v>29</v>
      </c>
      <c r="C46" t="s">
        <v>29</v>
      </c>
      <c r="D46" t="s">
        <v>29</v>
      </c>
      <c r="E46" t="s">
        <v>30</v>
      </c>
      <c r="F46" s="11">
        <v>45239.59952546296</v>
      </c>
      <c r="G46" s="11">
        <v>45239.599537037036</v>
      </c>
      <c r="H46" t="s">
        <v>31</v>
      </c>
      <c r="I46">
        <v>1.534</v>
      </c>
      <c r="J46">
        <v>0.01</v>
      </c>
      <c r="K46" t="s">
        <v>32</v>
      </c>
      <c r="L46">
        <v>1.33</v>
      </c>
      <c r="M46" t="s">
        <v>33</v>
      </c>
      <c r="N46" t="s">
        <v>34</v>
      </c>
      <c r="O46">
        <v>0.02</v>
      </c>
      <c r="P46">
        <v>2000</v>
      </c>
      <c r="Q46" t="s">
        <v>35</v>
      </c>
      <c r="R46">
        <v>11.84</v>
      </c>
      <c r="S46">
        <v>0.33800000000000002</v>
      </c>
      <c r="T46">
        <v>2.5399999999999999E-2</v>
      </c>
      <c r="U46">
        <v>6.484</v>
      </c>
      <c r="V46" t="s">
        <v>36</v>
      </c>
      <c r="W46">
        <v>62.64</v>
      </c>
      <c r="X46">
        <v>1.79</v>
      </c>
      <c r="Y46">
        <v>0.29899999999999999</v>
      </c>
      <c r="Z46">
        <v>15.446</v>
      </c>
      <c r="AA46">
        <v>8.0730000000000004</v>
      </c>
      <c r="AB46">
        <v>26.76</v>
      </c>
      <c r="AC46">
        <v>181.59399999999999</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5.6684999999999999E-2</v>
      </c>
      <c r="BJ46">
        <v>0.10736800000000001</v>
      </c>
      <c r="BK46">
        <v>0.12493700000000001</v>
      </c>
      <c r="BL46">
        <v>0.11882</v>
      </c>
      <c r="BM46">
        <v>0.11516999999999999</v>
      </c>
      <c r="BN46">
        <v>0.128334</v>
      </c>
      <c r="BO46">
        <v>0.17222399999999999</v>
      </c>
      <c r="BP46">
        <v>0.24848700000000001</v>
      </c>
      <c r="BQ46">
        <v>0.345275</v>
      </c>
      <c r="BR46">
        <v>0.44618200000000002</v>
      </c>
      <c r="BS46">
        <v>0.53952900000000004</v>
      </c>
      <c r="BT46">
        <v>0.62266200000000005</v>
      </c>
      <c r="BU46">
        <v>0.70056300000000005</v>
      </c>
      <c r="BV46">
        <v>0.78398199999999996</v>
      </c>
      <c r="BW46">
        <v>0.88850700000000005</v>
      </c>
      <c r="BX46">
        <v>1.03037</v>
      </c>
      <c r="BY46">
        <v>1.2354130000000001</v>
      </c>
      <c r="BZ46">
        <v>1.5239419999999999</v>
      </c>
      <c r="CA46">
        <v>1.923047</v>
      </c>
      <c r="CB46">
        <v>2.4315319999999998</v>
      </c>
      <c r="CC46">
        <v>3.060962</v>
      </c>
      <c r="CD46">
        <v>3.7691189999999999</v>
      </c>
      <c r="CE46">
        <v>4.533785</v>
      </c>
      <c r="CF46">
        <v>5.2733739999999996</v>
      </c>
      <c r="CG46">
        <v>5.9288809999999996</v>
      </c>
      <c r="CH46">
        <v>6.407921</v>
      </c>
      <c r="CI46">
        <v>6.6496680000000001</v>
      </c>
      <c r="CJ46">
        <v>6.6062380000000003</v>
      </c>
      <c r="CK46">
        <v>6.2693830000000004</v>
      </c>
      <c r="CL46">
        <v>5.6734720000000003</v>
      </c>
      <c r="CM46">
        <v>4.8857780000000002</v>
      </c>
      <c r="CN46">
        <v>4.0006640000000004</v>
      </c>
      <c r="CO46">
        <v>3.1208849999999999</v>
      </c>
      <c r="CP46">
        <v>2.3314539999999999</v>
      </c>
      <c r="CQ46">
        <v>1.7023790000000001</v>
      </c>
      <c r="CR46">
        <v>1.2574399999999999</v>
      </c>
      <c r="CS46">
        <v>1.001549</v>
      </c>
      <c r="CT46">
        <v>0.90398699999999999</v>
      </c>
      <c r="CU46">
        <v>0.92627800000000005</v>
      </c>
      <c r="CV46">
        <v>1.023101</v>
      </c>
      <c r="CW46">
        <v>1.1486670000000001</v>
      </c>
      <c r="CX46">
        <v>1.269315</v>
      </c>
      <c r="CY46">
        <v>1.353505</v>
      </c>
      <c r="CZ46">
        <v>1.3859919999999999</v>
      </c>
      <c r="DA46">
        <v>1.357739</v>
      </c>
      <c r="DB46">
        <v>1.2675689999999999</v>
      </c>
      <c r="DC46">
        <v>1.1212679999999999</v>
      </c>
      <c r="DD46">
        <v>0.92577900000000002</v>
      </c>
      <c r="DE46">
        <v>0.68915099999999996</v>
      </c>
      <c r="DF46">
        <v>0.439027</v>
      </c>
      <c r="DG46">
        <v>0.15198600000000001</v>
      </c>
      <c r="DH46">
        <v>2.0662E-2</v>
      </c>
      <c r="DI46">
        <v>0</v>
      </c>
      <c r="DJ46">
        <v>0</v>
      </c>
      <c r="DK46">
        <v>0</v>
      </c>
      <c r="DL46">
        <v>0</v>
      </c>
      <c r="DM46">
        <v>0</v>
      </c>
      <c r="DN46">
        <v>0</v>
      </c>
      <c r="DO46">
        <v>0</v>
      </c>
      <c r="DP46">
        <v>0</v>
      </c>
      <c r="DQ46">
        <v>0</v>
      </c>
      <c r="DR46">
        <v>0</v>
      </c>
      <c r="DS46">
        <v>0</v>
      </c>
      <c r="DT46">
        <v>0</v>
      </c>
      <c r="DU46">
        <v>0</v>
      </c>
      <c r="DV46">
        <v>0</v>
      </c>
      <c r="DW46">
        <v>0</v>
      </c>
      <c r="DX46">
        <v>0</v>
      </c>
      <c r="DY46">
        <v>0</v>
      </c>
      <c r="DZ46">
        <v>0</v>
      </c>
      <c r="EA46" t="s">
        <v>29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7F83-722C-44F0-91B0-10E2BFB71BA8}">
  <dimension ref="A1:A4"/>
  <sheetViews>
    <sheetView workbookViewId="0"/>
  </sheetViews>
  <sheetFormatPr defaultRowHeight="13.8"/>
  <sheetData>
    <row r="1" spans="1:1">
      <c r="A1" s="1" t="s">
        <v>580</v>
      </c>
    </row>
    <row r="3" spans="1:1">
      <c r="A3" t="s">
        <v>581</v>
      </c>
    </row>
    <row r="4" spans="1:1">
      <c r="A4" t="s">
        <v>582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75191-F6AD-4978-A5E9-8956C4EFA083}">
  <dimension ref="A1:S51"/>
  <sheetViews>
    <sheetView workbookViewId="0"/>
  </sheetViews>
  <sheetFormatPr defaultRowHeight="13.8"/>
  <cols>
    <col min="1" max="1" width="10.69921875" bestFit="1" customWidth="1"/>
    <col min="2" max="2" width="16.19921875" bestFit="1" customWidth="1"/>
    <col min="3" max="3" width="17.296875" bestFit="1" customWidth="1"/>
    <col min="4" max="6" width="10.69921875" bestFit="1" customWidth="1"/>
    <col min="7" max="7" width="16.296875" bestFit="1" customWidth="1"/>
    <col min="8" max="8" width="28.09765625" bestFit="1" customWidth="1"/>
    <col min="9" max="9" width="10.8984375" bestFit="1" customWidth="1"/>
    <col min="10" max="10" width="13.19921875" bestFit="1" customWidth="1"/>
    <col min="11" max="11" width="11.69921875" bestFit="1" customWidth="1"/>
  </cols>
  <sheetData>
    <row r="1" spans="1:15">
      <c r="A1" s="1" t="s">
        <v>320</v>
      </c>
    </row>
    <row r="2" spans="1:15">
      <c r="M2" t="s">
        <v>321</v>
      </c>
    </row>
    <row r="3" spans="1:15">
      <c r="M3" s="1" t="s">
        <v>322</v>
      </c>
    </row>
    <row r="4" spans="1:15">
      <c r="A4" t="s">
        <v>68</v>
      </c>
      <c r="B4" t="s">
        <v>263</v>
      </c>
      <c r="C4" t="s">
        <v>264</v>
      </c>
      <c r="D4" t="s">
        <v>265</v>
      </c>
      <c r="E4" t="s">
        <v>266</v>
      </c>
      <c r="F4" t="s">
        <v>267</v>
      </c>
      <c r="G4" t="s">
        <v>268</v>
      </c>
      <c r="H4" t="s">
        <v>269</v>
      </c>
      <c r="I4" t="s">
        <v>270</v>
      </c>
      <c r="J4" t="s">
        <v>271</v>
      </c>
      <c r="K4" t="s">
        <v>272</v>
      </c>
      <c r="M4" t="s">
        <v>323</v>
      </c>
      <c r="N4" s="20">
        <v>2.0000000000000001E-4</v>
      </c>
      <c r="O4" t="s">
        <v>324</v>
      </c>
    </row>
    <row r="5" spans="1:15">
      <c r="B5" t="s">
        <v>273</v>
      </c>
      <c r="C5" t="s">
        <v>274</v>
      </c>
      <c r="D5" t="s">
        <v>275</v>
      </c>
      <c r="E5" t="s">
        <v>276</v>
      </c>
      <c r="F5" t="s">
        <v>277</v>
      </c>
      <c r="G5" t="s">
        <v>278</v>
      </c>
      <c r="H5" t="s">
        <v>279</v>
      </c>
      <c r="I5" t="s">
        <v>280</v>
      </c>
      <c r="K5" t="s">
        <v>281</v>
      </c>
      <c r="M5" t="s">
        <v>325</v>
      </c>
      <c r="N5">
        <v>0.4</v>
      </c>
    </row>
    <row r="6" spans="1:15">
      <c r="A6" t="s">
        <v>14</v>
      </c>
      <c r="B6" t="s">
        <v>282</v>
      </c>
      <c r="C6" t="s">
        <v>283</v>
      </c>
      <c r="D6" t="s">
        <v>284</v>
      </c>
      <c r="E6" t="s">
        <v>285</v>
      </c>
      <c r="F6" t="s">
        <v>285</v>
      </c>
      <c r="G6" t="s">
        <v>286</v>
      </c>
      <c r="H6" t="s">
        <v>286</v>
      </c>
      <c r="I6" t="s">
        <v>287</v>
      </c>
      <c r="J6" t="s">
        <v>288</v>
      </c>
      <c r="K6" t="s">
        <v>286</v>
      </c>
      <c r="M6" t="s">
        <v>326</v>
      </c>
      <c r="N6">
        <v>1300</v>
      </c>
      <c r="O6" t="s">
        <v>327</v>
      </c>
    </row>
    <row r="7" spans="1:15">
      <c r="A7" t="s">
        <v>262</v>
      </c>
      <c r="B7" s="13">
        <f>'Figure 9'!AF992</f>
        <v>118.76636000000001</v>
      </c>
      <c r="C7" s="12">
        <f>'Figure 9'!AG992*100</f>
        <v>1.7921738</v>
      </c>
      <c r="D7" s="13">
        <f>'Figure 9'!AD992</f>
        <v>157.714</v>
      </c>
      <c r="G7" s="22">
        <f>(((180/($N$6*(B7*0.000001)^2)*(1-$N$5)/$N$5)*$N$8*$N$9/($N$10*$N$11))*$N$15+$N$14)/($P$26*60)*$O$20</f>
        <v>753576.0118774008</v>
      </c>
      <c r="H7" s="24">
        <f>(O$26+2*O$23)*(C7/(P$23-C7/100)/100)*2</f>
        <v>93699.481064212043</v>
      </c>
      <c r="I7" s="24">
        <f>Q$30/(6000/D7*60)*O$23</f>
        <v>556083.64868491678</v>
      </c>
      <c r="J7" s="23"/>
      <c r="K7" s="24">
        <f>SUM(Table066__Page_11[[#This Row],[Column7]:[Column9]])</f>
        <v>1403359.1416265296</v>
      </c>
      <c r="M7" t="s">
        <v>328</v>
      </c>
      <c r="N7" s="20">
        <f>180/(N6*N4^2)*(1-N5)/N5</f>
        <v>5192307.692307692</v>
      </c>
      <c r="O7" t="s">
        <v>329</v>
      </c>
    </row>
    <row r="8" spans="1:15">
      <c r="A8" t="s">
        <v>234</v>
      </c>
      <c r="B8" s="13">
        <f>'Figure 9'!D286</f>
        <v>74.046750000000003</v>
      </c>
      <c r="C8" s="12">
        <f>'Figure 9'!E286*100</f>
        <v>2.8718075000000001</v>
      </c>
      <c r="D8" s="13">
        <f>'Figure 9'!B286</f>
        <v>43.024300000000004</v>
      </c>
      <c r="G8" s="22">
        <f t="shared" ref="G8:G21" si="0">(((180/($N$6*(B8*0.000001)^2)*(1-$N$5)/$N$5)*$N$8*$N$9/($N$10*$N$11))*$N$15+$N$14)/($P$26*60)*$O$20</f>
        <v>1165021.8815827346</v>
      </c>
      <c r="H8" s="24">
        <f t="shared" ref="H8:H21" si="1">(O$26+2*O$23)*(C8/(P$23-C8/100)/100)*2</f>
        <v>158199.01146116323</v>
      </c>
      <c r="I8" s="24">
        <f t="shared" ref="I8:I16" si="2">Q$30/(6000/D8*60)*O$23</f>
        <v>151699.34011003759</v>
      </c>
      <c r="J8" s="23"/>
      <c r="K8" s="24">
        <f>SUM(Table066__Page_11[[#This Row],[Column7]:[Column9]])</f>
        <v>1474920.2331539355</v>
      </c>
      <c r="M8" t="s">
        <v>330</v>
      </c>
      <c r="N8">
        <f>1100*0.22/(1-0.33)</f>
        <v>361.19402985074629</v>
      </c>
      <c r="O8" t="s">
        <v>327</v>
      </c>
    </row>
    <row r="9" spans="1:15">
      <c r="A9" t="s">
        <v>260</v>
      </c>
      <c r="B9" s="13">
        <f>'Figure 9'!AM1196</f>
        <v>115.67972</v>
      </c>
      <c r="C9" s="12">
        <f>'Figure 9'!AN1196*100</f>
        <v>1.0397311</v>
      </c>
      <c r="D9" s="13">
        <f>'Figure 9'!AK1196</f>
        <v>190.69799999999998</v>
      </c>
      <c r="G9" s="22">
        <f t="shared" si="0"/>
        <v>767724.32429354999</v>
      </c>
      <c r="H9" s="24">
        <f t="shared" si="1"/>
        <v>52497.255335520953</v>
      </c>
      <c r="I9" s="24">
        <f t="shared" si="2"/>
        <v>672381.90418679547</v>
      </c>
      <c r="J9" s="23"/>
      <c r="K9" s="24">
        <f>SUM(Table066__Page_11[[#This Row],[Column7]:[Column9]])</f>
        <v>1492603.4838158665</v>
      </c>
      <c r="M9" t="s">
        <v>331</v>
      </c>
      <c r="N9">
        <v>0.05</v>
      </c>
      <c r="O9" t="s">
        <v>332</v>
      </c>
    </row>
    <row r="10" spans="1:15">
      <c r="A10" t="s">
        <v>261</v>
      </c>
      <c r="B10" s="13">
        <f>'Figure 9'!AT1129</f>
        <v>103.10985599999999</v>
      </c>
      <c r="C10" s="12">
        <f>'Figure 9'!AU1129*100</f>
        <v>0.71008694000000006</v>
      </c>
      <c r="D10" s="13">
        <f>'Figure 9'!AR1129</f>
        <v>179.3</v>
      </c>
      <c r="G10" s="22">
        <f t="shared" si="0"/>
        <v>839062.07681542216</v>
      </c>
      <c r="H10" s="24">
        <f t="shared" si="1"/>
        <v>35322.901303052458</v>
      </c>
      <c r="I10" s="24">
        <f t="shared" si="2"/>
        <v>632193.70638754696</v>
      </c>
      <c r="J10" s="23"/>
      <c r="K10" s="24">
        <f>SUM(Table066__Page_11[[#This Row],[Column7]:[Column9]])</f>
        <v>1506578.6845060214</v>
      </c>
      <c r="M10" t="s">
        <v>333</v>
      </c>
      <c r="N10">
        <v>1</v>
      </c>
      <c r="O10" t="s">
        <v>334</v>
      </c>
    </row>
    <row r="11" spans="1:15" ht="14.4">
      <c r="A11" t="s">
        <v>293</v>
      </c>
      <c r="B11" s="13">
        <f>'Figure 9'!K322</f>
        <v>72.586844999999997</v>
      </c>
      <c r="C11" s="12">
        <f>'Figure 9'!L322*100</f>
        <v>2.661403</v>
      </c>
      <c r="D11" s="13">
        <f>'Figure 9'!I322</f>
        <v>48.558138333333332</v>
      </c>
      <c r="G11" s="22">
        <f t="shared" si="0"/>
        <v>1192368.7291827416</v>
      </c>
      <c r="H11" s="24">
        <f t="shared" si="1"/>
        <v>145091.79991127216</v>
      </c>
      <c r="I11" s="24">
        <f t="shared" si="2"/>
        <v>171211.09563987298</v>
      </c>
      <c r="J11" s="23"/>
      <c r="K11" s="24">
        <f>SUM(Table066__Page_11[[#This Row],[Column7]:[Column9]])</f>
        <v>1508671.6247338869</v>
      </c>
      <c r="M11" s="21" t="s">
        <v>335</v>
      </c>
      <c r="N11" s="20">
        <v>100000</v>
      </c>
      <c r="O11" t="s">
        <v>336</v>
      </c>
    </row>
    <row r="12" spans="1:15">
      <c r="A12" t="s">
        <v>294</v>
      </c>
      <c r="B12" s="13">
        <f>'Figure 9'!Y342</f>
        <v>73.593620000000001</v>
      </c>
      <c r="C12" s="12">
        <f>'Figure 9'!Z342*100</f>
        <v>4.6495564000000007</v>
      </c>
      <c r="D12" s="13">
        <f>'Figure 9'!W342</f>
        <v>52.587700000000005</v>
      </c>
      <c r="G12" s="22">
        <f t="shared" si="0"/>
        <v>1173335.9317638723</v>
      </c>
      <c r="H12" s="24">
        <f t="shared" si="1"/>
        <v>280942.97057320183</v>
      </c>
      <c r="I12" s="24">
        <f t="shared" si="2"/>
        <v>185418.92344337091</v>
      </c>
      <c r="J12" s="23"/>
      <c r="K12" s="24">
        <f>SUM(Table066__Page_11[[#This Row],[Column7]:[Column9]])</f>
        <v>1639697.825780445</v>
      </c>
      <c r="M12" t="s">
        <v>337</v>
      </c>
      <c r="N12" s="20">
        <f>N7*N8*N9/(N10*N11)</f>
        <v>937.71526980482224</v>
      </c>
      <c r="O12" t="s">
        <v>338</v>
      </c>
    </row>
    <row r="13" spans="1:15">
      <c r="A13" t="s">
        <v>296</v>
      </c>
      <c r="B13" s="13">
        <f>'Figure 9'!R298</f>
        <v>73.53304</v>
      </c>
      <c r="C13" s="12">
        <f>'Figure 9'!S298*100</f>
        <v>5.2718790000000002</v>
      </c>
      <c r="D13" s="13">
        <f>'Figure 9'!P298</f>
        <v>45.040499999999994</v>
      </c>
      <c r="G13" s="22">
        <f t="shared" si="0"/>
        <v>1174459.1193805968</v>
      </c>
      <c r="H13" s="24">
        <f t="shared" si="1"/>
        <v>329728.08766366157</v>
      </c>
      <c r="I13" s="24">
        <f t="shared" si="2"/>
        <v>158808.25785024156</v>
      </c>
      <c r="J13" s="23"/>
      <c r="K13" s="24">
        <f>SUM(Table066__Page_11[[#This Row],[Column7]:[Column9]])</f>
        <v>1662995.4648944999</v>
      </c>
      <c r="M13" t="s">
        <v>339</v>
      </c>
      <c r="N13" s="20">
        <v>10000000000</v>
      </c>
      <c r="O13" t="s">
        <v>340</v>
      </c>
    </row>
    <row r="14" spans="1:15">
      <c r="A14" t="s">
        <v>290</v>
      </c>
      <c r="B14" s="23" t="s">
        <v>297</v>
      </c>
      <c r="C14" s="23" t="s">
        <v>298</v>
      </c>
      <c r="D14" s="23" t="s">
        <v>291</v>
      </c>
      <c r="E14" s="23"/>
      <c r="F14" s="23"/>
      <c r="G14" s="22">
        <f t="shared" si="0"/>
        <v>957849.07007373928</v>
      </c>
      <c r="H14" s="24">
        <f t="shared" si="1"/>
        <v>45677.138976912625</v>
      </c>
      <c r="I14" s="24">
        <f t="shared" si="2"/>
        <v>673446.72571121855</v>
      </c>
      <c r="J14" s="23"/>
      <c r="K14" s="24">
        <f>SUM(Table066__Page_11[[#This Row],[Column7]:[Column9]])</f>
        <v>1676972.9347618704</v>
      </c>
      <c r="M14" t="s">
        <v>341</v>
      </c>
      <c r="N14" s="20">
        <f>N9*N13/(N10*N11)</f>
        <v>5000</v>
      </c>
      <c r="O14" t="s">
        <v>338</v>
      </c>
    </row>
    <row r="15" spans="1:15">
      <c r="A15" t="s">
        <v>299</v>
      </c>
      <c r="B15" s="23" t="s">
        <v>300</v>
      </c>
      <c r="C15" s="23" t="s">
        <v>301</v>
      </c>
      <c r="D15" s="23" t="s">
        <v>289</v>
      </c>
      <c r="E15" s="23"/>
      <c r="F15" s="23"/>
      <c r="G15" s="22">
        <f t="shared" si="0"/>
        <v>1245093.5341606985</v>
      </c>
      <c r="H15" s="24">
        <f t="shared" si="1"/>
        <v>86251.546391752578</v>
      </c>
      <c r="I15" s="24">
        <f t="shared" si="2"/>
        <v>557092.05582393997</v>
      </c>
      <c r="J15" s="23"/>
      <c r="K15" s="24">
        <f>SUM(Table066__Page_11[[#This Row],[Column7]:[Column9]])</f>
        <v>1888437.1363763912</v>
      </c>
      <c r="M15" t="s">
        <v>36</v>
      </c>
      <c r="N15" s="20">
        <v>1</v>
      </c>
      <c r="O15" t="s">
        <v>342</v>
      </c>
    </row>
    <row r="16" spans="1:15">
      <c r="A16" t="s">
        <v>302</v>
      </c>
      <c r="B16" s="23" t="s">
        <v>303</v>
      </c>
      <c r="C16" s="23" t="s">
        <v>304</v>
      </c>
      <c r="D16" s="23" t="s">
        <v>292</v>
      </c>
      <c r="E16" s="23"/>
      <c r="F16" s="23"/>
      <c r="G16" s="22">
        <f t="shared" si="0"/>
        <v>1910795.0940444614</v>
      </c>
      <c r="H16" s="24">
        <f t="shared" si="1"/>
        <v>20624.269264836137</v>
      </c>
      <c r="I16" s="24">
        <f t="shared" si="2"/>
        <v>631135.93666129909</v>
      </c>
      <c r="J16" s="23"/>
      <c r="K16" s="24">
        <f>SUM(Table066__Page_11[[#This Row],[Column7]:[Column9]])</f>
        <v>2562555.2999705966</v>
      </c>
      <c r="M16" t="s">
        <v>343</v>
      </c>
      <c r="N16" s="20">
        <f>N12*N15+N14</f>
        <v>5937.7152698048221</v>
      </c>
      <c r="O16" t="s">
        <v>338</v>
      </c>
    </row>
    <row r="17" spans="1:18">
      <c r="A17" t="s">
        <v>305</v>
      </c>
      <c r="B17" s="23"/>
      <c r="C17" s="23"/>
      <c r="D17" s="23"/>
      <c r="E17" s="23"/>
      <c r="F17" s="23"/>
      <c r="G17" s="22"/>
      <c r="H17" s="24"/>
      <c r="I17" s="23"/>
      <c r="J17" s="23"/>
      <c r="K17" s="24"/>
    </row>
    <row r="18" spans="1:18">
      <c r="A18" t="s">
        <v>306</v>
      </c>
      <c r="B18" s="23" t="s">
        <v>297</v>
      </c>
      <c r="C18" s="23" t="s">
        <v>307</v>
      </c>
      <c r="D18" s="23"/>
      <c r="E18" s="23" t="s">
        <v>308</v>
      </c>
      <c r="F18" s="23" t="s">
        <v>309</v>
      </c>
      <c r="G18" s="22">
        <f t="shared" si="0"/>
        <v>957849.07007373928</v>
      </c>
      <c r="H18" s="24">
        <f t="shared" si="1"/>
        <v>244830.57324840763</v>
      </c>
      <c r="I18" s="23"/>
      <c r="J18" s="24">
        <f>O$48*E18^3+O$49*E18^2+O$50*E18+O$51+O$48*F18^3+O$49*F18^2+O$50*F18+O$51</f>
        <v>455053.38438228448</v>
      </c>
      <c r="K18" s="24">
        <f>SUM(G18,H18,J18)</f>
        <v>1657733.0277044314</v>
      </c>
    </row>
    <row r="19" spans="1:18">
      <c r="A19" t="s">
        <v>295</v>
      </c>
      <c r="B19" s="23" t="s">
        <v>310</v>
      </c>
      <c r="C19" s="23" t="s">
        <v>311</v>
      </c>
      <c r="D19" s="23"/>
      <c r="E19" s="23" t="s">
        <v>312</v>
      </c>
      <c r="F19" s="23" t="s">
        <v>313</v>
      </c>
      <c r="G19" s="22">
        <f t="shared" si="0"/>
        <v>1098524.0860633866</v>
      </c>
      <c r="H19" s="24">
        <f t="shared" si="1"/>
        <v>165682.75862068968</v>
      </c>
      <c r="I19" s="23"/>
      <c r="J19" s="24">
        <f>O$48*E19^3+O$49*E19^2+O$50*E19+O$51+O$48*F19^3+O$49*F19^2+O$50*F19+O$51</f>
        <v>436703.96433566441</v>
      </c>
      <c r="K19" s="24">
        <f t="shared" ref="K19:K21" si="3">SUM(G19,H19,J19)</f>
        <v>1700910.8090197407</v>
      </c>
      <c r="M19" t="s">
        <v>344</v>
      </c>
      <c r="N19" t="s">
        <v>333</v>
      </c>
      <c r="O19" t="s">
        <v>345</v>
      </c>
    </row>
    <row r="20" spans="1:18">
      <c r="A20" t="s">
        <v>314</v>
      </c>
      <c r="B20" s="23" t="s">
        <v>315</v>
      </c>
      <c r="C20" s="23" t="s">
        <v>316</v>
      </c>
      <c r="D20" s="23"/>
      <c r="E20" s="23" t="s">
        <v>317</v>
      </c>
      <c r="F20" s="23" t="s">
        <v>313</v>
      </c>
      <c r="G20" s="22">
        <f t="shared" si="0"/>
        <v>1027643.4631132853</v>
      </c>
      <c r="H20" s="24">
        <f t="shared" si="1"/>
        <v>241247.6442562202</v>
      </c>
      <c r="I20" s="23"/>
      <c r="J20" s="24">
        <f>O$48*E20^3+O$49*E20^2+O$50*E20+O$51+O$48*F20^3+O$49*F20^2+O$50*F20+O$51</f>
        <v>467310.95734265744</v>
      </c>
      <c r="K20" s="24">
        <f t="shared" si="3"/>
        <v>1736202.0647121628</v>
      </c>
      <c r="M20" t="s">
        <v>346</v>
      </c>
      <c r="N20" s="14">
        <f>Q30/R30*N16/3600</f>
        <v>9.0544870044112979</v>
      </c>
      <c r="O20">
        <v>354200</v>
      </c>
    </row>
    <row r="21" spans="1:18">
      <c r="A21" t="s">
        <v>318</v>
      </c>
      <c r="B21" s="23" t="s">
        <v>299</v>
      </c>
      <c r="C21" s="23" t="s">
        <v>304</v>
      </c>
      <c r="D21" s="23"/>
      <c r="E21" s="23" t="s">
        <v>319</v>
      </c>
      <c r="F21" s="23" t="s">
        <v>317</v>
      </c>
      <c r="G21" s="22">
        <f t="shared" si="0"/>
        <v>1339150.7207551987</v>
      </c>
      <c r="H21" s="24">
        <f t="shared" si="1"/>
        <v>20624.269264836137</v>
      </c>
      <c r="I21" s="23"/>
      <c r="J21" s="24">
        <f>O$48*E21^3+O$49*E21^2+O$50*E21+O$51+O$48*F21^3+O$49*F21^2+O$50*F21+O$51</f>
        <v>433309.17785547796</v>
      </c>
      <c r="K21" s="24">
        <f t="shared" si="3"/>
        <v>1793084.1678755127</v>
      </c>
      <c r="N21" t="s">
        <v>334</v>
      </c>
      <c r="O21" t="s">
        <v>347</v>
      </c>
    </row>
    <row r="22" spans="1:18">
      <c r="A22" t="s">
        <v>362</v>
      </c>
      <c r="N22" t="s">
        <v>36</v>
      </c>
      <c r="P22" t="s">
        <v>180</v>
      </c>
      <c r="Q22" t="s">
        <v>348</v>
      </c>
      <c r="R22" t="s">
        <v>349</v>
      </c>
    </row>
    <row r="23" spans="1:18">
      <c r="M23" t="s">
        <v>350</v>
      </c>
      <c r="N23">
        <v>8</v>
      </c>
      <c r="O23">
        <v>210200</v>
      </c>
      <c r="P23">
        <v>0.23</v>
      </c>
      <c r="Q23">
        <f>(N23*2/PI())^(1/3)</f>
        <v>1.7205080276561993</v>
      </c>
      <c r="R23">
        <f>Q23*0.7</f>
        <v>1.2043556193593394</v>
      </c>
    </row>
    <row r="24" spans="1:18">
      <c r="N24" t="s">
        <v>342</v>
      </c>
      <c r="O24" t="s">
        <v>347</v>
      </c>
      <c r="P24" t="s">
        <v>351</v>
      </c>
      <c r="Q24" t="s">
        <v>324</v>
      </c>
      <c r="R24" t="s">
        <v>324</v>
      </c>
    </row>
    <row r="25" spans="1:18">
      <c r="N25" t="s">
        <v>36</v>
      </c>
      <c r="P25" t="s">
        <v>178</v>
      </c>
    </row>
    <row r="26" spans="1:18">
      <c r="M26" t="s">
        <v>352</v>
      </c>
      <c r="N26">
        <v>8</v>
      </c>
      <c r="O26">
        <v>134000</v>
      </c>
      <c r="P26">
        <v>60</v>
      </c>
      <c r="Q26" t="s">
        <v>353</v>
      </c>
    </row>
    <row r="27" spans="1:18">
      <c r="N27" t="s">
        <v>342</v>
      </c>
      <c r="O27" t="s">
        <v>347</v>
      </c>
      <c r="P27" t="s">
        <v>199</v>
      </c>
    </row>
    <row r="29" spans="1:18">
      <c r="M29" t="s">
        <v>354</v>
      </c>
      <c r="N29" t="s">
        <v>355</v>
      </c>
      <c r="O29" t="s">
        <v>356</v>
      </c>
      <c r="P29" t="s">
        <v>357</v>
      </c>
      <c r="Q29" t="s">
        <v>358</v>
      </c>
      <c r="R29" t="s">
        <v>359</v>
      </c>
    </row>
    <row r="30" spans="1:18">
      <c r="N30">
        <v>10000</v>
      </c>
      <c r="O30" s="13">
        <f>N30*1000/(300*24)</f>
        <v>1388.8888888888889</v>
      </c>
      <c r="P30" s="12">
        <f>O30/P23/R30</f>
        <v>5.4896794027228815</v>
      </c>
      <c r="Q30" s="13">
        <f>O30/P23</f>
        <v>6038.6473429951693</v>
      </c>
      <c r="R30">
        <v>1100</v>
      </c>
    </row>
    <row r="31" spans="1:18">
      <c r="N31" t="s">
        <v>360</v>
      </c>
      <c r="O31" t="s">
        <v>361</v>
      </c>
      <c r="P31" t="s">
        <v>342</v>
      </c>
      <c r="Q31" t="s">
        <v>361</v>
      </c>
      <c r="R31" t="s">
        <v>327</v>
      </c>
    </row>
    <row r="35" spans="13:19">
      <c r="M35" t="s">
        <v>350</v>
      </c>
      <c r="N35" t="s">
        <v>363</v>
      </c>
      <c r="O35" t="s">
        <v>364</v>
      </c>
      <c r="Q35" t="s">
        <v>345</v>
      </c>
      <c r="R35" t="s">
        <v>365</v>
      </c>
      <c r="S35" t="s">
        <v>366</v>
      </c>
    </row>
    <row r="37" spans="13:19">
      <c r="N37">
        <v>1</v>
      </c>
      <c r="O37">
        <f>N37*264.172</f>
        <v>264.17200000000003</v>
      </c>
      <c r="Q37">
        <v>75100</v>
      </c>
      <c r="R37" s="13">
        <f t="shared" ref="R37:R46" si="4">O$48*N37^3+O$49*N37^2+O$50*N37+O$51</f>
        <v>75466.433566433523</v>
      </c>
      <c r="S37" s="13">
        <f>R37-Q37</f>
        <v>366.43356643352308</v>
      </c>
    </row>
    <row r="38" spans="13:19">
      <c r="N38">
        <v>2</v>
      </c>
      <c r="O38">
        <f t="shared" ref="O38:O46" si="5">N38*264.172</f>
        <v>528.34400000000005</v>
      </c>
      <c r="Q38">
        <v>100500</v>
      </c>
      <c r="R38" s="13">
        <f t="shared" si="4"/>
        <v>99971.794871794846</v>
      </c>
      <c r="S38" s="13">
        <f t="shared" ref="S38:S46" si="6">R38-Q38</f>
        <v>-528.20512820515432</v>
      </c>
    </row>
    <row r="39" spans="13:19">
      <c r="N39">
        <v>3</v>
      </c>
      <c r="O39">
        <f t="shared" si="5"/>
        <v>792.51600000000008</v>
      </c>
      <c r="Q39">
        <v>122400</v>
      </c>
      <c r="R39" s="13">
        <f t="shared" si="4"/>
        <v>122152.21445221444</v>
      </c>
      <c r="S39" s="13">
        <f t="shared" si="6"/>
        <v>-247.78554778556281</v>
      </c>
    </row>
    <row r="40" spans="13:19">
      <c r="N40">
        <v>4</v>
      </c>
      <c r="O40">
        <f t="shared" si="5"/>
        <v>1056.6880000000001</v>
      </c>
      <c r="Q40">
        <v>142200</v>
      </c>
      <c r="R40" s="13">
        <f t="shared" si="4"/>
        <v>142343.82284382283</v>
      </c>
      <c r="S40" s="13">
        <f t="shared" si="6"/>
        <v>143.82284382282523</v>
      </c>
    </row>
    <row r="41" spans="13:19">
      <c r="N41">
        <v>5</v>
      </c>
      <c r="O41">
        <f t="shared" si="5"/>
        <v>1320.8600000000001</v>
      </c>
      <c r="Q41">
        <v>160500</v>
      </c>
      <c r="R41" s="13">
        <f t="shared" si="4"/>
        <v>160882.7505827506</v>
      </c>
      <c r="S41" s="13">
        <f t="shared" si="6"/>
        <v>382.75058275059564</v>
      </c>
    </row>
    <row r="42" spans="13:19">
      <c r="N42">
        <v>6</v>
      </c>
      <c r="O42">
        <f t="shared" si="5"/>
        <v>1585.0320000000002</v>
      </c>
      <c r="Q42">
        <v>177900</v>
      </c>
      <c r="R42" s="13">
        <f t="shared" si="4"/>
        <v>178105.12820512822</v>
      </c>
      <c r="S42" s="13">
        <f t="shared" si="6"/>
        <v>205.12820512821781</v>
      </c>
    </row>
    <row r="43" spans="13:19">
      <c r="N43">
        <v>7</v>
      </c>
      <c r="O43">
        <f t="shared" si="5"/>
        <v>1849.2040000000002</v>
      </c>
      <c r="Q43">
        <v>194400</v>
      </c>
      <c r="R43" s="13">
        <f t="shared" si="4"/>
        <v>194347.08624708623</v>
      </c>
      <c r="S43" s="13">
        <f t="shared" si="6"/>
        <v>-52.913752913766075</v>
      </c>
    </row>
    <row r="44" spans="13:19">
      <c r="N44">
        <v>8</v>
      </c>
      <c r="O44">
        <f t="shared" si="5"/>
        <v>2113.3760000000002</v>
      </c>
      <c r="Q44">
        <v>210200</v>
      </c>
      <c r="R44" s="13">
        <f t="shared" si="4"/>
        <v>209944.75524475524</v>
      </c>
      <c r="S44" s="13">
        <f t="shared" si="6"/>
        <v>-255.24475524475565</v>
      </c>
    </row>
    <row r="45" spans="13:19">
      <c r="N45">
        <v>9</v>
      </c>
      <c r="O45">
        <f t="shared" si="5"/>
        <v>2377.5480000000002</v>
      </c>
      <c r="Q45">
        <v>225500</v>
      </c>
      <c r="R45" s="13">
        <f t="shared" si="4"/>
        <v>225234.26573426573</v>
      </c>
      <c r="S45" s="13">
        <f t="shared" si="6"/>
        <v>-265.73426573426696</v>
      </c>
    </row>
    <row r="46" spans="13:19">
      <c r="N46">
        <v>10</v>
      </c>
      <c r="O46">
        <f t="shared" si="5"/>
        <v>2641.7200000000003</v>
      </c>
      <c r="Q46">
        <v>240300</v>
      </c>
      <c r="R46" s="13">
        <f t="shared" si="4"/>
        <v>240551.74825174833</v>
      </c>
      <c r="S46" s="13">
        <f t="shared" si="6"/>
        <v>251.74825174832949</v>
      </c>
    </row>
    <row r="48" spans="13:19">
      <c r="N48" t="s">
        <v>367</v>
      </c>
      <c r="O48" cm="1">
        <f t="array" ref="O48">INDEX(LINEST(Q37:Q46,N37:N46^{1,2,3}),1)</f>
        <v>56.021756021756367</v>
      </c>
    </row>
    <row r="49" spans="14:15">
      <c r="N49" t="s">
        <v>368</v>
      </c>
      <c r="O49" cm="1">
        <f t="array" ref="O49">INDEX(LINEST(Q37:Q46,N37:N46^{1,2,3}),1,2)</f>
        <v>-1498.6013986014043</v>
      </c>
    </row>
    <row r="50" spans="14:15">
      <c r="N50" t="s">
        <v>369</v>
      </c>
      <c r="O50" cm="1">
        <f t="array" ref="O50">INDEX(LINEST(Q37:Q46,N37:N46^{1,2,3}),1,3)</f>
        <v>28609.013209013243</v>
      </c>
    </row>
    <row r="51" spans="14:15">
      <c r="N51" t="s">
        <v>348</v>
      </c>
      <c r="O51" cm="1">
        <f t="array" ref="O51">INDEX(LINEST(Q37:Q46,N37:N46^{1,2,3}),1,4)</f>
        <v>48299.999999999927</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CF052-1FD5-4B74-8DB1-7A4060716812}">
  <dimension ref="A1:B7"/>
  <sheetViews>
    <sheetView workbookViewId="0"/>
  </sheetViews>
  <sheetFormatPr defaultRowHeight="13.8"/>
  <cols>
    <col min="1" max="1" width="11.19921875" customWidth="1"/>
  </cols>
  <sheetData>
    <row r="1" spans="1:2">
      <c r="A1" s="1" t="s">
        <v>587</v>
      </c>
    </row>
    <row r="4" spans="1:2">
      <c r="B4" t="s">
        <v>591</v>
      </c>
    </row>
    <row r="5" spans="1:2">
      <c r="A5" t="s">
        <v>588</v>
      </c>
      <c r="B5" t="s">
        <v>593</v>
      </c>
    </row>
    <row r="6" spans="1:2">
      <c r="A6" t="s">
        <v>589</v>
      </c>
      <c r="B6" t="s">
        <v>594</v>
      </c>
    </row>
    <row r="7" spans="1:2">
      <c r="A7" t="s">
        <v>590</v>
      </c>
      <c r="B7" t="s">
        <v>592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21DEB-8A04-4BAD-8ACA-FD5939E6909E}">
  <dimension ref="A1:G77"/>
  <sheetViews>
    <sheetView workbookViewId="0"/>
  </sheetViews>
  <sheetFormatPr defaultRowHeight="13.8"/>
  <sheetData>
    <row r="1" spans="1:7">
      <c r="A1" s="1" t="s">
        <v>175</v>
      </c>
    </row>
    <row r="4" spans="1:7">
      <c r="A4" t="s">
        <v>176</v>
      </c>
      <c r="E4" t="s">
        <v>177</v>
      </c>
    </row>
    <row r="5" spans="1:7">
      <c r="A5" t="s">
        <v>178</v>
      </c>
      <c r="B5" t="s">
        <v>179</v>
      </c>
      <c r="C5" t="s">
        <v>180</v>
      </c>
      <c r="E5" t="s">
        <v>178</v>
      </c>
      <c r="F5" t="s">
        <v>179</v>
      </c>
      <c r="G5" t="s">
        <v>180</v>
      </c>
    </row>
    <row r="6" spans="1:7">
      <c r="A6">
        <v>0</v>
      </c>
      <c r="B6" s="12">
        <v>40</v>
      </c>
      <c r="C6" s="12">
        <v>67.161915013401085</v>
      </c>
      <c r="E6">
        <v>0</v>
      </c>
      <c r="F6" s="12">
        <v>39.99</v>
      </c>
      <c r="G6" s="12">
        <v>78.478349592152881</v>
      </c>
    </row>
    <row r="7" spans="1:7">
      <c r="A7">
        <v>3</v>
      </c>
      <c r="B7" s="12">
        <v>39.200000000000003</v>
      </c>
      <c r="C7" s="12">
        <v>67.689166350442974</v>
      </c>
      <c r="E7">
        <v>3</v>
      </c>
      <c r="F7" s="12">
        <v>39.75</v>
      </c>
      <c r="G7" s="12">
        <v>74.003861646015139</v>
      </c>
    </row>
    <row r="8" spans="1:7">
      <c r="A8">
        <v>6</v>
      </c>
      <c r="B8" s="12">
        <v>38.24</v>
      </c>
      <c r="C8" s="12">
        <v>67.754603055223924</v>
      </c>
      <c r="E8">
        <v>6</v>
      </c>
      <c r="F8" s="12">
        <v>39.19</v>
      </c>
      <c r="G8" s="12">
        <v>73.332951932557989</v>
      </c>
    </row>
    <row r="9" spans="1:7">
      <c r="A9">
        <v>9</v>
      </c>
      <c r="B9" s="12">
        <v>37.619999999999997</v>
      </c>
      <c r="C9" s="12">
        <v>67.855954354110509</v>
      </c>
      <c r="E9">
        <v>9</v>
      </c>
      <c r="F9" s="12">
        <v>38.83</v>
      </c>
      <c r="G9" s="12">
        <v>72.29386900998179</v>
      </c>
    </row>
    <row r="10" spans="1:7">
      <c r="A10">
        <v>12</v>
      </c>
      <c r="B10" s="12">
        <v>36.6</v>
      </c>
      <c r="C10" s="12">
        <v>65.85732757291953</v>
      </c>
      <c r="E10">
        <v>12</v>
      </c>
      <c r="F10" s="12">
        <v>38.020000000000003</v>
      </c>
      <c r="G10" s="12">
        <v>70.901373933627838</v>
      </c>
    </row>
    <row r="11" spans="1:7">
      <c r="A11">
        <v>15</v>
      </c>
      <c r="B11" s="12">
        <v>35.72</v>
      </c>
      <c r="C11" s="12">
        <v>65.208230094391183</v>
      </c>
      <c r="E11">
        <v>15</v>
      </c>
      <c r="F11" s="12">
        <v>37.17</v>
      </c>
      <c r="G11" s="12">
        <v>70.338866698648417</v>
      </c>
    </row>
    <row r="12" spans="1:7">
      <c r="A12">
        <v>18</v>
      </c>
      <c r="B12" s="12">
        <v>34.49</v>
      </c>
      <c r="C12" s="12">
        <v>64.494354607242713</v>
      </c>
      <c r="E12">
        <v>18</v>
      </c>
      <c r="F12" s="12">
        <v>36.35</v>
      </c>
      <c r="G12" s="12">
        <v>70.808391206652232</v>
      </c>
    </row>
    <row r="13" spans="1:7">
      <c r="A13">
        <v>21</v>
      </c>
      <c r="B13" s="12">
        <v>33.549999999999997</v>
      </c>
      <c r="C13" s="12">
        <v>63.672076641616513</v>
      </c>
      <c r="E13">
        <v>21</v>
      </c>
      <c r="F13" s="12">
        <v>35.450000000000003</v>
      </c>
      <c r="G13" s="12">
        <v>70.101566899093086</v>
      </c>
    </row>
    <row r="14" spans="1:7">
      <c r="A14">
        <v>24</v>
      </c>
      <c r="B14" s="12">
        <v>32.71</v>
      </c>
      <c r="C14" s="12">
        <v>64.083874320591349</v>
      </c>
      <c r="E14">
        <v>24</v>
      </c>
      <c r="F14" s="12">
        <v>34.520000000000003</v>
      </c>
      <c r="G14" s="12">
        <v>69.308152347985015</v>
      </c>
    </row>
    <row r="15" spans="1:7">
      <c r="A15">
        <v>27</v>
      </c>
      <c r="B15" s="12">
        <v>31.8</v>
      </c>
      <c r="C15" s="12">
        <v>64.293628097955661</v>
      </c>
      <c r="E15">
        <v>27</v>
      </c>
      <c r="F15" s="12">
        <v>33.590000000000003</v>
      </c>
      <c r="G15" s="12">
        <v>70.405620795756477</v>
      </c>
    </row>
    <row r="16" spans="1:7">
      <c r="A16">
        <v>30</v>
      </c>
      <c r="B16" s="12">
        <v>30.81</v>
      </c>
      <c r="C16" s="12">
        <v>64.272474559191323</v>
      </c>
      <c r="E16">
        <v>30</v>
      </c>
      <c r="F16" s="12">
        <v>32.700000000000003</v>
      </c>
      <c r="G16" s="12">
        <v>70.673101402149769</v>
      </c>
    </row>
    <row r="17" spans="1:7">
      <c r="A17">
        <v>33</v>
      </c>
      <c r="B17" s="12">
        <v>29.81</v>
      </c>
      <c r="C17" s="12">
        <v>64.222457605908858</v>
      </c>
      <c r="E17">
        <v>33</v>
      </c>
      <c r="F17" s="12">
        <v>31.71</v>
      </c>
      <c r="G17" s="12">
        <v>70.651947863383612</v>
      </c>
    </row>
    <row r="18" spans="1:7">
      <c r="A18">
        <v>36</v>
      </c>
      <c r="B18" s="12">
        <v>28.86</v>
      </c>
      <c r="C18" s="12">
        <v>65.262199224645883</v>
      </c>
      <c r="E18">
        <v>36</v>
      </c>
      <c r="F18" s="12">
        <v>30.77</v>
      </c>
      <c r="G18" s="12">
        <v>70.775111397198998</v>
      </c>
    </row>
    <row r="19" spans="1:7">
      <c r="A19">
        <v>39</v>
      </c>
      <c r="B19" s="12">
        <v>27.99</v>
      </c>
      <c r="C19" s="12">
        <v>64.641965160633845</v>
      </c>
      <c r="E19">
        <v>39</v>
      </c>
      <c r="F19" s="12">
        <v>29.76</v>
      </c>
      <c r="G19" s="12">
        <v>70.696231029400224</v>
      </c>
    </row>
    <row r="20" spans="1:7">
      <c r="A20">
        <v>42</v>
      </c>
      <c r="B20" s="12">
        <v>27.05</v>
      </c>
      <c r="C20" s="12">
        <v>63.819687195009465</v>
      </c>
      <c r="E20">
        <v>42</v>
      </c>
      <c r="F20" s="12">
        <v>28.85</v>
      </c>
      <c r="G20" s="12">
        <v>70.905984806764536</v>
      </c>
    </row>
    <row r="21" spans="1:7">
      <c r="A21">
        <v>45</v>
      </c>
      <c r="B21" s="12">
        <v>26.01</v>
      </c>
      <c r="C21" s="12">
        <v>63.654216583663583</v>
      </c>
      <c r="E21">
        <v>45</v>
      </c>
      <c r="F21" s="12">
        <v>27.89</v>
      </c>
      <c r="G21" s="12">
        <v>70.971421511547305</v>
      </c>
    </row>
    <row r="22" spans="1:7">
      <c r="A22">
        <v>48</v>
      </c>
      <c r="B22" s="12">
        <v>25.15</v>
      </c>
      <c r="C22" s="12">
        <v>64.00828743360762</v>
      </c>
      <c r="E22">
        <v>48</v>
      </c>
      <c r="F22" s="12">
        <v>26.94</v>
      </c>
      <c r="G22" s="12">
        <v>71.065721630844564</v>
      </c>
    </row>
    <row r="23" spans="1:7">
      <c r="A23">
        <v>51</v>
      </c>
      <c r="B23" s="12">
        <v>24.67</v>
      </c>
      <c r="C23" s="12">
        <v>59.786519038521874</v>
      </c>
      <c r="E23">
        <v>51</v>
      </c>
      <c r="F23" s="12">
        <v>25.87</v>
      </c>
      <c r="G23" s="12">
        <v>70.813660775953394</v>
      </c>
    </row>
    <row r="24" spans="1:7">
      <c r="A24">
        <v>54</v>
      </c>
      <c r="B24" s="12">
        <v>24.96</v>
      </c>
      <c r="C24" s="12">
        <v>52.114584564536926</v>
      </c>
      <c r="E24">
        <v>54</v>
      </c>
      <c r="F24" s="12">
        <v>24.97</v>
      </c>
      <c r="G24" s="12">
        <v>71.052277967830378</v>
      </c>
    </row>
    <row r="25" spans="1:7">
      <c r="A25">
        <v>57</v>
      </c>
      <c r="B25" s="12">
        <v>24.18</v>
      </c>
      <c r="C25" s="12">
        <v>44.190589235657171</v>
      </c>
      <c r="E25">
        <v>57</v>
      </c>
      <c r="F25" s="12">
        <v>24.05</v>
      </c>
      <c r="G25" s="12">
        <v>71.233168330676563</v>
      </c>
    </row>
    <row r="26" spans="1:7">
      <c r="A26">
        <v>60</v>
      </c>
      <c r="B26" s="12">
        <v>23.39</v>
      </c>
      <c r="C26" s="12">
        <v>38.128613491138822</v>
      </c>
      <c r="E26">
        <v>60</v>
      </c>
      <c r="F26" s="12">
        <v>23.08</v>
      </c>
      <c r="G26" s="12">
        <v>72.215183120380971</v>
      </c>
    </row>
    <row r="27" spans="1:7">
      <c r="A27">
        <v>63</v>
      </c>
      <c r="B27" s="12">
        <v>22.42</v>
      </c>
      <c r="C27" s="12">
        <v>35.328862283087801</v>
      </c>
      <c r="E27">
        <v>63</v>
      </c>
      <c r="F27" s="12">
        <v>22.13</v>
      </c>
      <c r="G27" s="12">
        <v>72.309483239680048</v>
      </c>
    </row>
    <row r="28" spans="1:7">
      <c r="A28">
        <v>66</v>
      </c>
      <c r="B28" s="12">
        <v>21.27</v>
      </c>
      <c r="C28" s="12">
        <v>32.0095696137505</v>
      </c>
      <c r="E28">
        <v>66</v>
      </c>
      <c r="F28" s="12">
        <v>21.15</v>
      </c>
      <c r="G28" s="12">
        <v>72.317193115432019</v>
      </c>
    </row>
    <row r="29" spans="1:7">
      <c r="A29">
        <v>69</v>
      </c>
      <c r="B29" s="12">
        <v>20.23</v>
      </c>
      <c r="C29" s="12">
        <v>30.89865750296849</v>
      </c>
      <c r="E29">
        <v>69</v>
      </c>
      <c r="F29" s="12">
        <v>20.18</v>
      </c>
      <c r="G29" s="12">
        <v>72.35376640569848</v>
      </c>
    </row>
    <row r="30" spans="1:7">
      <c r="A30">
        <v>72</v>
      </c>
      <c r="B30" s="12">
        <v>19.37</v>
      </c>
      <c r="C30" s="12">
        <v>29.361845354034813</v>
      </c>
      <c r="E30">
        <v>72</v>
      </c>
      <c r="F30" s="12">
        <v>19.2</v>
      </c>
      <c r="G30" s="12">
        <v>72.36147628145045</v>
      </c>
    </row>
    <row r="31" spans="1:7">
      <c r="A31">
        <v>75</v>
      </c>
      <c r="B31" s="12">
        <v>18.399999999999999</v>
      </c>
      <c r="C31" s="12">
        <v>28.452977144861507</v>
      </c>
      <c r="E31">
        <v>75</v>
      </c>
      <c r="F31" s="12">
        <v>18.3</v>
      </c>
      <c r="G31" s="12">
        <v>72.600093473327433</v>
      </c>
    </row>
    <row r="32" spans="1:7">
      <c r="A32">
        <v>78</v>
      </c>
      <c r="B32" s="12">
        <v>16.77</v>
      </c>
      <c r="C32" s="12">
        <v>24.693682078195707</v>
      </c>
      <c r="E32">
        <v>78</v>
      </c>
      <c r="F32" s="12">
        <v>17.36</v>
      </c>
      <c r="G32" s="12">
        <v>72.72325700714282</v>
      </c>
    </row>
    <row r="33" spans="1:7">
      <c r="A33">
        <v>81</v>
      </c>
      <c r="B33" s="12">
        <v>15.82</v>
      </c>
      <c r="C33" s="12">
        <v>22.89709919861707</v>
      </c>
      <c r="E33">
        <v>81</v>
      </c>
      <c r="F33" s="12">
        <v>16.41</v>
      </c>
      <c r="G33" s="12">
        <v>72.817557126440079</v>
      </c>
    </row>
    <row r="34" spans="1:7">
      <c r="A34">
        <v>84</v>
      </c>
      <c r="B34" s="12">
        <v>14.91</v>
      </c>
      <c r="C34" s="12">
        <v>22.161411476537978</v>
      </c>
      <c r="E34">
        <v>84</v>
      </c>
      <c r="F34" s="12">
        <v>15.45</v>
      </c>
      <c r="G34" s="12">
        <v>72.882993831222848</v>
      </c>
    </row>
    <row r="35" spans="1:7">
      <c r="A35">
        <v>87</v>
      </c>
      <c r="B35" s="12">
        <v>13.8</v>
      </c>
      <c r="C35" s="12">
        <v>20.848455464143626</v>
      </c>
      <c r="E35">
        <v>87</v>
      </c>
      <c r="F35" s="12">
        <v>14.51</v>
      </c>
      <c r="G35" s="12">
        <v>71.115274366162339</v>
      </c>
    </row>
    <row r="36" spans="1:7">
      <c r="A36">
        <v>90</v>
      </c>
      <c r="B36" s="12">
        <v>12.67</v>
      </c>
      <c r="C36" s="12">
        <v>20.423214122154604</v>
      </c>
      <c r="E36">
        <v>90</v>
      </c>
      <c r="F36" s="12">
        <v>13.56</v>
      </c>
      <c r="G36" s="12">
        <v>73.100457484337312</v>
      </c>
    </row>
    <row r="37" spans="1:7">
      <c r="A37">
        <v>93</v>
      </c>
      <c r="B37" s="12">
        <v>11.83</v>
      </c>
      <c r="C37" s="12">
        <v>17.998687302811959</v>
      </c>
      <c r="E37">
        <v>93</v>
      </c>
      <c r="F37" s="12">
        <v>12.66</v>
      </c>
      <c r="G37" s="12">
        <v>71.4481916773384</v>
      </c>
    </row>
    <row r="38" spans="1:7">
      <c r="A38">
        <v>96</v>
      </c>
      <c r="B38" s="12">
        <v>11.1</v>
      </c>
      <c r="C38" s="12">
        <v>18.727982541462552</v>
      </c>
      <c r="E38">
        <v>96</v>
      </c>
      <c r="F38" s="12">
        <v>11.75</v>
      </c>
      <c r="G38" s="12">
        <v>71.657945454700894</v>
      </c>
    </row>
    <row r="39" spans="1:7">
      <c r="A39">
        <v>99</v>
      </c>
      <c r="B39" s="12">
        <v>10.36</v>
      </c>
      <c r="C39" s="12">
        <v>17.537531366719122</v>
      </c>
      <c r="E39">
        <v>99</v>
      </c>
      <c r="F39" s="12">
        <v>10.83</v>
      </c>
      <c r="G39" s="12">
        <v>71.838835817545259</v>
      </c>
    </row>
    <row r="40" spans="1:7">
      <c r="A40">
        <v>102</v>
      </c>
      <c r="B40" s="12">
        <v>9.2899999999999991</v>
      </c>
      <c r="C40" s="12">
        <v>16.340029012384548</v>
      </c>
      <c r="E40">
        <v>102</v>
      </c>
      <c r="F40" s="12">
        <v>9.91</v>
      </c>
      <c r="G40" s="12">
        <v>72.019726180393263</v>
      </c>
    </row>
    <row r="41" spans="1:7">
      <c r="E41">
        <v>105</v>
      </c>
      <c r="F41" s="12">
        <v>9.42</v>
      </c>
      <c r="G41" s="12">
        <v>73.44174336742617</v>
      </c>
    </row>
    <row r="42" spans="1:7">
      <c r="E42">
        <v>108</v>
      </c>
      <c r="F42" s="12">
        <v>9.75</v>
      </c>
      <c r="G42" s="12">
        <v>74.394236046453443</v>
      </c>
    </row>
    <row r="43" spans="1:7">
      <c r="E43">
        <v>111</v>
      </c>
      <c r="F43" s="12">
        <v>10.51</v>
      </c>
      <c r="G43" s="12">
        <v>73.751531051351776</v>
      </c>
    </row>
    <row r="44" spans="1:7">
      <c r="E44">
        <v>114</v>
      </c>
      <c r="F44" s="12">
        <v>11.32</v>
      </c>
      <c r="G44" s="12">
        <v>64.744169633881029</v>
      </c>
    </row>
    <row r="45" spans="1:7">
      <c r="E45">
        <v>117</v>
      </c>
      <c r="F45" s="12">
        <v>11.56</v>
      </c>
      <c r="G45" s="12">
        <v>51.255269090679576</v>
      </c>
    </row>
    <row r="46" spans="1:7">
      <c r="E46">
        <v>120</v>
      </c>
      <c r="F46" s="12">
        <v>11.51</v>
      </c>
      <c r="G46" s="12">
        <v>42.601978523149228</v>
      </c>
    </row>
    <row r="47" spans="1:7">
      <c r="E47">
        <v>123</v>
      </c>
      <c r="F47" s="12">
        <v>11.38</v>
      </c>
      <c r="G47" s="12">
        <v>38.444988136687243</v>
      </c>
    </row>
    <row r="48" spans="1:7">
      <c r="E48">
        <v>126</v>
      </c>
      <c r="F48" s="12">
        <v>11.21</v>
      </c>
      <c r="G48" s="12">
        <v>35.11798559159979</v>
      </c>
    </row>
    <row r="49" spans="5:7">
      <c r="E49">
        <v>129</v>
      </c>
      <c r="F49" s="12">
        <v>11.05</v>
      </c>
      <c r="G49" s="12">
        <v>31.819846461028646</v>
      </c>
    </row>
    <row r="50" spans="5:7">
      <c r="E50">
        <v>132</v>
      </c>
      <c r="F50" s="12">
        <v>10.92</v>
      </c>
      <c r="G50" s="12">
        <v>31.444622072320271</v>
      </c>
    </row>
    <row r="51" spans="5:7">
      <c r="E51">
        <v>135</v>
      </c>
      <c r="F51" s="12">
        <v>10.79</v>
      </c>
      <c r="G51" s="12">
        <v>30.12395618417213</v>
      </c>
    </row>
    <row r="52" spans="5:7">
      <c r="E52">
        <v>138</v>
      </c>
      <c r="F52" s="12">
        <v>10.69</v>
      </c>
      <c r="G52" s="12">
        <v>28.889880539574733</v>
      </c>
    </row>
    <row r="53" spans="5:7">
      <c r="E53">
        <v>141</v>
      </c>
      <c r="F53" s="12">
        <v>10.59</v>
      </c>
      <c r="G53" s="12">
        <v>27.655804894975518</v>
      </c>
    </row>
    <row r="54" spans="5:7">
      <c r="E54">
        <v>144</v>
      </c>
      <c r="F54" s="12">
        <v>10.54</v>
      </c>
      <c r="G54" s="12">
        <v>27.511487822395793</v>
      </c>
    </row>
    <row r="55" spans="5:7">
      <c r="E55">
        <v>147</v>
      </c>
      <c r="F55" s="12">
        <v>10.48</v>
      </c>
      <c r="G55" s="12">
        <v>27.33830733529976</v>
      </c>
    </row>
    <row r="56" spans="5:7">
      <c r="E56">
        <v>150</v>
      </c>
      <c r="F56" s="12">
        <v>10.44</v>
      </c>
      <c r="G56" s="12">
        <v>27.222853677236344</v>
      </c>
    </row>
    <row r="57" spans="5:7">
      <c r="E57">
        <v>153</v>
      </c>
      <c r="F57" s="12">
        <v>10.39</v>
      </c>
      <c r="G57" s="12">
        <v>25.187653605777086</v>
      </c>
    </row>
    <row r="58" spans="5:7">
      <c r="E58">
        <v>156</v>
      </c>
      <c r="F58" s="12">
        <v>10.35</v>
      </c>
      <c r="G58" s="12">
        <v>25.072199947713671</v>
      </c>
    </row>
    <row r="59" spans="5:7">
      <c r="E59">
        <v>159</v>
      </c>
      <c r="F59" s="12">
        <v>10.32</v>
      </c>
      <c r="G59" s="12">
        <v>24.985609704166563</v>
      </c>
    </row>
    <row r="60" spans="5:7">
      <c r="E60">
        <v>162</v>
      </c>
      <c r="F60" s="12">
        <v>10.3</v>
      </c>
      <c r="G60" s="12">
        <v>25.873324374573713</v>
      </c>
    </row>
    <row r="61" spans="5:7">
      <c r="E61">
        <v>165</v>
      </c>
      <c r="F61" s="12">
        <v>10.27</v>
      </c>
      <c r="G61" s="12">
        <v>24.841292631586839</v>
      </c>
    </row>
    <row r="62" spans="5:7">
      <c r="E62">
        <v>168</v>
      </c>
      <c r="F62" s="12">
        <v>10.26</v>
      </c>
      <c r="G62" s="12">
        <v>24.81242921707053</v>
      </c>
    </row>
    <row r="63" spans="5:7">
      <c r="E63">
        <v>171</v>
      </c>
      <c r="F63" s="12">
        <v>10.24</v>
      </c>
      <c r="G63" s="12">
        <v>24.754702388037913</v>
      </c>
    </row>
    <row r="64" spans="5:7">
      <c r="E64">
        <v>174</v>
      </c>
      <c r="F64" s="12">
        <v>10.23</v>
      </c>
      <c r="G64" s="12">
        <v>24.725838973521604</v>
      </c>
    </row>
    <row r="65" spans="5:7">
      <c r="E65">
        <v>177</v>
      </c>
      <c r="F65" s="12">
        <v>10.220000000000001</v>
      </c>
      <c r="G65" s="12">
        <v>24.696975559007114</v>
      </c>
    </row>
    <row r="66" spans="5:7">
      <c r="E66">
        <v>180</v>
      </c>
      <c r="F66" s="12">
        <v>10.210000000000001</v>
      </c>
      <c r="G66" s="12">
        <v>25.613553643930572</v>
      </c>
    </row>
    <row r="67" spans="5:7">
      <c r="E67">
        <v>183</v>
      </c>
      <c r="F67" s="12">
        <v>10.210000000000001</v>
      </c>
      <c r="G67" s="12">
        <v>24.668112144490806</v>
      </c>
    </row>
    <row r="68" spans="5:7">
      <c r="E68">
        <v>186</v>
      </c>
      <c r="F68" s="12">
        <v>10.199999999999999</v>
      </c>
      <c r="G68" s="12">
        <v>25.584690229414264</v>
      </c>
    </row>
    <row r="69" spans="5:7">
      <c r="E69">
        <v>189</v>
      </c>
      <c r="F69" s="12">
        <v>10.19</v>
      </c>
      <c r="G69" s="12">
        <v>24.610385315458188</v>
      </c>
    </row>
    <row r="70" spans="5:7">
      <c r="E70">
        <v>192</v>
      </c>
      <c r="F70" s="12">
        <v>10.19</v>
      </c>
      <c r="G70" s="12">
        <v>24.610385315458188</v>
      </c>
    </row>
    <row r="71" spans="5:7">
      <c r="E71">
        <v>195</v>
      </c>
      <c r="F71" s="12">
        <v>10.18</v>
      </c>
      <c r="G71" s="12">
        <v>26.472404899819594</v>
      </c>
    </row>
    <row r="72" spans="5:7">
      <c r="E72">
        <v>198</v>
      </c>
      <c r="F72" s="12">
        <v>10.17</v>
      </c>
      <c r="G72" s="12">
        <v>24.552658486425571</v>
      </c>
    </row>
    <row r="73" spans="5:7">
      <c r="E73">
        <v>201</v>
      </c>
      <c r="F73" s="12">
        <v>10.17</v>
      </c>
      <c r="G73" s="12">
        <v>25.498099985865338</v>
      </c>
    </row>
    <row r="74" spans="5:7">
      <c r="E74">
        <v>204</v>
      </c>
      <c r="F74" s="12">
        <v>10.16</v>
      </c>
      <c r="G74" s="12">
        <v>25.469236571350848</v>
      </c>
    </row>
    <row r="75" spans="5:7">
      <c r="E75">
        <v>207</v>
      </c>
      <c r="F75" s="12">
        <v>10.16</v>
      </c>
      <c r="G75" s="12">
        <v>25.469236571350848</v>
      </c>
    </row>
    <row r="76" spans="5:7">
      <c r="E76">
        <v>210</v>
      </c>
      <c r="F76" s="12">
        <v>10.16</v>
      </c>
      <c r="G76" s="12">
        <v>25.469236571350848</v>
      </c>
    </row>
    <row r="77" spans="5:7">
      <c r="E77">
        <v>213</v>
      </c>
      <c r="F77" s="12">
        <v>10.16</v>
      </c>
      <c r="G77" s="12">
        <v>25.469236571350848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3744-DED1-4B7F-819B-2D82AFEF0E3C}">
  <dimension ref="A1:AG84"/>
  <sheetViews>
    <sheetView workbookViewId="0"/>
  </sheetViews>
  <sheetFormatPr defaultRowHeight="13.8"/>
  <cols>
    <col min="8" max="8" width="2.796875" customWidth="1"/>
    <col min="12" max="12" width="3.09765625" customWidth="1"/>
    <col min="18" max="18" width="3.09765625" customWidth="1"/>
    <col min="26" max="26" width="3.796875" customWidth="1"/>
  </cols>
  <sheetData>
    <row r="1" spans="1:33">
      <c r="A1" s="1" t="s">
        <v>181</v>
      </c>
    </row>
    <row r="3" spans="1:33">
      <c r="A3" s="43" t="s">
        <v>182</v>
      </c>
      <c r="B3" s="43"/>
      <c r="C3" s="43"/>
      <c r="D3" s="43"/>
      <c r="E3" s="43"/>
      <c r="F3" s="43"/>
      <c r="G3" s="43"/>
      <c r="H3" s="15"/>
      <c r="I3" s="43" t="s">
        <v>186</v>
      </c>
      <c r="J3" s="43"/>
      <c r="K3" s="43"/>
      <c r="L3" s="43"/>
      <c r="M3" s="43"/>
      <c r="N3" s="43"/>
      <c r="O3" s="43"/>
      <c r="P3" s="43"/>
      <c r="Q3" s="43"/>
      <c r="R3" s="15"/>
      <c r="S3" s="15"/>
      <c r="T3" s="43" t="s">
        <v>187</v>
      </c>
      <c r="U3" s="43"/>
      <c r="V3" s="43"/>
      <c r="W3" s="43"/>
      <c r="X3" s="43"/>
      <c r="Y3" s="43"/>
      <c r="Z3" s="15"/>
      <c r="AA3" s="15"/>
      <c r="AB3" s="43" t="s">
        <v>190</v>
      </c>
      <c r="AC3" s="43"/>
      <c r="AD3" s="43"/>
      <c r="AE3" s="43"/>
      <c r="AF3" s="43"/>
      <c r="AG3" s="43"/>
    </row>
    <row r="4" spans="1:33">
      <c r="B4" s="43" t="s">
        <v>183</v>
      </c>
      <c r="C4" s="43"/>
      <c r="D4" s="43" t="s">
        <v>184</v>
      </c>
      <c r="E4" s="43"/>
      <c r="F4" s="43" t="s">
        <v>185</v>
      </c>
      <c r="G4" s="43"/>
      <c r="H4" s="15"/>
      <c r="I4" s="15"/>
      <c r="J4" s="43" t="s">
        <v>183</v>
      </c>
      <c r="K4" s="43"/>
      <c r="L4" s="15"/>
      <c r="M4" s="15"/>
      <c r="N4" s="43" t="s">
        <v>184</v>
      </c>
      <c r="O4" s="43"/>
      <c r="P4" s="43" t="s">
        <v>185</v>
      </c>
      <c r="Q4" s="43"/>
      <c r="R4" s="15"/>
      <c r="S4" s="15"/>
      <c r="T4" s="43" t="s">
        <v>20</v>
      </c>
      <c r="U4" s="43"/>
      <c r="V4" s="43" t="s">
        <v>188</v>
      </c>
      <c r="W4" s="43"/>
      <c r="X4" s="43" t="s">
        <v>189</v>
      </c>
      <c r="Y4" s="43"/>
      <c r="Z4" s="15"/>
      <c r="AA4" s="15"/>
      <c r="AB4" s="43" t="s">
        <v>191</v>
      </c>
      <c r="AC4" s="43"/>
      <c r="AD4" s="43" t="s">
        <v>184</v>
      </c>
      <c r="AE4" s="43"/>
      <c r="AF4" s="43" t="s">
        <v>192</v>
      </c>
      <c r="AG4" s="43"/>
    </row>
    <row r="5" spans="1:33">
      <c r="A5" t="s">
        <v>178</v>
      </c>
      <c r="B5" t="s">
        <v>179</v>
      </c>
      <c r="C5" t="s">
        <v>180</v>
      </c>
      <c r="D5" t="s">
        <v>179</v>
      </c>
      <c r="E5" t="s">
        <v>180</v>
      </c>
      <c r="F5" t="s">
        <v>179</v>
      </c>
      <c r="G5" t="s">
        <v>180</v>
      </c>
      <c r="I5" t="s">
        <v>178</v>
      </c>
      <c r="J5" t="s">
        <v>179</v>
      </c>
      <c r="K5" t="s">
        <v>180</v>
      </c>
      <c r="M5" t="s">
        <v>178</v>
      </c>
      <c r="N5" t="s">
        <v>179</v>
      </c>
      <c r="O5" t="s">
        <v>180</v>
      </c>
      <c r="P5" t="s">
        <v>179</v>
      </c>
      <c r="Q5" t="s">
        <v>180</v>
      </c>
      <c r="S5" t="s">
        <v>178</v>
      </c>
      <c r="T5" t="s">
        <v>179</v>
      </c>
      <c r="U5" t="s">
        <v>180</v>
      </c>
      <c r="V5" t="s">
        <v>179</v>
      </c>
      <c r="W5" t="s">
        <v>180</v>
      </c>
      <c r="X5" t="s">
        <v>179</v>
      </c>
      <c r="Y5" t="s">
        <v>180</v>
      </c>
      <c r="AA5" t="s">
        <v>178</v>
      </c>
      <c r="AB5" t="s">
        <v>179</v>
      </c>
      <c r="AC5" t="s">
        <v>180</v>
      </c>
      <c r="AD5" t="s">
        <v>179</v>
      </c>
      <c r="AE5" t="s">
        <v>180</v>
      </c>
      <c r="AF5" t="s">
        <v>179</v>
      </c>
      <c r="AG5" t="s">
        <v>180</v>
      </c>
    </row>
    <row r="6" spans="1:33">
      <c r="A6">
        <v>0</v>
      </c>
      <c r="B6" s="12">
        <v>40.1</v>
      </c>
      <c r="C6" s="12">
        <v>57.996134164173782</v>
      </c>
      <c r="D6" s="12">
        <v>40</v>
      </c>
      <c r="E6" s="12">
        <v>67.161915013401085</v>
      </c>
      <c r="F6" s="12">
        <v>39.96</v>
      </c>
      <c r="G6" s="12">
        <v>68.937344354217203</v>
      </c>
      <c r="H6" s="12"/>
      <c r="I6" s="14">
        <v>0</v>
      </c>
      <c r="J6" s="12">
        <v>39.85</v>
      </c>
      <c r="K6" s="12">
        <v>64.5446855191488</v>
      </c>
      <c r="L6" s="12"/>
      <c r="M6" s="13">
        <v>0</v>
      </c>
      <c r="N6" s="12">
        <v>39.76</v>
      </c>
      <c r="O6" s="12">
        <v>65.470050754533275</v>
      </c>
      <c r="P6" s="12">
        <v>39.83</v>
      </c>
      <c r="Q6" s="12">
        <v>61.576552064198054</v>
      </c>
      <c r="R6" s="12"/>
      <c r="S6" s="13">
        <v>0</v>
      </c>
      <c r="T6" s="12">
        <v>40</v>
      </c>
      <c r="U6" s="12">
        <v>67.161915013401085</v>
      </c>
      <c r="V6" s="12">
        <v>39.729999999999997</v>
      </c>
      <c r="W6" s="12">
        <v>67.627743753337882</v>
      </c>
      <c r="X6" s="12">
        <v>39.85</v>
      </c>
      <c r="Y6" s="12">
        <v>64.5446855191488</v>
      </c>
      <c r="Z6" s="12"/>
      <c r="AA6" s="13">
        <v>0</v>
      </c>
      <c r="AB6" s="12">
        <v>40</v>
      </c>
      <c r="AC6" s="12">
        <v>55.38912251059628</v>
      </c>
      <c r="AD6" s="12">
        <v>40</v>
      </c>
      <c r="AE6" s="12">
        <v>67.161915013401085</v>
      </c>
      <c r="AF6" s="12">
        <v>40.24</v>
      </c>
      <c r="AG6" s="12">
        <v>80.14537645449127</v>
      </c>
    </row>
    <row r="7" spans="1:33">
      <c r="A7">
        <v>3</v>
      </c>
      <c r="B7" s="12">
        <v>38.57</v>
      </c>
      <c r="C7" s="12">
        <v>65.870771235935536</v>
      </c>
      <c r="D7" s="12">
        <v>39.200000000000003</v>
      </c>
      <c r="E7" s="12">
        <v>67.689166350442974</v>
      </c>
      <c r="F7" s="12">
        <v>39.85</v>
      </c>
      <c r="G7" s="12">
        <v>68.619846794541445</v>
      </c>
      <c r="H7" s="12"/>
      <c r="I7" s="14">
        <v>3</v>
      </c>
      <c r="J7" s="12">
        <v>37.549999999999997</v>
      </c>
      <c r="K7" s="12">
        <v>63.684288253191049</v>
      </c>
      <c r="L7" s="12"/>
      <c r="M7" s="13">
        <v>3</v>
      </c>
      <c r="N7" s="12">
        <v>38.26</v>
      </c>
      <c r="O7" s="12">
        <v>67.627181741624582</v>
      </c>
      <c r="P7" s="12">
        <v>38.659999999999997</v>
      </c>
      <c r="Q7" s="12">
        <v>60.322346025746889</v>
      </c>
      <c r="R7" s="12"/>
      <c r="S7" s="13">
        <v>3</v>
      </c>
      <c r="T7" s="12">
        <v>39.200000000000003</v>
      </c>
      <c r="U7" s="12">
        <v>67.689166350442974</v>
      </c>
      <c r="V7" s="12">
        <v>38.44</v>
      </c>
      <c r="W7" s="12">
        <v>66.782837378176239</v>
      </c>
      <c r="X7" s="12">
        <v>37.549999999999997</v>
      </c>
      <c r="Y7" s="12">
        <v>63.684288253191049</v>
      </c>
      <c r="Z7" s="12"/>
      <c r="AA7" s="13">
        <v>3</v>
      </c>
      <c r="AB7" s="12">
        <v>39.159999999999997</v>
      </c>
      <c r="AC7" s="12">
        <v>56.746361689009063</v>
      </c>
      <c r="AD7" s="12">
        <v>39.200000000000003</v>
      </c>
      <c r="AE7" s="12">
        <v>67.689166350442974</v>
      </c>
      <c r="AF7" s="12">
        <v>39.68</v>
      </c>
      <c r="AG7" s="12">
        <v>80.419908240473887</v>
      </c>
    </row>
    <row r="8" spans="1:33">
      <c r="A8">
        <v>6</v>
      </c>
      <c r="B8" s="12">
        <v>36.630000000000003</v>
      </c>
      <c r="C8" s="12">
        <v>64.053034817588923</v>
      </c>
      <c r="D8" s="12">
        <v>38.24</v>
      </c>
      <c r="E8" s="12">
        <v>67.754603055223924</v>
      </c>
      <c r="F8" s="12">
        <v>39.61</v>
      </c>
      <c r="G8" s="12">
        <v>67.927124846157312</v>
      </c>
      <c r="H8" s="12"/>
      <c r="I8" s="14">
        <v>6</v>
      </c>
      <c r="J8" s="12">
        <v>36.700000000000003</v>
      </c>
      <c r="K8" s="12">
        <v>64.025382774475716</v>
      </c>
      <c r="L8" s="12"/>
      <c r="M8" s="13">
        <v>6</v>
      </c>
      <c r="N8" s="12">
        <v>37.47</v>
      </c>
      <c r="O8" s="12">
        <v>66.369077562539843</v>
      </c>
      <c r="P8" s="12">
        <v>38.26</v>
      </c>
      <c r="Q8" s="12">
        <v>64.135349660664303</v>
      </c>
      <c r="R8" s="12"/>
      <c r="S8" s="13">
        <v>6</v>
      </c>
      <c r="T8" s="12">
        <v>38.24</v>
      </c>
      <c r="U8" s="12">
        <v>67.754603055223924</v>
      </c>
      <c r="V8" s="12">
        <v>37.53</v>
      </c>
      <c r="W8" s="12">
        <v>65.181589161637845</v>
      </c>
      <c r="X8" s="12">
        <v>36.700000000000003</v>
      </c>
      <c r="Y8" s="12">
        <v>64.025382774475716</v>
      </c>
      <c r="Z8" s="12"/>
      <c r="AA8" s="13">
        <v>6</v>
      </c>
      <c r="AB8" s="12">
        <v>38.299999999999997</v>
      </c>
      <c r="AC8" s="12">
        <v>56.154991039513334</v>
      </c>
      <c r="AD8" s="12">
        <v>38.24</v>
      </c>
      <c r="AE8" s="12">
        <v>67.754603055223924</v>
      </c>
      <c r="AF8" s="12">
        <v>38.17</v>
      </c>
      <c r="AG8" s="12">
        <v>77.952415647438102</v>
      </c>
    </row>
    <row r="9" spans="1:33">
      <c r="A9">
        <v>9</v>
      </c>
      <c r="B9" s="12">
        <v>35.24</v>
      </c>
      <c r="C9" s="12">
        <v>62.877344698186789</v>
      </c>
      <c r="D9" s="12">
        <v>37.619999999999997</v>
      </c>
      <c r="E9" s="12">
        <v>67.855954354110509</v>
      </c>
      <c r="F9" s="12">
        <v>39.29</v>
      </c>
      <c r="G9" s="12">
        <v>68.894378580524062</v>
      </c>
      <c r="H9" s="12"/>
      <c r="I9" s="14">
        <v>7.5</v>
      </c>
      <c r="J9" s="12">
        <v>35.89</v>
      </c>
      <c r="K9" s="12">
        <v>61.942891257959992</v>
      </c>
      <c r="L9" s="12"/>
      <c r="M9" s="13">
        <v>9</v>
      </c>
      <c r="N9" s="12">
        <v>36.729999999999997</v>
      </c>
      <c r="O9" s="12">
        <v>65.247001426143399</v>
      </c>
      <c r="P9" s="12">
        <v>37.92</v>
      </c>
      <c r="Q9" s="12">
        <v>63.307146639733666</v>
      </c>
      <c r="R9" s="12"/>
      <c r="S9" s="13">
        <v>9</v>
      </c>
      <c r="T9" s="12">
        <v>37.619999999999997</v>
      </c>
      <c r="U9" s="12">
        <v>67.855954354110509</v>
      </c>
      <c r="V9" s="12">
        <v>36.630000000000003</v>
      </c>
      <c r="W9" s="12">
        <v>64.508350515016815</v>
      </c>
      <c r="X9" s="12">
        <v>35.89</v>
      </c>
      <c r="Y9" s="12">
        <v>61.942891257959992</v>
      </c>
      <c r="Z9" s="12"/>
      <c r="AA9" s="13">
        <v>9</v>
      </c>
      <c r="AB9" s="12">
        <v>37.1</v>
      </c>
      <c r="AC9" s="12">
        <v>52.691381297596308</v>
      </c>
      <c r="AD9" s="12">
        <v>37.619999999999997</v>
      </c>
      <c r="AE9" s="12">
        <v>67.855954354110509</v>
      </c>
      <c r="AF9" s="12">
        <v>37.200000000000003</v>
      </c>
      <c r="AG9" s="12">
        <v>77.988988937704562</v>
      </c>
    </row>
    <row r="10" spans="1:33">
      <c r="A10">
        <v>12</v>
      </c>
      <c r="B10" s="12">
        <v>33.549999999999997</v>
      </c>
      <c r="C10" s="12">
        <v>62.726635142178566</v>
      </c>
      <c r="D10" s="12">
        <v>36.6</v>
      </c>
      <c r="E10" s="12">
        <v>65.85732757291953</v>
      </c>
      <c r="F10" s="12">
        <v>38.909999999999997</v>
      </c>
      <c r="G10" s="12">
        <v>68.743010328355012</v>
      </c>
      <c r="H10" s="12"/>
      <c r="I10" s="14">
        <v>9</v>
      </c>
      <c r="J10" s="12">
        <v>35.24</v>
      </c>
      <c r="K10" s="12">
        <v>65.324606340462708</v>
      </c>
      <c r="L10" s="12"/>
      <c r="M10" s="13">
        <v>12</v>
      </c>
      <c r="N10" s="12">
        <v>35.78</v>
      </c>
      <c r="O10" s="12">
        <v>65.335885301240282</v>
      </c>
      <c r="P10" s="12">
        <v>37.56</v>
      </c>
      <c r="Q10" s="12">
        <v>63.228119149062771</v>
      </c>
      <c r="R10" s="12"/>
      <c r="S10" s="13">
        <v>12</v>
      </c>
      <c r="T10" s="12">
        <v>36.6</v>
      </c>
      <c r="U10" s="12">
        <v>65.85732757291953</v>
      </c>
      <c r="V10" s="12">
        <v>35.85</v>
      </c>
      <c r="W10" s="12">
        <v>65.06553269539117</v>
      </c>
      <c r="X10" s="12">
        <v>35.24</v>
      </c>
      <c r="Y10" s="12">
        <v>65.324606340462708</v>
      </c>
      <c r="Z10" s="12"/>
      <c r="AA10" s="13">
        <v>12</v>
      </c>
      <c r="AB10" s="12">
        <v>36.299999999999997</v>
      </c>
      <c r="AC10" s="12">
        <v>50.382308136317079</v>
      </c>
      <c r="AD10" s="12">
        <v>36.6</v>
      </c>
      <c r="AE10" s="12">
        <v>65.85732757291953</v>
      </c>
      <c r="AF10" s="12">
        <v>36.28</v>
      </c>
      <c r="AG10" s="12">
        <v>78.169879300554385</v>
      </c>
    </row>
    <row r="11" spans="1:33">
      <c r="A11">
        <v>15</v>
      </c>
      <c r="B11" s="12">
        <v>31.76</v>
      </c>
      <c r="C11" s="12">
        <v>61.341849941574765</v>
      </c>
      <c r="D11" s="12">
        <v>35.72</v>
      </c>
      <c r="E11" s="12">
        <v>65.208230094391183</v>
      </c>
      <c r="F11" s="12">
        <v>38.49</v>
      </c>
      <c r="G11" s="12">
        <v>68.476188418124366</v>
      </c>
      <c r="H11" s="12"/>
      <c r="I11" s="14">
        <v>10.5</v>
      </c>
      <c r="J11" s="12">
        <v>33.92</v>
      </c>
      <c r="K11" s="12">
        <v>65.299483295079284</v>
      </c>
      <c r="L11" s="12"/>
      <c r="M11" s="13">
        <v>15</v>
      </c>
      <c r="N11" s="12">
        <v>35.04</v>
      </c>
      <c r="O11" s="12">
        <v>65.104948060233468</v>
      </c>
      <c r="P11" s="12">
        <v>37.200000000000003</v>
      </c>
      <c r="Q11" s="12">
        <v>63.946985013417375</v>
      </c>
      <c r="R11" s="12"/>
      <c r="S11" s="13">
        <v>15</v>
      </c>
      <c r="T11" s="12">
        <v>35.72</v>
      </c>
      <c r="U11" s="12">
        <v>65.208230094391183</v>
      </c>
      <c r="V11" s="12">
        <v>34.96</v>
      </c>
      <c r="W11" s="12">
        <v>64.419785981231939</v>
      </c>
      <c r="X11" s="12">
        <v>33.92</v>
      </c>
      <c r="Y11" s="12">
        <v>65.299483295079284</v>
      </c>
      <c r="Z11" s="12"/>
      <c r="AA11" s="13">
        <v>15</v>
      </c>
      <c r="AB11" s="12">
        <v>35.409999999999997</v>
      </c>
      <c r="AC11" s="12">
        <v>50.649788742714009</v>
      </c>
      <c r="AD11" s="12">
        <v>35.72</v>
      </c>
      <c r="AE11" s="12">
        <v>65.208230094391183</v>
      </c>
      <c r="AF11" s="12">
        <v>35.4</v>
      </c>
      <c r="AG11" s="12">
        <v>78.466223321463985</v>
      </c>
    </row>
    <row r="12" spans="1:33">
      <c r="A12">
        <v>18</v>
      </c>
      <c r="B12" s="12">
        <v>29.9</v>
      </c>
      <c r="C12" s="12">
        <v>61.645903838236336</v>
      </c>
      <c r="D12" s="12">
        <v>34.49</v>
      </c>
      <c r="E12" s="12">
        <v>64.494354607242713</v>
      </c>
      <c r="F12" s="12">
        <v>38.06</v>
      </c>
      <c r="G12" s="12">
        <v>68.180503093373773</v>
      </c>
      <c r="H12" s="12"/>
      <c r="I12" s="14">
        <v>12</v>
      </c>
      <c r="J12" s="12">
        <v>32.93</v>
      </c>
      <c r="K12" s="12">
        <v>65.280641011039279</v>
      </c>
      <c r="L12" s="12"/>
      <c r="M12" s="13">
        <v>18</v>
      </c>
      <c r="N12" s="12">
        <v>34.11</v>
      </c>
      <c r="O12" s="12">
        <v>64.357104257013276</v>
      </c>
      <c r="P12" s="12">
        <v>36.799999999999997</v>
      </c>
      <c r="Q12" s="12">
        <v>62.972628518204779</v>
      </c>
      <c r="R12" s="12"/>
      <c r="S12" s="13">
        <v>18</v>
      </c>
      <c r="T12" s="12">
        <v>34.49</v>
      </c>
      <c r="U12" s="12">
        <v>64.494354607242713</v>
      </c>
      <c r="V12" s="12">
        <v>34.01</v>
      </c>
      <c r="W12" s="12">
        <v>64.509605309762691</v>
      </c>
      <c r="X12" s="12">
        <v>32.93</v>
      </c>
      <c r="Y12" s="12">
        <v>65.280641011039279</v>
      </c>
      <c r="Z12" s="12"/>
      <c r="AA12" s="13">
        <v>18</v>
      </c>
      <c r="AB12" s="12">
        <v>34.229999999999997</v>
      </c>
      <c r="AC12" s="12">
        <v>49.134788828703677</v>
      </c>
      <c r="AD12" s="12">
        <v>34.49</v>
      </c>
      <c r="AE12" s="12">
        <v>64.494354607242713</v>
      </c>
      <c r="AF12" s="12">
        <v>34.39</v>
      </c>
      <c r="AG12" s="12">
        <v>79.332784453104978</v>
      </c>
    </row>
    <row r="13" spans="1:33">
      <c r="A13">
        <v>21</v>
      </c>
      <c r="B13" s="12">
        <v>28.24</v>
      </c>
      <c r="C13" s="12">
        <v>61.581784525778858</v>
      </c>
      <c r="D13" s="12">
        <v>33.549999999999997</v>
      </c>
      <c r="E13" s="12">
        <v>63.672076641616513</v>
      </c>
      <c r="F13" s="12">
        <v>37.57</v>
      </c>
      <c r="G13" s="12">
        <v>67.711637281530784</v>
      </c>
      <c r="H13" s="12"/>
      <c r="I13" s="14">
        <v>13.5</v>
      </c>
      <c r="J13" s="12">
        <v>32</v>
      </c>
      <c r="K13" s="12">
        <v>65.4160573578541</v>
      </c>
      <c r="L13" s="12"/>
      <c r="M13" s="13">
        <v>21</v>
      </c>
      <c r="N13" s="12">
        <v>33.15</v>
      </c>
      <c r="O13" s="12">
        <v>64.418782523575601</v>
      </c>
      <c r="P13" s="12">
        <v>36.29</v>
      </c>
      <c r="Q13" s="12">
        <v>64.921897406897045</v>
      </c>
      <c r="R13" s="12"/>
      <c r="S13" s="13">
        <v>21</v>
      </c>
      <c r="T13" s="12">
        <v>33.549999999999997</v>
      </c>
      <c r="U13" s="12">
        <v>63.672076641616513</v>
      </c>
      <c r="V13" s="12">
        <v>33.06</v>
      </c>
      <c r="W13" s="12">
        <v>66.400459913202809</v>
      </c>
      <c r="X13" s="12">
        <v>32</v>
      </c>
      <c r="Y13" s="12">
        <v>65.4160573578541</v>
      </c>
      <c r="Z13" s="12"/>
      <c r="AA13" s="13">
        <v>21</v>
      </c>
      <c r="AB13" s="12">
        <v>33.44</v>
      </c>
      <c r="AC13" s="12">
        <v>49.690903580258237</v>
      </c>
      <c r="AD13" s="12">
        <v>33.549999999999997</v>
      </c>
      <c r="AE13" s="12">
        <v>63.672076641616513</v>
      </c>
      <c r="AF13" s="12">
        <v>33.47</v>
      </c>
      <c r="AG13" s="12">
        <v>79.513674815951163</v>
      </c>
    </row>
    <row r="14" spans="1:33">
      <c r="A14">
        <v>24</v>
      </c>
      <c r="B14" s="12">
        <v>27.08</v>
      </c>
      <c r="C14" s="12">
        <v>63.906277438558391</v>
      </c>
      <c r="D14" s="12">
        <v>32.71</v>
      </c>
      <c r="E14" s="12">
        <v>64.083874320591349</v>
      </c>
      <c r="F14" s="12">
        <v>37.14</v>
      </c>
      <c r="G14" s="12">
        <v>66.470510457344062</v>
      </c>
      <c r="H14" s="12"/>
      <c r="I14" s="14">
        <v>15</v>
      </c>
      <c r="J14" s="12">
        <v>31</v>
      </c>
      <c r="K14" s="12">
        <v>65.371505302009837</v>
      </c>
      <c r="L14" s="12"/>
      <c r="M14" s="13">
        <v>24</v>
      </c>
      <c r="N14" s="12">
        <v>32.26</v>
      </c>
      <c r="O14" s="12">
        <v>63.779761154505678</v>
      </c>
      <c r="P14" s="12">
        <v>35.880000000000003</v>
      </c>
      <c r="Q14" s="12">
        <v>64.721075354324768</v>
      </c>
      <c r="R14" s="12"/>
      <c r="S14" s="13">
        <v>24</v>
      </c>
      <c r="T14" s="12">
        <v>32.71</v>
      </c>
      <c r="U14" s="12">
        <v>64.083874320591349</v>
      </c>
      <c r="V14" s="12">
        <v>32.119999999999997</v>
      </c>
      <c r="W14" s="12">
        <v>65.617253536736342</v>
      </c>
      <c r="X14" s="12">
        <v>31</v>
      </c>
      <c r="Y14" s="12">
        <v>65.371505302009837</v>
      </c>
      <c r="Z14" s="12"/>
      <c r="AA14" s="13">
        <v>24</v>
      </c>
      <c r="AB14" s="12">
        <v>32.49</v>
      </c>
      <c r="AC14" s="12">
        <v>49.785203699557314</v>
      </c>
      <c r="AD14" s="12">
        <v>32.71</v>
      </c>
      <c r="AE14" s="12">
        <v>64.083874320591349</v>
      </c>
      <c r="AF14" s="12">
        <v>32.590000000000003</v>
      </c>
      <c r="AG14" s="12">
        <v>79.810018836862582</v>
      </c>
    </row>
    <row r="15" spans="1:33">
      <c r="A15">
        <v>27</v>
      </c>
      <c r="B15" s="12">
        <v>24.71</v>
      </c>
      <c r="C15" s="12">
        <v>62.73829719490459</v>
      </c>
      <c r="D15" s="12">
        <v>31.8</v>
      </c>
      <c r="E15" s="12">
        <v>64.293628097955661</v>
      </c>
      <c r="F15" s="12">
        <v>36.69</v>
      </c>
      <c r="G15" s="12">
        <v>66.11709830356267</v>
      </c>
      <c r="H15" s="12"/>
      <c r="I15" s="14">
        <v>16.5</v>
      </c>
      <c r="J15" s="12">
        <v>30.02</v>
      </c>
      <c r="K15" s="12">
        <v>65.378372789778979</v>
      </c>
      <c r="L15" s="12"/>
      <c r="M15" s="13">
        <v>27</v>
      </c>
      <c r="N15" s="12">
        <v>31.29</v>
      </c>
      <c r="O15" s="12">
        <v>66.487650498700631</v>
      </c>
      <c r="P15" s="12">
        <v>35.43</v>
      </c>
      <c r="Q15" s="12">
        <v>63.624924297210782</v>
      </c>
      <c r="R15" s="12"/>
      <c r="S15" s="13">
        <v>27</v>
      </c>
      <c r="T15" s="12">
        <v>31.8</v>
      </c>
      <c r="U15" s="12">
        <v>64.293628097955661</v>
      </c>
      <c r="V15" s="12">
        <v>31.18</v>
      </c>
      <c r="W15" s="12">
        <v>65.734564797725412</v>
      </c>
      <c r="X15" s="12">
        <v>30.02</v>
      </c>
      <c r="Y15" s="12">
        <v>65.378372789778979</v>
      </c>
      <c r="Z15" s="12"/>
      <c r="AA15" s="13">
        <v>27</v>
      </c>
      <c r="AB15" s="12">
        <v>31.48</v>
      </c>
      <c r="AC15" s="12">
        <v>50.651764831200126</v>
      </c>
      <c r="AD15" s="12">
        <v>31.8</v>
      </c>
      <c r="AE15" s="12">
        <v>64.293628097955661</v>
      </c>
      <c r="AF15" s="12">
        <v>31.76</v>
      </c>
      <c r="AG15" s="12">
        <v>80.250679930351907</v>
      </c>
    </row>
    <row r="16" spans="1:33">
      <c r="A16">
        <v>30</v>
      </c>
      <c r="B16" s="12">
        <v>23.02</v>
      </c>
      <c r="C16" s="12">
        <v>63.533029138336133</v>
      </c>
      <c r="D16" s="12">
        <v>30.81</v>
      </c>
      <c r="E16" s="12">
        <v>64.272474559191323</v>
      </c>
      <c r="F16" s="12">
        <v>36.24</v>
      </c>
      <c r="G16" s="12">
        <v>65.763686149783098</v>
      </c>
      <c r="H16" s="12"/>
      <c r="I16" s="14">
        <v>18</v>
      </c>
      <c r="J16" s="12">
        <v>29.08</v>
      </c>
      <c r="K16" s="12">
        <v>64.645937656441191</v>
      </c>
      <c r="L16" s="12"/>
      <c r="M16" s="13">
        <v>30</v>
      </c>
      <c r="N16" s="12">
        <v>30.34</v>
      </c>
      <c r="O16" s="12">
        <v>64.794256583013095</v>
      </c>
      <c r="P16" s="12">
        <v>34.86</v>
      </c>
      <c r="Q16" s="12">
        <v>64.63014635659863</v>
      </c>
      <c r="R16" s="12"/>
      <c r="S16" s="13">
        <v>30</v>
      </c>
      <c r="T16" s="12">
        <v>30.81</v>
      </c>
      <c r="U16" s="12">
        <v>64.272474559191323</v>
      </c>
      <c r="V16" s="12">
        <v>30.2</v>
      </c>
      <c r="W16" s="12">
        <v>64.841390691413494</v>
      </c>
      <c r="X16" s="12">
        <v>29.08</v>
      </c>
      <c r="Y16" s="12">
        <v>64.645937656441191</v>
      </c>
      <c r="Z16" s="12"/>
      <c r="AA16" s="13">
        <v>30</v>
      </c>
      <c r="AB16" s="12">
        <v>30.56</v>
      </c>
      <c r="AC16" s="12">
        <v>50.832655194044492</v>
      </c>
      <c r="AD16" s="12">
        <v>30.81</v>
      </c>
      <c r="AE16" s="12">
        <v>64.272474559191323</v>
      </c>
      <c r="AF16" s="12">
        <v>30.87</v>
      </c>
      <c r="AG16" s="12">
        <v>80.518160536747018</v>
      </c>
    </row>
    <row r="17" spans="1:33">
      <c r="A17">
        <v>33</v>
      </c>
      <c r="B17" s="12">
        <v>21.35</v>
      </c>
      <c r="C17" s="12">
        <v>63.440046411362346</v>
      </c>
      <c r="D17" s="12">
        <v>29.81</v>
      </c>
      <c r="E17" s="12">
        <v>64.222457605908858</v>
      </c>
      <c r="F17" s="12">
        <v>35.76</v>
      </c>
      <c r="G17" s="12">
        <v>66.269125251894366</v>
      </c>
      <c r="H17" s="12"/>
      <c r="I17" s="14">
        <v>19.5</v>
      </c>
      <c r="J17" s="12">
        <v>28.19</v>
      </c>
      <c r="K17" s="12">
        <v>64.884193090494165</v>
      </c>
      <c r="L17" s="12"/>
      <c r="M17" s="13">
        <v>33</v>
      </c>
      <c r="N17" s="12">
        <v>29.35</v>
      </c>
      <c r="O17" s="12">
        <v>64.774318023957989</v>
      </c>
      <c r="P17" s="12">
        <v>34.44</v>
      </c>
      <c r="Q17" s="12">
        <v>62.809178681603981</v>
      </c>
      <c r="R17" s="12"/>
      <c r="S17" s="13">
        <v>33</v>
      </c>
      <c r="T17" s="12">
        <v>29.81</v>
      </c>
      <c r="U17" s="12">
        <v>64.222457605908858</v>
      </c>
      <c r="V17" s="12">
        <v>29.14</v>
      </c>
      <c r="W17" s="12">
        <v>64.628798762864477</v>
      </c>
      <c r="X17" s="12">
        <v>28.19</v>
      </c>
      <c r="Y17" s="12">
        <v>64.884193090494165</v>
      </c>
      <c r="Z17" s="12"/>
      <c r="AA17" s="13">
        <v>33</v>
      </c>
      <c r="AB17" s="12">
        <v>29.73</v>
      </c>
      <c r="AC17" s="12">
        <v>52.218757786975402</v>
      </c>
      <c r="AD17" s="12">
        <v>29.81</v>
      </c>
      <c r="AE17" s="12">
        <v>64.222457605908858</v>
      </c>
      <c r="AF17" s="12">
        <v>29.68</v>
      </c>
      <c r="AG17" s="12">
        <v>78.974297208222197</v>
      </c>
    </row>
    <row r="18" spans="1:33">
      <c r="A18">
        <v>36</v>
      </c>
      <c r="B18" s="12">
        <v>20.25</v>
      </c>
      <c r="C18" s="12">
        <v>60.265070814604769</v>
      </c>
      <c r="D18" s="12">
        <v>28.86</v>
      </c>
      <c r="E18" s="12">
        <v>65.262199224645883</v>
      </c>
      <c r="F18" s="12">
        <v>35.29</v>
      </c>
      <c r="G18" s="12">
        <v>65.857986269082176</v>
      </c>
      <c r="H18" s="12"/>
      <c r="I18" s="14">
        <v>21</v>
      </c>
      <c r="J18" s="12">
        <v>27.21</v>
      </c>
      <c r="K18" s="12">
        <v>64.048918869916591</v>
      </c>
      <c r="L18" s="12"/>
      <c r="M18" s="13">
        <v>36</v>
      </c>
      <c r="N18" s="12">
        <v>28.53</v>
      </c>
      <c r="O18" s="12">
        <v>65.216874810045411</v>
      </c>
      <c r="P18" s="12">
        <v>33.96</v>
      </c>
      <c r="Q18" s="12">
        <v>63.235737597393125</v>
      </c>
      <c r="R18" s="12"/>
      <c r="S18" s="13">
        <v>36</v>
      </c>
      <c r="T18" s="12">
        <v>28.86</v>
      </c>
      <c r="U18" s="12">
        <v>65.262199224645883</v>
      </c>
      <c r="V18" s="12">
        <v>28.3</v>
      </c>
      <c r="W18" s="12">
        <v>65.021029348471515</v>
      </c>
      <c r="X18" s="12">
        <v>27.21</v>
      </c>
      <c r="Y18" s="12">
        <v>64.048918869916591</v>
      </c>
      <c r="Z18" s="12"/>
      <c r="AA18" s="13">
        <v>36</v>
      </c>
      <c r="AB18" s="12">
        <v>28.84</v>
      </c>
      <c r="AC18" s="12">
        <v>52.486238393370513</v>
      </c>
      <c r="AD18" s="12">
        <v>28.86</v>
      </c>
      <c r="AE18" s="12">
        <v>65.262199224645883</v>
      </c>
      <c r="AF18" s="12">
        <v>28.61</v>
      </c>
      <c r="AG18" s="12">
        <v>78.722236353331027</v>
      </c>
    </row>
    <row r="19" spans="1:33">
      <c r="A19">
        <v>39</v>
      </c>
      <c r="B19" s="12">
        <v>19.850000000000001</v>
      </c>
      <c r="C19" s="12">
        <v>41.147145744627778</v>
      </c>
      <c r="D19" s="12">
        <v>27.99</v>
      </c>
      <c r="E19" s="12">
        <v>64.641965160633845</v>
      </c>
      <c r="F19" s="12">
        <v>34.799999999999997</v>
      </c>
      <c r="G19" s="12">
        <v>64.44367895779942</v>
      </c>
      <c r="H19" s="12"/>
      <c r="I19" s="14">
        <v>22.5</v>
      </c>
      <c r="J19" s="12">
        <v>26.3</v>
      </c>
      <c r="K19" s="12">
        <v>64.235754760351298</v>
      </c>
      <c r="L19" s="12"/>
      <c r="M19" s="13">
        <v>39</v>
      </c>
      <c r="N19" s="12">
        <v>27.88</v>
      </c>
      <c r="O19" s="12">
        <v>63.448510255096153</v>
      </c>
      <c r="P19" s="12">
        <v>33.51</v>
      </c>
      <c r="Q19" s="12">
        <v>63.735373250322475</v>
      </c>
      <c r="R19" s="12"/>
      <c r="S19" s="13">
        <v>39</v>
      </c>
      <c r="T19" s="12">
        <v>27.99</v>
      </c>
      <c r="U19" s="12">
        <v>64.641965160633845</v>
      </c>
      <c r="V19" s="12">
        <v>27.34</v>
      </c>
      <c r="W19" s="12">
        <v>65.083356744538747</v>
      </c>
      <c r="X19" s="12">
        <v>26.3</v>
      </c>
      <c r="Y19" s="12">
        <v>64.235754760351298</v>
      </c>
      <c r="Z19" s="12"/>
      <c r="AA19" s="13">
        <v>39</v>
      </c>
      <c r="AB19" s="12">
        <v>27.67</v>
      </c>
      <c r="AC19" s="12">
        <v>51.945543393316257</v>
      </c>
      <c r="AD19" s="12">
        <v>27.99</v>
      </c>
      <c r="AE19" s="12">
        <v>64.641965160633845</v>
      </c>
      <c r="AF19" s="12">
        <v>27.71</v>
      </c>
      <c r="AG19" s="12">
        <v>78.96085354520801</v>
      </c>
    </row>
    <row r="20" spans="1:33">
      <c r="A20">
        <v>42</v>
      </c>
      <c r="B20" s="12">
        <v>18.18</v>
      </c>
      <c r="C20" s="12">
        <v>29.708865024387705</v>
      </c>
      <c r="D20" s="12">
        <v>27.05</v>
      </c>
      <c r="E20" s="12">
        <v>63.819687195009465</v>
      </c>
      <c r="F20" s="12">
        <v>34.299999999999997</v>
      </c>
      <c r="G20" s="12">
        <v>64.891391230878071</v>
      </c>
      <c r="H20" s="12"/>
      <c r="I20" s="14">
        <v>24</v>
      </c>
      <c r="J20" s="12">
        <v>25.32</v>
      </c>
      <c r="K20" s="12">
        <v>64.242622248122075</v>
      </c>
      <c r="L20" s="12"/>
      <c r="M20" s="13">
        <v>42</v>
      </c>
      <c r="N20" s="12">
        <v>27.56</v>
      </c>
      <c r="O20" s="12">
        <v>59.904514095713033</v>
      </c>
      <c r="P20" s="12">
        <v>33.01</v>
      </c>
      <c r="Q20" s="12">
        <v>62.517427631307115</v>
      </c>
      <c r="R20" s="12"/>
      <c r="S20" s="13">
        <v>42</v>
      </c>
      <c r="T20" s="12">
        <v>27.05</v>
      </c>
      <c r="U20" s="12">
        <v>63.819687195009465</v>
      </c>
      <c r="V20" s="12">
        <v>26.47</v>
      </c>
      <c r="W20" s="12">
        <v>64.492593895303088</v>
      </c>
      <c r="X20" s="12">
        <v>25.32</v>
      </c>
      <c r="Y20" s="12">
        <v>64.242622248122075</v>
      </c>
      <c r="Z20" s="12"/>
      <c r="AA20" s="13">
        <v>42</v>
      </c>
      <c r="AB20" s="12">
        <v>26.83</v>
      </c>
      <c r="AC20" s="12">
        <v>52.357341072291092</v>
      </c>
      <c r="AD20" s="12">
        <v>27.05</v>
      </c>
      <c r="AE20" s="12">
        <v>63.819687195009465</v>
      </c>
      <c r="AF20" s="12">
        <v>26.86</v>
      </c>
      <c r="AG20" s="12">
        <v>80.289229309106304</v>
      </c>
    </row>
    <row r="21" spans="1:33">
      <c r="A21">
        <v>45</v>
      </c>
      <c r="B21" s="12">
        <v>16.63</v>
      </c>
      <c r="C21" s="12">
        <v>25.23503577441079</v>
      </c>
      <c r="D21" s="12">
        <v>26.01</v>
      </c>
      <c r="E21" s="12">
        <v>63.654216583663583</v>
      </c>
      <c r="F21" s="12">
        <v>33.81</v>
      </c>
      <c r="G21" s="12">
        <v>64.422525419033263</v>
      </c>
      <c r="H21" s="12"/>
      <c r="I21" s="14">
        <v>25.5</v>
      </c>
      <c r="J21" s="12">
        <v>24.42</v>
      </c>
      <c r="K21" s="12">
        <v>64.455167910364281</v>
      </c>
      <c r="L21" s="12"/>
      <c r="M21" s="13">
        <v>45</v>
      </c>
      <c r="N21" s="12">
        <v>27.12</v>
      </c>
      <c r="O21" s="12">
        <v>53.360633947703306</v>
      </c>
      <c r="P21" s="12">
        <v>32.6</v>
      </c>
      <c r="Q21" s="12">
        <v>63.912392288778172</v>
      </c>
      <c r="R21" s="12"/>
      <c r="S21" s="13">
        <v>45</v>
      </c>
      <c r="T21" s="12">
        <v>26.01</v>
      </c>
      <c r="U21" s="12">
        <v>63.654216583663583</v>
      </c>
      <c r="V21" s="12">
        <v>25.55</v>
      </c>
      <c r="W21" s="12">
        <v>62.863853746301189</v>
      </c>
      <c r="X21" s="12">
        <v>24.42</v>
      </c>
      <c r="Y21" s="12">
        <v>64.455167910364281</v>
      </c>
      <c r="Z21" s="12"/>
      <c r="AA21" s="13">
        <v>45</v>
      </c>
      <c r="AB21" s="12">
        <v>25.62</v>
      </c>
      <c r="AC21" s="12">
        <v>51.701192414175239</v>
      </c>
      <c r="AD21" s="12">
        <v>26.01</v>
      </c>
      <c r="AE21" s="12">
        <v>63.654216583663583</v>
      </c>
      <c r="AF21" s="12">
        <v>26.07</v>
      </c>
      <c r="AG21" s="12">
        <v>76.118136563465669</v>
      </c>
    </row>
    <row r="22" spans="1:33">
      <c r="A22">
        <v>48</v>
      </c>
      <c r="B22" s="12">
        <v>14.92</v>
      </c>
      <c r="C22" s="12">
        <v>22.190274891054287</v>
      </c>
      <c r="D22" s="12">
        <v>25.15</v>
      </c>
      <c r="E22" s="12">
        <v>64.00828743360762</v>
      </c>
      <c r="F22" s="12">
        <v>33.33</v>
      </c>
      <c r="G22" s="12">
        <v>63.982523021704765</v>
      </c>
      <c r="H22" s="12"/>
      <c r="I22" s="14">
        <v>27</v>
      </c>
      <c r="J22" s="12">
        <v>23.6</v>
      </c>
      <c r="K22" s="12">
        <v>63.189108330384549</v>
      </c>
      <c r="L22" s="12"/>
      <c r="M22" s="13">
        <v>48</v>
      </c>
      <c r="N22" s="12">
        <v>26.38</v>
      </c>
      <c r="O22" s="12">
        <v>47.782863334344938</v>
      </c>
      <c r="P22" s="12">
        <v>32.159999999999997</v>
      </c>
      <c r="Q22" s="12">
        <v>63.638493499067216</v>
      </c>
      <c r="R22" s="12"/>
      <c r="S22" s="13">
        <v>48</v>
      </c>
      <c r="T22" s="12">
        <v>25.15</v>
      </c>
      <c r="U22" s="12">
        <v>64.00828743360762</v>
      </c>
      <c r="V22" s="12">
        <v>25.35</v>
      </c>
      <c r="W22" s="12">
        <v>56.910909272333662</v>
      </c>
      <c r="X22" s="12">
        <v>23.6</v>
      </c>
      <c r="Y22" s="12">
        <v>63.189108330384549</v>
      </c>
      <c r="Z22" s="12"/>
      <c r="AA22" s="13">
        <v>48</v>
      </c>
      <c r="AB22" s="12">
        <v>24.82</v>
      </c>
      <c r="AC22" s="12">
        <v>52.22844375121349</v>
      </c>
      <c r="AD22" s="12">
        <v>25.15</v>
      </c>
      <c r="AE22" s="12">
        <v>64.00828743360762</v>
      </c>
      <c r="AF22" s="12">
        <v>26.49</v>
      </c>
      <c r="AG22" s="12">
        <v>56.530686985481225</v>
      </c>
    </row>
    <row r="23" spans="1:33">
      <c r="A23">
        <v>51</v>
      </c>
      <c r="B23" s="12">
        <v>13.32</v>
      </c>
      <c r="C23" s="12">
        <v>20.408453066815127</v>
      </c>
      <c r="D23" s="12">
        <v>24.67</v>
      </c>
      <c r="E23" s="12">
        <v>59.786519038521874</v>
      </c>
      <c r="F23" s="12">
        <v>32.89</v>
      </c>
      <c r="G23" s="12">
        <v>63.657974282439682</v>
      </c>
      <c r="H23" s="12"/>
      <c r="I23" s="14">
        <v>28.5</v>
      </c>
      <c r="J23" s="12">
        <v>22.94</v>
      </c>
      <c r="K23" s="12">
        <v>61.492263391001011</v>
      </c>
      <c r="L23" s="12"/>
      <c r="M23" s="13">
        <v>51</v>
      </c>
      <c r="N23" s="12">
        <v>25.55</v>
      </c>
      <c r="O23" s="12">
        <v>43.742520034932447</v>
      </c>
      <c r="P23" s="12">
        <v>31.83</v>
      </c>
      <c r="Q23" s="12">
        <v>64.430436100560499</v>
      </c>
      <c r="R23" s="12"/>
      <c r="S23" s="13">
        <v>51</v>
      </c>
      <c r="T23" s="12">
        <v>24.67</v>
      </c>
      <c r="U23" s="12">
        <v>59.786519038521874</v>
      </c>
      <c r="V23" s="12">
        <v>24.76</v>
      </c>
      <c r="W23" s="12">
        <v>48.985261794910954</v>
      </c>
      <c r="X23" s="12">
        <v>22.94</v>
      </c>
      <c r="Y23" s="12">
        <v>61.492263391001011</v>
      </c>
      <c r="Z23" s="12"/>
      <c r="AA23" s="13">
        <v>51</v>
      </c>
      <c r="AB23" s="12">
        <v>23.43</v>
      </c>
      <c r="AC23" s="12">
        <v>51.052753631809537</v>
      </c>
      <c r="AD23" s="12">
        <v>24.67</v>
      </c>
      <c r="AE23" s="12">
        <v>59.786519038521874</v>
      </c>
      <c r="AF23" s="12">
        <v>25.72</v>
      </c>
      <c r="AG23" s="12">
        <v>43.908347573922583</v>
      </c>
    </row>
    <row r="24" spans="1:33">
      <c r="A24">
        <v>54</v>
      </c>
      <c r="B24" s="12">
        <v>12.13</v>
      </c>
      <c r="C24" s="12">
        <v>19.810031237730072</v>
      </c>
      <c r="D24" s="12">
        <v>24.96</v>
      </c>
      <c r="E24" s="12">
        <v>52.114584564536926</v>
      </c>
      <c r="F24" s="12">
        <v>32.409999999999997</v>
      </c>
      <c r="G24" s="12">
        <v>63.217971885113002</v>
      </c>
      <c r="H24" s="12"/>
      <c r="I24" s="14">
        <v>30</v>
      </c>
      <c r="J24" s="12">
        <v>22.47</v>
      </c>
      <c r="K24" s="12">
        <v>56.91533728260093</v>
      </c>
      <c r="L24" s="12"/>
      <c r="M24" s="13">
        <v>54</v>
      </c>
      <c r="N24" s="12">
        <v>24.76</v>
      </c>
      <c r="O24" s="12">
        <v>40.70213806506159</v>
      </c>
      <c r="P24" s="12">
        <v>31.42</v>
      </c>
      <c r="Q24" s="12">
        <v>63.431720692968852</v>
      </c>
      <c r="R24" s="12"/>
      <c r="S24" s="13">
        <v>54</v>
      </c>
      <c r="T24" s="12">
        <v>24.96</v>
      </c>
      <c r="U24" s="12">
        <v>52.114584564536926</v>
      </c>
      <c r="V24" s="12">
        <v>23.85</v>
      </c>
      <c r="W24" s="12">
        <v>41.080390116178471</v>
      </c>
      <c r="X24" s="12">
        <v>22.47</v>
      </c>
      <c r="Y24" s="12">
        <v>56.91533728260093</v>
      </c>
      <c r="Z24" s="12"/>
      <c r="AA24" s="13">
        <v>54</v>
      </c>
      <c r="AB24" s="12">
        <v>22.8</v>
      </c>
      <c r="AC24" s="12">
        <v>53.016124515055708</v>
      </c>
      <c r="AD24" s="12">
        <v>24.96</v>
      </c>
      <c r="AE24" s="12">
        <v>52.114584564536926</v>
      </c>
      <c r="AF24" s="12">
        <v>24.76</v>
      </c>
      <c r="AG24" s="12">
        <v>40.192018280949924</v>
      </c>
    </row>
    <row r="25" spans="1:33">
      <c r="A25">
        <v>57</v>
      </c>
      <c r="B25" s="12">
        <v>10</v>
      </c>
      <c r="C25" s="12">
        <v>18.389331443020637</v>
      </c>
      <c r="D25" s="12">
        <v>24.18</v>
      </c>
      <c r="E25" s="12">
        <v>44.190589235657171</v>
      </c>
      <c r="F25" s="12">
        <v>31.95</v>
      </c>
      <c r="G25" s="12">
        <v>64.726579315694835</v>
      </c>
      <c r="H25" s="12"/>
      <c r="I25" s="14">
        <v>31.5</v>
      </c>
      <c r="J25" s="12">
        <v>21.96</v>
      </c>
      <c r="K25" s="12">
        <v>53.07771379531426</v>
      </c>
      <c r="L25" s="12"/>
      <c r="M25" s="13">
        <v>57</v>
      </c>
      <c r="N25" s="12">
        <v>23.98</v>
      </c>
      <c r="O25" s="12">
        <v>38.580100599121785</v>
      </c>
      <c r="P25" s="12">
        <v>30.98</v>
      </c>
      <c r="Q25" s="12">
        <v>63.955715258278794</v>
      </c>
      <c r="R25" s="12"/>
      <c r="S25" s="13">
        <v>57</v>
      </c>
      <c r="T25" s="12">
        <v>24.18</v>
      </c>
      <c r="U25" s="12">
        <v>44.190589235657171</v>
      </c>
      <c r="V25" s="12">
        <v>22.93</v>
      </c>
      <c r="W25" s="12">
        <v>37.650614692265442</v>
      </c>
      <c r="X25" s="12">
        <v>21.96</v>
      </c>
      <c r="Y25" s="12">
        <v>53.07771379531426</v>
      </c>
      <c r="Z25" s="12"/>
      <c r="AA25" s="13">
        <v>57</v>
      </c>
      <c r="AB25" s="12">
        <v>21.92</v>
      </c>
      <c r="AC25" s="12">
        <v>53.312468535967128</v>
      </c>
      <c r="AD25" s="12">
        <v>24.18</v>
      </c>
      <c r="AE25" s="12">
        <v>44.190589235657171</v>
      </c>
      <c r="AF25" s="12">
        <v>23.77</v>
      </c>
      <c r="AG25" s="12">
        <v>36.389098744430157</v>
      </c>
    </row>
    <row r="26" spans="1:33">
      <c r="A26">
        <v>60</v>
      </c>
      <c r="B26" s="12">
        <v>8.3000000000000007</v>
      </c>
      <c r="C26" s="12">
        <v>16.318875473622029</v>
      </c>
      <c r="D26" s="12">
        <v>23.39</v>
      </c>
      <c r="E26" s="12">
        <v>38.128613491138822</v>
      </c>
      <c r="F26" s="12">
        <v>31.51</v>
      </c>
      <c r="G26" s="12">
        <v>65.347472075869518</v>
      </c>
      <c r="H26" s="12"/>
      <c r="I26" s="14">
        <v>33</v>
      </c>
      <c r="J26" s="12">
        <v>21.26</v>
      </c>
      <c r="K26" s="12">
        <v>46.225179518618702</v>
      </c>
      <c r="L26" s="12"/>
      <c r="M26" s="13">
        <v>60</v>
      </c>
      <c r="N26" s="12">
        <v>23.16</v>
      </c>
      <c r="O26" s="12">
        <v>36.349240699031711</v>
      </c>
      <c r="P26" s="12">
        <v>30.52</v>
      </c>
      <c r="Q26" s="12">
        <v>63.633098643806669</v>
      </c>
      <c r="R26" s="12"/>
      <c r="S26" s="13">
        <v>60</v>
      </c>
      <c r="T26" s="12">
        <v>23.39</v>
      </c>
      <c r="U26" s="12">
        <v>38.128613491138822</v>
      </c>
      <c r="V26" s="12">
        <v>21.95</v>
      </c>
      <c r="W26" s="12">
        <v>34.055887673585111</v>
      </c>
      <c r="X26" s="12">
        <v>21.26</v>
      </c>
      <c r="Y26" s="12">
        <v>46.225179518618702</v>
      </c>
      <c r="Z26" s="12"/>
      <c r="AA26" s="13">
        <v>60</v>
      </c>
      <c r="AB26" s="12">
        <v>21.08</v>
      </c>
      <c r="AC26" s="12">
        <v>53.724266214941963</v>
      </c>
      <c r="AD26" s="12">
        <v>23.39</v>
      </c>
      <c r="AE26" s="12">
        <v>38.128613491138822</v>
      </c>
      <c r="AF26" s="12">
        <v>22.83</v>
      </c>
      <c r="AG26" s="12">
        <v>31.785054781050349</v>
      </c>
    </row>
    <row r="27" spans="1:33">
      <c r="A27">
        <v>63</v>
      </c>
      <c r="B27" s="12">
        <v>6.8</v>
      </c>
      <c r="C27" s="12">
        <v>13.880246295104371</v>
      </c>
      <c r="D27" s="12">
        <v>22.42</v>
      </c>
      <c r="E27" s="12">
        <v>35.328862283087801</v>
      </c>
      <c r="F27" s="12">
        <v>31.04</v>
      </c>
      <c r="G27" s="12">
        <v>65.881774592497095</v>
      </c>
      <c r="H27" s="12"/>
      <c r="I27" s="14">
        <v>34.5</v>
      </c>
      <c r="J27" s="12">
        <v>20.399999999999999</v>
      </c>
      <c r="K27" s="12">
        <v>42.3298557263671</v>
      </c>
      <c r="L27" s="12"/>
      <c r="M27" s="13">
        <v>63</v>
      </c>
      <c r="N27" s="12">
        <v>22.31</v>
      </c>
      <c r="O27" s="12">
        <v>32.254486182543232</v>
      </c>
      <c r="P27" s="12">
        <v>30.04</v>
      </c>
      <c r="Q27" s="12">
        <v>62.463870849552478</v>
      </c>
      <c r="R27" s="12"/>
      <c r="S27" s="13">
        <v>63</v>
      </c>
      <c r="T27" s="12">
        <v>22.42</v>
      </c>
      <c r="U27" s="12">
        <v>35.328862283087801</v>
      </c>
      <c r="V27" s="12">
        <v>21.01</v>
      </c>
      <c r="W27" s="12">
        <v>30.571128384748498</v>
      </c>
      <c r="X27" s="12">
        <v>20.399999999999999</v>
      </c>
      <c r="Y27" s="12">
        <v>42.3298557263671</v>
      </c>
      <c r="Z27" s="12"/>
      <c r="AA27" s="13">
        <v>63</v>
      </c>
      <c r="AB27" s="12">
        <v>20.239999999999998</v>
      </c>
      <c r="AC27" s="12">
        <v>54.136063893918617</v>
      </c>
      <c r="AD27" s="12">
        <v>22.42</v>
      </c>
      <c r="AE27" s="12">
        <v>35.328862283087801</v>
      </c>
      <c r="AF27" s="12">
        <v>21.66</v>
      </c>
      <c r="AG27" s="12">
        <v>28.40803528268043</v>
      </c>
    </row>
    <row r="28" spans="1:33">
      <c r="A28">
        <v>66</v>
      </c>
      <c r="D28" s="12">
        <v>21.27</v>
      </c>
      <c r="E28" s="12">
        <v>32.0095696137505</v>
      </c>
      <c r="F28" s="12">
        <v>30.56</v>
      </c>
      <c r="G28" s="12">
        <v>65.441772195168596</v>
      </c>
      <c r="H28" s="12"/>
      <c r="I28" s="14">
        <v>36</v>
      </c>
      <c r="J28" s="12">
        <v>19.45</v>
      </c>
      <c r="K28" s="12">
        <v>39.045285696181622</v>
      </c>
      <c r="L28" s="12"/>
      <c r="M28" s="13">
        <v>66</v>
      </c>
      <c r="N28" s="12">
        <v>21.48</v>
      </c>
      <c r="O28" s="12">
        <v>31.778698464699584</v>
      </c>
      <c r="P28" s="12">
        <v>29.56</v>
      </c>
      <c r="Q28" s="12">
        <v>63.688323120364046</v>
      </c>
      <c r="R28" s="12"/>
      <c r="S28" s="13">
        <v>66</v>
      </c>
      <c r="T28" s="12">
        <v>21.27</v>
      </c>
      <c r="U28" s="12">
        <v>32.0095696137505</v>
      </c>
      <c r="V28" s="12">
        <v>19.989999999999998</v>
      </c>
      <c r="W28" s="12">
        <v>30.468504186046676</v>
      </c>
      <c r="X28" s="12">
        <v>19.45</v>
      </c>
      <c r="Y28" s="12">
        <v>39.045285696181622</v>
      </c>
      <c r="Z28" s="12"/>
      <c r="AA28" s="13">
        <v>66</v>
      </c>
      <c r="AB28" s="12">
        <v>19.54</v>
      </c>
      <c r="AC28" s="12">
        <v>51.17018337835907</v>
      </c>
      <c r="AD28" s="12">
        <v>21.27</v>
      </c>
      <c r="AE28" s="12">
        <v>32.0095696137505</v>
      </c>
      <c r="AF28" s="12">
        <v>20.77</v>
      </c>
      <c r="AG28" s="12">
        <v>27.730074389635774</v>
      </c>
    </row>
    <row r="29" spans="1:33">
      <c r="A29">
        <v>69</v>
      </c>
      <c r="D29" s="12">
        <v>20.23</v>
      </c>
      <c r="E29" s="12">
        <v>30.89865750296849</v>
      </c>
      <c r="F29" s="12">
        <v>29.94</v>
      </c>
      <c r="G29" s="12">
        <v>65.54312349405518</v>
      </c>
      <c r="H29" s="12"/>
      <c r="I29" s="14">
        <v>37.5</v>
      </c>
      <c r="J29" s="12">
        <v>18.53</v>
      </c>
      <c r="K29" s="12">
        <v>34.153561564728484</v>
      </c>
      <c r="L29" s="12"/>
      <c r="M29" s="13">
        <v>69</v>
      </c>
      <c r="N29" s="12">
        <v>20.62</v>
      </c>
      <c r="O29" s="12">
        <v>29.439016130459237</v>
      </c>
      <c r="P29" s="12">
        <v>29.13</v>
      </c>
      <c r="Q29" s="12">
        <v>62.64088988800971</v>
      </c>
      <c r="R29" s="12"/>
      <c r="S29" s="13">
        <v>69</v>
      </c>
      <c r="T29" s="12">
        <v>20.23</v>
      </c>
      <c r="U29" s="12">
        <v>30.89865750296849</v>
      </c>
      <c r="V29" s="12">
        <v>19.100000000000001</v>
      </c>
      <c r="W29" s="12">
        <v>27.121204559517302</v>
      </c>
      <c r="X29" s="12">
        <v>18.53</v>
      </c>
      <c r="Y29" s="12">
        <v>34.153561564728484</v>
      </c>
      <c r="Z29" s="12"/>
      <c r="AA29" s="13">
        <v>69</v>
      </c>
      <c r="AB29" s="12">
        <v>18.3</v>
      </c>
      <c r="AC29" s="12">
        <v>44.754795480061148</v>
      </c>
      <c r="AD29" s="12">
        <v>20.23</v>
      </c>
      <c r="AE29" s="12">
        <v>30.89865750296849</v>
      </c>
      <c r="AF29" s="12">
        <v>19.71</v>
      </c>
      <c r="AG29" s="12">
        <v>26.561435449819328</v>
      </c>
    </row>
    <row r="30" spans="1:33">
      <c r="A30">
        <v>72</v>
      </c>
      <c r="D30" s="12">
        <v>19.37</v>
      </c>
      <c r="E30" s="12">
        <v>29.361845354034813</v>
      </c>
      <c r="F30" s="12">
        <v>29.59</v>
      </c>
      <c r="G30" s="12">
        <v>65.478345485435057</v>
      </c>
      <c r="H30" s="12"/>
      <c r="I30" s="14">
        <v>39</v>
      </c>
      <c r="J30" s="12">
        <v>17.62</v>
      </c>
      <c r="K30" s="12">
        <v>31.813972330123029</v>
      </c>
      <c r="L30" s="12"/>
      <c r="M30" s="13">
        <v>72</v>
      </c>
      <c r="N30" s="12">
        <v>19.72</v>
      </c>
      <c r="O30" s="12">
        <v>26.990511362066904</v>
      </c>
      <c r="P30" s="12">
        <v>28.75</v>
      </c>
      <c r="Q30" s="12">
        <v>61.715251217558283</v>
      </c>
      <c r="R30" s="12"/>
      <c r="S30" s="13">
        <v>72</v>
      </c>
      <c r="T30" s="12">
        <v>19.37</v>
      </c>
      <c r="U30" s="12">
        <v>29.361845354034813</v>
      </c>
      <c r="V30" s="12">
        <v>18.16</v>
      </c>
      <c r="W30" s="12">
        <v>24.53696290813798</v>
      </c>
      <c r="X30" s="12">
        <v>17.62</v>
      </c>
      <c r="Y30" s="12">
        <v>31.813972330123029</v>
      </c>
      <c r="Z30" s="12"/>
      <c r="AA30" s="13">
        <v>72</v>
      </c>
      <c r="AB30" s="12">
        <v>17.7</v>
      </c>
      <c r="AC30" s="12">
        <v>38.29578311190744</v>
      </c>
      <c r="AD30" s="12">
        <v>19.37</v>
      </c>
      <c r="AE30" s="12">
        <v>29.361845354034813</v>
      </c>
      <c r="AF30" s="12">
        <v>18.88</v>
      </c>
      <c r="AG30" s="12">
        <v>26.056655043872524</v>
      </c>
    </row>
    <row r="31" spans="1:33">
      <c r="A31">
        <v>75</v>
      </c>
      <c r="D31" s="12">
        <v>18.399999999999999</v>
      </c>
      <c r="E31" s="12">
        <v>28.452977144861507</v>
      </c>
      <c r="F31" s="12">
        <v>29.1</v>
      </c>
      <c r="G31" s="12">
        <v>65.954921173030016</v>
      </c>
      <c r="H31" s="12"/>
      <c r="I31" s="14">
        <v>40.5</v>
      </c>
      <c r="J31" s="12">
        <v>16.71</v>
      </c>
      <c r="K31" s="12">
        <v>29.474383095519194</v>
      </c>
      <c r="L31" s="12"/>
      <c r="M31" s="13">
        <v>75</v>
      </c>
      <c r="N31" s="12">
        <v>18.87</v>
      </c>
      <c r="O31" s="12">
        <v>25.56917353175934</v>
      </c>
      <c r="P31" s="12">
        <v>28.45</v>
      </c>
      <c r="Q31" s="12">
        <v>58.590803781084219</v>
      </c>
      <c r="R31" s="12"/>
      <c r="S31" s="13">
        <v>75</v>
      </c>
      <c r="T31" s="12">
        <v>18.399999999999999</v>
      </c>
      <c r="U31" s="12">
        <v>28.452977144861507</v>
      </c>
      <c r="V31" s="12">
        <v>17.27</v>
      </c>
      <c r="W31" s="12">
        <v>23.891216193980476</v>
      </c>
      <c r="X31" s="12">
        <v>16.71</v>
      </c>
      <c r="Y31" s="12">
        <v>29.474383095519194</v>
      </c>
      <c r="Z31" s="12"/>
      <c r="AA31" s="13">
        <v>75</v>
      </c>
      <c r="AB31" s="12">
        <v>17.05</v>
      </c>
      <c r="AC31" s="12">
        <v>32.637895170615593</v>
      </c>
      <c r="AD31" s="12">
        <v>18.399999999999999</v>
      </c>
      <c r="AE31" s="12">
        <v>28.452977144861507</v>
      </c>
      <c r="AF31" s="12">
        <v>17.87</v>
      </c>
      <c r="AG31" s="12">
        <v>24.086891677197855</v>
      </c>
    </row>
    <row r="32" spans="1:33">
      <c r="A32">
        <v>78</v>
      </c>
      <c r="D32" s="12">
        <v>16.77</v>
      </c>
      <c r="E32" s="12">
        <v>24.693682078195707</v>
      </c>
      <c r="F32" s="12">
        <v>28.66</v>
      </c>
      <c r="G32" s="12">
        <v>65.630372433764933</v>
      </c>
      <c r="H32" s="12"/>
      <c r="I32" s="14">
        <v>42</v>
      </c>
      <c r="J32" s="12">
        <v>15.77</v>
      </c>
      <c r="K32" s="12">
        <v>27.057664545487953</v>
      </c>
      <c r="L32" s="12"/>
      <c r="M32" s="13">
        <v>78</v>
      </c>
      <c r="N32" s="12">
        <v>18.02</v>
      </c>
      <c r="O32" s="12">
        <v>25.038974596839697</v>
      </c>
      <c r="P32" s="12">
        <v>28.19</v>
      </c>
      <c r="Q32" s="12">
        <v>55.563791994130952</v>
      </c>
      <c r="R32" s="12"/>
      <c r="S32" s="13">
        <v>78</v>
      </c>
      <c r="T32" s="12">
        <v>16.77</v>
      </c>
      <c r="U32" s="12">
        <v>24.693682078195707</v>
      </c>
      <c r="V32" s="12">
        <v>16.34</v>
      </c>
      <c r="W32" s="12">
        <v>24.036019387433086</v>
      </c>
      <c r="X32" s="12">
        <v>15.77</v>
      </c>
      <c r="Y32" s="12">
        <v>27.057664545487953</v>
      </c>
      <c r="Z32" s="12"/>
      <c r="AA32" s="13">
        <v>78</v>
      </c>
      <c r="AB32" s="12">
        <v>16.149999999999999</v>
      </c>
      <c r="AC32" s="12">
        <v>28.1493048652992</v>
      </c>
      <c r="AD32" s="12">
        <v>16.77</v>
      </c>
      <c r="AE32" s="12">
        <v>24.693682078195707</v>
      </c>
      <c r="AF32" s="12">
        <v>16.96</v>
      </c>
      <c r="AG32" s="12">
        <v>21.460320956242867</v>
      </c>
    </row>
    <row r="33" spans="1:33">
      <c r="A33">
        <v>81</v>
      </c>
      <c r="D33" s="12">
        <v>15.82</v>
      </c>
      <c r="E33" s="12">
        <v>22.89709919861707</v>
      </c>
      <c r="F33" s="12">
        <v>28.18</v>
      </c>
      <c r="G33" s="12">
        <v>66.135811535876201</v>
      </c>
      <c r="H33" s="12"/>
      <c r="I33" s="14">
        <v>43.5</v>
      </c>
      <c r="J33" s="12">
        <v>14.82</v>
      </c>
      <c r="K33" s="12">
        <v>24.615236223647571</v>
      </c>
      <c r="L33" s="12"/>
      <c r="M33" s="13">
        <v>81</v>
      </c>
      <c r="N33" s="12">
        <v>17.079999999999998</v>
      </c>
      <c r="O33" s="12">
        <v>23.372786289688442</v>
      </c>
      <c r="P33" s="12">
        <v>27.91</v>
      </c>
      <c r="Q33" s="12">
        <v>52.48806238241653</v>
      </c>
      <c r="R33" s="12"/>
      <c r="S33" s="13">
        <v>81</v>
      </c>
      <c r="T33" s="12">
        <v>15.82</v>
      </c>
      <c r="U33" s="12">
        <v>22.89709919861707</v>
      </c>
      <c r="V33" s="12">
        <v>15.37</v>
      </c>
      <c r="W33" s="12">
        <v>21.369301938668372</v>
      </c>
      <c r="X33" s="12">
        <v>14.82</v>
      </c>
      <c r="Y33" s="12">
        <v>24.615236223647571</v>
      </c>
      <c r="Z33" s="12"/>
      <c r="AA33" s="13">
        <v>81</v>
      </c>
      <c r="AB33" s="12">
        <v>14.91</v>
      </c>
      <c r="AC33" s="12">
        <v>26.461124464194654</v>
      </c>
      <c r="AD33" s="12">
        <v>15.82</v>
      </c>
      <c r="AE33" s="12">
        <v>22.89709919861707</v>
      </c>
      <c r="AF33" s="12">
        <v>15.87</v>
      </c>
      <c r="AG33" s="12">
        <v>20.205091772879314</v>
      </c>
    </row>
    <row r="34" spans="1:33">
      <c r="A34">
        <v>84</v>
      </c>
      <c r="D34" s="12">
        <v>14.91</v>
      </c>
      <c r="E34" s="12">
        <v>22.161411476537978</v>
      </c>
      <c r="F34" s="12">
        <v>27.68</v>
      </c>
      <c r="G34" s="12">
        <v>65.638082309516903</v>
      </c>
      <c r="H34" s="12"/>
      <c r="I34" s="14">
        <v>45</v>
      </c>
      <c r="J34" s="12">
        <v>13.86</v>
      </c>
      <c r="K34" s="12">
        <v>22.147098129999677</v>
      </c>
      <c r="L34" s="12"/>
      <c r="M34" s="13">
        <v>84</v>
      </c>
      <c r="N34" s="12">
        <v>16.32</v>
      </c>
      <c r="O34" s="12">
        <v>22.196298936217708</v>
      </c>
      <c r="P34" s="12">
        <v>27.52</v>
      </c>
      <c r="Q34" s="12">
        <v>48.346491379499383</v>
      </c>
      <c r="R34" s="12"/>
      <c r="S34" s="13">
        <v>84</v>
      </c>
      <c r="T34" s="12">
        <v>14.91</v>
      </c>
      <c r="U34" s="12">
        <v>22.161411476537978</v>
      </c>
      <c r="V34" s="12">
        <v>14.42</v>
      </c>
      <c r="W34" s="12">
        <v>20.558603629738364</v>
      </c>
      <c r="X34" s="12">
        <v>13.86</v>
      </c>
      <c r="Y34" s="12">
        <v>22.147098129999677</v>
      </c>
      <c r="Z34" s="12"/>
      <c r="AA34" s="13">
        <v>84</v>
      </c>
      <c r="AB34" s="12">
        <v>13.85</v>
      </c>
      <c r="AC34" s="12">
        <v>23.401602525502312</v>
      </c>
      <c r="AD34" s="12">
        <v>14.91</v>
      </c>
      <c r="AE34" s="12">
        <v>22.161411476537978</v>
      </c>
      <c r="AF34" s="12">
        <v>15</v>
      </c>
      <c r="AG34" s="12">
        <v>20.530299208307042</v>
      </c>
    </row>
    <row r="35" spans="1:33">
      <c r="A35">
        <v>87</v>
      </c>
      <c r="D35" s="12">
        <v>13.8</v>
      </c>
      <c r="E35" s="12">
        <v>20.848455464143626</v>
      </c>
      <c r="F35" s="12">
        <v>27.22</v>
      </c>
      <c r="G35" s="12">
        <v>64.310365241781255</v>
      </c>
      <c r="H35" s="12"/>
      <c r="I35" s="14">
        <v>46.5</v>
      </c>
      <c r="J35" s="12">
        <v>12.93</v>
      </c>
      <c r="K35" s="12">
        <v>20.598231060122671</v>
      </c>
      <c r="L35" s="12"/>
      <c r="M35" s="13">
        <v>87</v>
      </c>
      <c r="N35" s="12">
        <v>15.29</v>
      </c>
      <c r="O35" s="12">
        <v>21.176399047620976</v>
      </c>
      <c r="P35" s="12">
        <v>27.05</v>
      </c>
      <c r="Q35" s="12">
        <v>45.605835787580908</v>
      </c>
      <c r="R35" s="12"/>
      <c r="S35" s="13">
        <v>87</v>
      </c>
      <c r="T35" s="12">
        <v>13.8</v>
      </c>
      <c r="U35" s="12">
        <v>20.848455464143626</v>
      </c>
      <c r="V35" s="12">
        <v>13.44</v>
      </c>
      <c r="W35" s="12">
        <v>19.66542952342644</v>
      </c>
      <c r="X35" s="12">
        <v>12.93</v>
      </c>
      <c r="Y35" s="12">
        <v>20.598231060122671</v>
      </c>
      <c r="Z35" s="12"/>
      <c r="AA35" s="13">
        <v>87</v>
      </c>
      <c r="AB35" s="12">
        <v>12.81</v>
      </c>
      <c r="AC35" s="12">
        <v>21.345248915278717</v>
      </c>
      <c r="AD35" s="12">
        <v>13.8</v>
      </c>
      <c r="AE35" s="12">
        <v>20.848455464143626</v>
      </c>
      <c r="AF35" s="12">
        <v>13.9</v>
      </c>
      <c r="AG35" s="12">
        <v>19.246206610425361</v>
      </c>
    </row>
    <row r="36" spans="1:33">
      <c r="A36">
        <v>90</v>
      </c>
      <c r="D36" s="12">
        <v>12.67</v>
      </c>
      <c r="E36" s="12">
        <v>20.423214122154604</v>
      </c>
      <c r="F36" s="12">
        <v>26.89</v>
      </c>
      <c r="G36" s="12">
        <v>63.357872562753982</v>
      </c>
      <c r="H36" s="12"/>
      <c r="I36" s="14">
        <v>48</v>
      </c>
      <c r="J36" s="12">
        <v>11.98</v>
      </c>
      <c r="K36" s="12">
        <v>19.84008615497736</v>
      </c>
      <c r="L36" s="12"/>
      <c r="M36" s="13">
        <v>90</v>
      </c>
      <c r="N36" s="12">
        <v>14.43</v>
      </c>
      <c r="O36" s="12">
        <v>19.72785560877027</v>
      </c>
      <c r="P36" s="12">
        <v>26.58</v>
      </c>
      <c r="Q36" s="12">
        <v>42.067286840641529</v>
      </c>
      <c r="R36" s="12"/>
      <c r="S36" s="13">
        <v>90</v>
      </c>
      <c r="T36" s="12">
        <v>12.67</v>
      </c>
      <c r="U36" s="12">
        <v>20.423214122154604</v>
      </c>
      <c r="V36" s="12">
        <v>12.52</v>
      </c>
      <c r="W36" s="12">
        <v>18.937207011883551</v>
      </c>
      <c r="X36" s="12">
        <v>11.98</v>
      </c>
      <c r="Y36" s="12">
        <v>19.84008615497736</v>
      </c>
      <c r="Z36" s="12"/>
      <c r="AA36" s="13">
        <v>90</v>
      </c>
      <c r="AB36" s="12">
        <v>11.87</v>
      </c>
      <c r="AC36" s="12">
        <v>18.632087950776622</v>
      </c>
      <c r="AD36" s="12">
        <v>12.67</v>
      </c>
      <c r="AE36" s="12">
        <v>20.423214122154604</v>
      </c>
      <c r="AF36" s="12">
        <v>13.1</v>
      </c>
      <c r="AG36" s="12">
        <v>18.828016448023845</v>
      </c>
    </row>
    <row r="37" spans="1:33">
      <c r="A37">
        <v>93</v>
      </c>
      <c r="D37" s="12">
        <v>11.83</v>
      </c>
      <c r="E37" s="12">
        <v>17.998687302811959</v>
      </c>
      <c r="F37" s="12">
        <v>26.76</v>
      </c>
      <c r="G37" s="12">
        <v>58.255440676850412</v>
      </c>
      <c r="H37" s="12"/>
      <c r="I37" s="14">
        <v>49.5</v>
      </c>
      <c r="J37" s="12">
        <v>11.04</v>
      </c>
      <c r="K37" s="12">
        <v>19.107651021637945</v>
      </c>
      <c r="L37" s="12"/>
      <c r="M37" s="13">
        <v>93</v>
      </c>
      <c r="N37" s="12">
        <v>13.48</v>
      </c>
      <c r="O37" s="12">
        <v>19.816739483865437</v>
      </c>
      <c r="P37" s="12">
        <v>26.07</v>
      </c>
      <c r="Q37" s="12">
        <v>40.824982309245584</v>
      </c>
      <c r="R37" s="12"/>
      <c r="S37" s="13">
        <v>93</v>
      </c>
      <c r="T37" s="12">
        <v>11.83</v>
      </c>
      <c r="U37" s="12">
        <v>17.998687302811959</v>
      </c>
      <c r="V37" s="12">
        <v>11.61</v>
      </c>
      <c r="W37" s="12">
        <v>17.335958795345171</v>
      </c>
      <c r="X37" s="12">
        <v>11.04</v>
      </c>
      <c r="Y37" s="12">
        <v>19.107651021637945</v>
      </c>
      <c r="Z37" s="12"/>
      <c r="AA37" s="13">
        <v>93</v>
      </c>
      <c r="AB37" s="12">
        <v>11.08</v>
      </c>
      <c r="AC37" s="12">
        <v>19.188202702329363</v>
      </c>
      <c r="AD37" s="12">
        <v>11.83</v>
      </c>
      <c r="AE37" s="12">
        <v>17.998687302811959</v>
      </c>
      <c r="AF37" s="12">
        <v>12.3</v>
      </c>
      <c r="AG37" s="12">
        <v>19.355267785063916</v>
      </c>
    </row>
    <row r="38" spans="1:33">
      <c r="A38">
        <v>96</v>
      </c>
      <c r="D38" s="12">
        <v>11.1</v>
      </c>
      <c r="E38" s="12">
        <v>18.727982541462552</v>
      </c>
      <c r="F38" s="12">
        <v>26.49</v>
      </c>
      <c r="G38" s="12">
        <v>51.803479488287849</v>
      </c>
      <c r="H38" s="12"/>
      <c r="I38" s="14">
        <v>51</v>
      </c>
      <c r="J38" s="12">
        <v>10.1</v>
      </c>
      <c r="K38" s="12">
        <v>17.533074179951804</v>
      </c>
      <c r="L38" s="12"/>
      <c r="M38" s="13">
        <v>96</v>
      </c>
      <c r="N38" s="12">
        <v>12.57</v>
      </c>
      <c r="O38" s="12">
        <v>19.123306897721243</v>
      </c>
      <c r="P38" s="12">
        <v>25.56</v>
      </c>
      <c r="Q38" s="12">
        <v>37.986891067807846</v>
      </c>
      <c r="R38" s="12"/>
      <c r="S38" s="13">
        <v>96</v>
      </c>
      <c r="T38" s="12">
        <v>11.1</v>
      </c>
      <c r="U38" s="12">
        <v>18.727982541462552</v>
      </c>
      <c r="V38" s="12">
        <v>10.69</v>
      </c>
      <c r="W38" s="12">
        <v>17.50825392125784</v>
      </c>
      <c r="X38" s="12">
        <v>10.1</v>
      </c>
      <c r="Y38" s="12">
        <v>17.533074179951804</v>
      </c>
      <c r="Z38" s="12"/>
      <c r="AA38" s="13">
        <v>96</v>
      </c>
      <c r="AB38" s="12">
        <v>10.09</v>
      </c>
      <c r="AC38" s="12">
        <v>16.330724665247544</v>
      </c>
      <c r="AD38" s="12">
        <v>11.1</v>
      </c>
      <c r="AE38" s="12">
        <v>18.727982541462552</v>
      </c>
      <c r="AF38" s="12">
        <v>11.44</v>
      </c>
      <c r="AG38" s="12">
        <v>17.8184556361266</v>
      </c>
    </row>
    <row r="39" spans="1:33">
      <c r="A39">
        <v>99</v>
      </c>
      <c r="D39" s="12">
        <v>10.36</v>
      </c>
      <c r="E39" s="12">
        <v>17.537531366719122</v>
      </c>
      <c r="F39" s="12">
        <v>26.07</v>
      </c>
      <c r="G39" s="12">
        <v>45.864008581420421</v>
      </c>
      <c r="H39" s="12"/>
      <c r="I39" s="14">
        <v>52.5</v>
      </c>
      <c r="J39" s="12">
        <v>9.14</v>
      </c>
      <c r="K39" s="12">
        <v>15.907077794649013</v>
      </c>
      <c r="L39" s="12"/>
      <c r="M39" s="13">
        <v>99</v>
      </c>
      <c r="N39" s="12">
        <v>11.65</v>
      </c>
      <c r="O39" s="12">
        <v>17.511529807647694</v>
      </c>
      <c r="P39" s="12">
        <v>25.09</v>
      </c>
      <c r="Q39" s="12">
        <v>35.246235475890906</v>
      </c>
      <c r="R39" s="12"/>
      <c r="S39" s="13">
        <v>99</v>
      </c>
      <c r="T39" s="12">
        <v>10.36</v>
      </c>
      <c r="U39" s="12">
        <v>17.537531366719122</v>
      </c>
      <c r="V39" s="12">
        <v>9.77</v>
      </c>
      <c r="W39" s="12">
        <v>16.780031409716685</v>
      </c>
      <c r="X39" s="12">
        <v>9.14</v>
      </c>
      <c r="Y39" s="12">
        <v>15.907077794649013</v>
      </c>
      <c r="Z39" s="12"/>
      <c r="AA39" s="13">
        <v>99</v>
      </c>
      <c r="AB39" s="12">
        <v>9.1</v>
      </c>
      <c r="AC39" s="12">
        <v>16.309571126483206</v>
      </c>
      <c r="AD39" s="12">
        <v>10.36</v>
      </c>
      <c r="AE39" s="12">
        <v>17.537531366719122</v>
      </c>
      <c r="AF39" s="12">
        <v>10.82</v>
      </c>
      <c r="AG39" s="12">
        <v>18.86524843445477</v>
      </c>
    </row>
    <row r="40" spans="1:33">
      <c r="A40">
        <v>102</v>
      </c>
      <c r="D40" s="12">
        <v>9.2899999999999991</v>
      </c>
      <c r="E40" s="12">
        <v>16.340029012384548</v>
      </c>
      <c r="F40" s="12">
        <v>25.56</v>
      </c>
      <c r="G40" s="12">
        <v>42.501091442227334</v>
      </c>
      <c r="H40" s="12"/>
      <c r="I40" s="12"/>
      <c r="J40" s="12"/>
      <c r="K40" s="12"/>
      <c r="L40" s="12"/>
      <c r="M40" s="13">
        <v>102</v>
      </c>
      <c r="N40" s="12">
        <v>10.74</v>
      </c>
      <c r="O40" s="12">
        <v>17.709236116893141</v>
      </c>
      <c r="P40" s="12">
        <v>24.59</v>
      </c>
      <c r="Q40" s="12">
        <v>34.028289856875546</v>
      </c>
      <c r="R40" s="12"/>
      <c r="S40" s="13">
        <v>102</v>
      </c>
      <c r="T40" s="12">
        <v>9.2899999999999991</v>
      </c>
      <c r="U40" s="12">
        <v>16.340029012384548</v>
      </c>
      <c r="V40" s="12"/>
      <c r="W40" s="12"/>
      <c r="X40" s="12">
        <v>10.74</v>
      </c>
      <c r="Y40" s="12">
        <v>17.688899618886353</v>
      </c>
      <c r="Z40" s="12"/>
      <c r="AA40" s="12"/>
      <c r="AB40" s="12"/>
      <c r="AC40" s="12"/>
      <c r="AD40" s="12">
        <v>9.2899999999999991</v>
      </c>
      <c r="AE40" s="12">
        <v>16.340029012384548</v>
      </c>
      <c r="AF40" s="12">
        <v>9.1</v>
      </c>
      <c r="AG40" s="12">
        <v>15.791624136581959</v>
      </c>
    </row>
    <row r="41" spans="1:33">
      <c r="A41">
        <v>105</v>
      </c>
      <c r="F41" s="12">
        <v>25.1</v>
      </c>
      <c r="G41" s="12">
        <v>40.227932875055558</v>
      </c>
      <c r="H41" s="12"/>
      <c r="I41" s="12"/>
      <c r="J41" s="12"/>
      <c r="K41" s="12"/>
      <c r="L41" s="12"/>
      <c r="M41" s="13">
        <v>105</v>
      </c>
      <c r="N41" s="12">
        <v>9.8800000000000008</v>
      </c>
      <c r="O41" s="12">
        <v>18.042970468828571</v>
      </c>
      <c r="P41" s="12">
        <v>24.11</v>
      </c>
      <c r="Q41" s="12">
        <v>32.061168707598917</v>
      </c>
      <c r="R41" s="12"/>
      <c r="S41" s="13">
        <v>105</v>
      </c>
      <c r="T41" s="12"/>
      <c r="U41" s="12"/>
      <c r="V41" s="12"/>
      <c r="W41" s="12"/>
      <c r="X41" s="12">
        <v>9.8800000000000008</v>
      </c>
      <c r="Y41" s="12">
        <v>18.042970468828571</v>
      </c>
      <c r="Z41" s="12"/>
      <c r="AA41" s="12"/>
      <c r="AB41" s="12"/>
      <c r="AC41" s="12"/>
      <c r="AD41" s="12"/>
      <c r="AE41" s="12"/>
      <c r="AF41" s="12"/>
      <c r="AG41" s="12"/>
    </row>
    <row r="42" spans="1:33">
      <c r="A42">
        <v>108</v>
      </c>
      <c r="F42" s="12">
        <v>24.6</v>
      </c>
      <c r="G42" s="12">
        <v>36.89387915037878</v>
      </c>
      <c r="H42" s="12"/>
      <c r="I42" s="12"/>
      <c r="J42" s="12"/>
      <c r="K42" s="12"/>
      <c r="L42" s="12"/>
      <c r="M42" s="13">
        <v>108</v>
      </c>
      <c r="N42" s="12"/>
      <c r="O42" s="12"/>
      <c r="P42" s="12">
        <v>23.66</v>
      </c>
      <c r="Q42" s="12">
        <v>30.167124295462507</v>
      </c>
      <c r="R42" s="12"/>
      <c r="S42" s="12"/>
      <c r="T42" s="12"/>
      <c r="U42" s="12"/>
      <c r="V42" s="12"/>
      <c r="W42" s="12"/>
      <c r="X42" s="12"/>
      <c r="Y42" s="12"/>
      <c r="Z42" s="12"/>
      <c r="AA42" s="12"/>
      <c r="AB42" s="12"/>
      <c r="AC42" s="12"/>
      <c r="AD42" s="12"/>
      <c r="AE42" s="12"/>
      <c r="AF42" s="12"/>
      <c r="AG42" s="12"/>
    </row>
    <row r="43" spans="1:33">
      <c r="A43">
        <v>111</v>
      </c>
      <c r="F43" s="12">
        <v>24.1</v>
      </c>
      <c r="G43" s="12">
        <v>35.450708424579716</v>
      </c>
      <c r="H43" s="12"/>
      <c r="I43" s="12"/>
      <c r="J43" s="12"/>
      <c r="K43" s="12"/>
      <c r="L43" s="12"/>
      <c r="M43" s="13">
        <v>111</v>
      </c>
      <c r="N43" s="12"/>
      <c r="O43" s="12"/>
      <c r="P43" s="12">
        <v>23.2</v>
      </c>
      <c r="Q43" s="12">
        <v>28.248720970945513</v>
      </c>
      <c r="R43" s="12"/>
      <c r="S43" s="12"/>
      <c r="T43" s="12"/>
      <c r="U43" s="12"/>
      <c r="V43" s="12"/>
      <c r="W43" s="12"/>
      <c r="X43" s="12"/>
      <c r="Y43" s="12"/>
      <c r="Z43" s="12"/>
      <c r="AA43" s="12"/>
      <c r="AB43" s="12"/>
      <c r="AC43" s="12"/>
      <c r="AD43" s="12"/>
      <c r="AE43" s="12"/>
      <c r="AF43" s="12"/>
      <c r="AG43" s="12"/>
    </row>
    <row r="44" spans="1:33">
      <c r="A44">
        <v>114</v>
      </c>
      <c r="F44" s="12">
        <v>23.6</v>
      </c>
      <c r="G44" s="12">
        <v>34.007537698780652</v>
      </c>
      <c r="H44" s="12"/>
      <c r="I44" s="12"/>
      <c r="J44" s="12"/>
      <c r="K44" s="12"/>
      <c r="L44" s="12"/>
      <c r="M44" s="13">
        <v>114</v>
      </c>
      <c r="N44" s="12"/>
      <c r="O44" s="12"/>
      <c r="P44" s="12">
        <v>22.74</v>
      </c>
      <c r="Q44" s="12">
        <v>27.926104356473388</v>
      </c>
      <c r="R44" s="12"/>
      <c r="S44" s="12"/>
      <c r="T44" s="12"/>
      <c r="U44" s="12"/>
      <c r="V44" s="12"/>
      <c r="W44" s="12"/>
      <c r="X44" s="12"/>
      <c r="Y44" s="12"/>
      <c r="Z44" s="12"/>
      <c r="AA44" s="12"/>
      <c r="AB44" s="12"/>
      <c r="AC44" s="12"/>
      <c r="AD44" s="12"/>
      <c r="AE44" s="12"/>
      <c r="AF44" s="12"/>
      <c r="AG44" s="12"/>
    </row>
    <row r="45" spans="1:33">
      <c r="A45">
        <v>117</v>
      </c>
      <c r="F45" s="12">
        <v>23.1</v>
      </c>
      <c r="G45" s="12">
        <v>32.564366972981588</v>
      </c>
      <c r="H45" s="12"/>
      <c r="I45" s="12"/>
      <c r="J45" s="12"/>
      <c r="K45" s="12"/>
      <c r="L45" s="12"/>
      <c r="M45" s="13">
        <v>117</v>
      </c>
      <c r="N45" s="12"/>
      <c r="O45" s="12"/>
      <c r="P45" s="12">
        <v>22.29</v>
      </c>
      <c r="Q45" s="12">
        <v>26.829953299360945</v>
      </c>
      <c r="R45" s="12"/>
      <c r="S45" s="12"/>
      <c r="T45" s="12"/>
      <c r="U45" s="12"/>
      <c r="V45" s="12"/>
      <c r="W45" s="12"/>
      <c r="X45" s="12"/>
      <c r="Y45" s="12"/>
      <c r="Z45" s="12"/>
      <c r="AA45" s="12"/>
      <c r="AB45" s="12"/>
      <c r="AC45" s="12"/>
      <c r="AD45" s="12"/>
      <c r="AE45" s="12"/>
      <c r="AF45" s="12"/>
      <c r="AG45" s="12"/>
    </row>
    <row r="46" spans="1:33">
      <c r="A46">
        <v>120</v>
      </c>
      <c r="F46" s="12">
        <v>22.58</v>
      </c>
      <c r="G46" s="12">
        <v>32.008910917587855</v>
      </c>
      <c r="H46" s="12"/>
      <c r="I46" s="12"/>
      <c r="J46" s="12"/>
      <c r="K46" s="12"/>
      <c r="L46" s="12"/>
      <c r="M46" s="13">
        <v>120</v>
      </c>
      <c r="N46" s="12"/>
      <c r="O46" s="12"/>
      <c r="P46" s="12">
        <v>21.83</v>
      </c>
      <c r="Q46" s="12">
        <v>24.91154997484395</v>
      </c>
      <c r="R46" s="12"/>
      <c r="S46" s="12"/>
      <c r="T46" s="12"/>
      <c r="U46" s="12"/>
      <c r="V46" s="12"/>
      <c r="W46" s="12"/>
      <c r="X46" s="12"/>
      <c r="Y46" s="12"/>
      <c r="Z46" s="12"/>
      <c r="AA46" s="12"/>
      <c r="AB46" s="12"/>
      <c r="AC46" s="12"/>
      <c r="AD46" s="12"/>
      <c r="AE46" s="12"/>
      <c r="AF46" s="12"/>
      <c r="AG46" s="12"/>
    </row>
    <row r="47" spans="1:33">
      <c r="A47">
        <v>123</v>
      </c>
      <c r="F47" s="12">
        <v>22.06</v>
      </c>
      <c r="G47" s="12">
        <v>30.508013362757993</v>
      </c>
      <c r="H47" s="12"/>
      <c r="I47" s="12"/>
      <c r="J47" s="12"/>
      <c r="K47" s="12"/>
      <c r="L47" s="12"/>
      <c r="M47" s="13">
        <v>123</v>
      </c>
      <c r="N47" s="12"/>
      <c r="O47" s="12"/>
      <c r="P47" s="12">
        <v>21.34</v>
      </c>
      <c r="Q47" s="12">
        <v>24.515856623231606</v>
      </c>
      <c r="R47" s="12"/>
      <c r="S47" s="12"/>
      <c r="T47" s="12"/>
      <c r="U47" s="12"/>
      <c r="V47" s="12"/>
      <c r="W47" s="12"/>
      <c r="X47" s="12"/>
      <c r="Y47" s="12"/>
      <c r="Z47" s="12"/>
      <c r="AA47" s="12"/>
      <c r="AB47" s="12"/>
      <c r="AC47" s="12"/>
      <c r="AD47" s="12"/>
      <c r="AE47" s="12"/>
      <c r="AF47" s="12"/>
      <c r="AG47" s="12"/>
    </row>
    <row r="48" spans="1:33">
      <c r="A48">
        <v>126</v>
      </c>
      <c r="F48" s="12">
        <v>21.55</v>
      </c>
      <c r="G48" s="12">
        <v>29.981420721882387</v>
      </c>
      <c r="H48" s="12"/>
      <c r="I48" s="12"/>
      <c r="J48" s="12"/>
      <c r="K48" s="12"/>
      <c r="L48" s="12"/>
      <c r="M48" s="13">
        <v>126</v>
      </c>
      <c r="N48" s="12"/>
      <c r="O48" s="12"/>
      <c r="P48" s="12">
        <v>20.83</v>
      </c>
      <c r="Q48" s="12">
        <v>22.47565873681323</v>
      </c>
      <c r="R48" s="12"/>
      <c r="S48" s="12"/>
      <c r="T48" s="12"/>
      <c r="U48" s="12"/>
      <c r="V48" s="12"/>
      <c r="W48" s="12"/>
      <c r="X48" s="12"/>
      <c r="Y48" s="12"/>
      <c r="Z48" s="12"/>
      <c r="AA48" s="12"/>
      <c r="AB48" s="12"/>
      <c r="AC48" s="12"/>
      <c r="AD48" s="12"/>
      <c r="AE48" s="12"/>
      <c r="AF48" s="12"/>
      <c r="AG48" s="12"/>
    </row>
    <row r="49" spans="1:33">
      <c r="A49">
        <v>129</v>
      </c>
      <c r="F49" s="12">
        <v>21.03</v>
      </c>
      <c r="G49" s="12">
        <v>28.480523167050706</v>
      </c>
      <c r="H49" s="12"/>
      <c r="I49" s="12"/>
      <c r="J49" s="12"/>
      <c r="K49" s="12"/>
      <c r="L49" s="12"/>
      <c r="M49" s="13">
        <v>129</v>
      </c>
      <c r="N49" s="12"/>
      <c r="O49" s="12"/>
      <c r="P49" s="12">
        <v>20.34</v>
      </c>
      <c r="Q49" s="12">
        <v>22.079965385200889</v>
      </c>
      <c r="R49" s="12"/>
      <c r="S49" s="12"/>
      <c r="T49" s="12"/>
      <c r="U49" s="12"/>
      <c r="V49" s="12"/>
      <c r="W49" s="12"/>
      <c r="X49" s="12"/>
      <c r="Y49" s="12"/>
      <c r="Z49" s="12"/>
      <c r="AA49" s="12"/>
      <c r="AB49" s="12"/>
      <c r="AC49" s="12"/>
      <c r="AD49" s="12"/>
      <c r="AE49" s="12"/>
      <c r="AF49" s="12"/>
      <c r="AG49" s="12"/>
    </row>
    <row r="50" spans="1:33">
      <c r="A50">
        <v>132</v>
      </c>
      <c r="F50" s="12">
        <v>20.53</v>
      </c>
      <c r="G50" s="12">
        <v>27.982793940689589</v>
      </c>
      <c r="H50" s="12"/>
      <c r="I50" s="12"/>
      <c r="J50" s="12"/>
      <c r="K50" s="12"/>
      <c r="L50" s="12"/>
      <c r="M50" s="13">
        <v>132</v>
      </c>
      <c r="N50" s="12"/>
      <c r="O50" s="12"/>
      <c r="P50" s="12">
        <v>19.82</v>
      </c>
      <c r="Q50" s="12">
        <v>21.611195296446795</v>
      </c>
      <c r="R50" s="12"/>
      <c r="S50" s="12"/>
      <c r="T50" s="12"/>
      <c r="U50" s="12"/>
      <c r="V50" s="12"/>
      <c r="W50" s="12"/>
      <c r="X50" s="12"/>
      <c r="Y50" s="12"/>
      <c r="Z50" s="12"/>
      <c r="AA50" s="12"/>
      <c r="AB50" s="12"/>
      <c r="AC50" s="12"/>
      <c r="AD50" s="12"/>
      <c r="AE50" s="12"/>
      <c r="AF50" s="12"/>
      <c r="AG50" s="12"/>
    </row>
    <row r="51" spans="1:33">
      <c r="A51">
        <v>135</v>
      </c>
      <c r="F51" s="12">
        <v>20.02</v>
      </c>
      <c r="G51" s="12">
        <v>26.510759800376036</v>
      </c>
      <c r="H51" s="12"/>
      <c r="I51" s="12"/>
      <c r="J51" s="12"/>
      <c r="K51" s="12"/>
      <c r="L51" s="12"/>
      <c r="M51" s="13">
        <v>135</v>
      </c>
      <c r="N51" s="12"/>
      <c r="O51" s="12"/>
      <c r="P51" s="12">
        <v>19.34</v>
      </c>
      <c r="Q51" s="12">
        <v>21.239860857215039</v>
      </c>
      <c r="R51" s="12"/>
      <c r="S51" s="12"/>
      <c r="T51" s="12"/>
      <c r="U51" s="12"/>
      <c r="V51" s="12"/>
      <c r="W51" s="12"/>
      <c r="X51" s="12"/>
      <c r="Y51" s="12"/>
      <c r="Z51" s="12"/>
      <c r="AA51" s="12"/>
      <c r="AB51" s="12"/>
      <c r="AC51" s="12"/>
      <c r="AD51" s="12"/>
      <c r="AE51" s="12"/>
      <c r="AF51" s="12"/>
      <c r="AG51" s="12"/>
    </row>
    <row r="52" spans="1:33">
      <c r="A52">
        <v>138</v>
      </c>
      <c r="F52" s="12">
        <v>19.53</v>
      </c>
      <c r="G52" s="12">
        <v>26.041893988533047</v>
      </c>
      <c r="H52" s="12"/>
      <c r="I52" s="12"/>
      <c r="J52" s="12"/>
      <c r="K52" s="12"/>
      <c r="L52" s="12"/>
      <c r="M52" s="13">
        <v>138</v>
      </c>
      <c r="N52" s="12"/>
      <c r="O52" s="12"/>
      <c r="P52" s="12">
        <v>18.86</v>
      </c>
      <c r="Q52" s="12">
        <v>20.070633062960844</v>
      </c>
      <c r="R52" s="12"/>
      <c r="S52" s="12"/>
      <c r="T52" s="12"/>
      <c r="U52" s="12"/>
      <c r="V52" s="12"/>
      <c r="W52" s="12"/>
      <c r="X52" s="12"/>
      <c r="Y52" s="12"/>
      <c r="Z52" s="12"/>
      <c r="AA52" s="12"/>
      <c r="AB52" s="12"/>
      <c r="AC52" s="12"/>
      <c r="AD52" s="12"/>
      <c r="AE52" s="12"/>
      <c r="AF52" s="12"/>
      <c r="AG52" s="12"/>
    </row>
    <row r="53" spans="1:33">
      <c r="A53">
        <v>141</v>
      </c>
      <c r="F53" s="12">
        <v>19.07</v>
      </c>
      <c r="G53" s="12">
        <v>24.714176920797399</v>
      </c>
      <c r="H53" s="12"/>
      <c r="I53" s="12"/>
      <c r="J53" s="12"/>
      <c r="K53" s="12"/>
      <c r="L53" s="12"/>
      <c r="M53" s="13">
        <v>141</v>
      </c>
      <c r="N53" s="12"/>
      <c r="O53" s="12"/>
      <c r="P53" s="12">
        <v>18.38</v>
      </c>
      <c r="Q53" s="12">
        <v>19.69929862372755</v>
      </c>
      <c r="R53" s="12"/>
      <c r="S53" s="12"/>
      <c r="T53" s="12"/>
      <c r="U53" s="12"/>
      <c r="V53" s="12"/>
      <c r="W53" s="12"/>
      <c r="X53" s="12"/>
      <c r="Y53" s="12"/>
      <c r="Z53" s="12"/>
      <c r="AA53" s="12"/>
      <c r="AB53" s="12"/>
      <c r="AC53" s="12"/>
      <c r="AD53" s="12"/>
      <c r="AE53" s="12"/>
      <c r="AF53" s="12"/>
      <c r="AG53" s="12"/>
    </row>
    <row r="54" spans="1:33">
      <c r="A54">
        <v>144</v>
      </c>
      <c r="F54" s="12">
        <v>18.59</v>
      </c>
      <c r="G54" s="12">
        <v>24.274174523468901</v>
      </c>
      <c r="H54" s="12"/>
      <c r="I54" s="12"/>
      <c r="J54" s="12"/>
      <c r="K54" s="12"/>
      <c r="L54" s="12"/>
      <c r="M54" s="13">
        <v>144</v>
      </c>
      <c r="N54" s="12"/>
      <c r="O54" s="12"/>
      <c r="P54" s="12">
        <v>17.899999999999999</v>
      </c>
      <c r="Q54" s="12">
        <v>19.32796418449426</v>
      </c>
      <c r="R54" s="12"/>
      <c r="S54" s="12"/>
      <c r="T54" s="12"/>
      <c r="U54" s="12"/>
      <c r="V54" s="12"/>
      <c r="W54" s="12"/>
      <c r="X54" s="12"/>
      <c r="Y54" s="12"/>
      <c r="Z54" s="12"/>
      <c r="AA54" s="12"/>
      <c r="AB54" s="12"/>
      <c r="AC54" s="12"/>
      <c r="AD54" s="12"/>
      <c r="AE54" s="12"/>
      <c r="AF54" s="12"/>
      <c r="AG54" s="12"/>
    </row>
    <row r="55" spans="1:33">
      <c r="A55">
        <v>147</v>
      </c>
      <c r="F55" s="12">
        <v>18.11</v>
      </c>
      <c r="G55" s="12">
        <v>23.834172126142221</v>
      </c>
      <c r="H55" s="12"/>
      <c r="I55" s="12"/>
      <c r="J55" s="12"/>
      <c r="K55" s="12"/>
      <c r="L55" s="12"/>
      <c r="M55" s="13">
        <v>147</v>
      </c>
      <c r="N55" s="12"/>
      <c r="O55" s="12"/>
      <c r="P55" s="12">
        <v>17.41</v>
      </c>
      <c r="Q55" s="12">
        <v>18.932270832880381</v>
      </c>
      <c r="R55" s="12"/>
      <c r="S55" s="12"/>
      <c r="T55" s="12"/>
      <c r="U55" s="12"/>
      <c r="V55" s="12"/>
      <c r="W55" s="12"/>
      <c r="X55" s="12"/>
      <c r="Y55" s="12"/>
      <c r="Z55" s="12"/>
      <c r="AA55" s="12"/>
      <c r="AB55" s="12"/>
      <c r="AC55" s="12"/>
      <c r="AD55" s="12"/>
      <c r="AE55" s="12"/>
      <c r="AF55" s="12"/>
      <c r="AG55" s="12"/>
    </row>
    <row r="56" spans="1:33">
      <c r="A56">
        <v>150</v>
      </c>
      <c r="F56" s="12">
        <v>17.62</v>
      </c>
      <c r="G56" s="12">
        <v>23.365306314297413</v>
      </c>
      <c r="H56" s="12"/>
      <c r="I56" s="12"/>
      <c r="J56" s="12"/>
      <c r="K56" s="12"/>
      <c r="L56" s="12"/>
      <c r="M56" s="13">
        <v>150</v>
      </c>
      <c r="N56" s="12"/>
      <c r="O56" s="12"/>
      <c r="P56" s="12">
        <v>16.89</v>
      </c>
      <c r="Q56" s="12">
        <v>18.463500744126289</v>
      </c>
      <c r="R56" s="12"/>
      <c r="S56" s="12"/>
      <c r="T56" s="12"/>
      <c r="U56" s="12"/>
      <c r="V56" s="12"/>
      <c r="W56" s="12"/>
      <c r="X56" s="12"/>
      <c r="Y56" s="12"/>
      <c r="Z56" s="12"/>
      <c r="AA56" s="12"/>
      <c r="AB56" s="12"/>
      <c r="AC56" s="12"/>
      <c r="AD56" s="12"/>
      <c r="AE56" s="12"/>
      <c r="AF56" s="12"/>
      <c r="AG56" s="12"/>
    </row>
    <row r="57" spans="1:33">
      <c r="A57">
        <v>153</v>
      </c>
      <c r="F57" s="12">
        <v>17.13</v>
      </c>
      <c r="G57" s="12">
        <v>22.896440502454425</v>
      </c>
      <c r="H57" s="12"/>
      <c r="I57" s="12"/>
      <c r="J57" s="12"/>
      <c r="K57" s="12"/>
      <c r="L57" s="12"/>
      <c r="M57" s="13">
        <v>153</v>
      </c>
      <c r="N57" s="12"/>
      <c r="O57" s="12"/>
      <c r="P57" s="12">
        <v>16.39</v>
      </c>
      <c r="Q57" s="12">
        <v>18.043448480133364</v>
      </c>
      <c r="R57" s="12"/>
      <c r="S57" s="12"/>
      <c r="T57" s="12"/>
      <c r="U57" s="12"/>
      <c r="V57" s="12"/>
      <c r="W57" s="12"/>
      <c r="X57" s="12"/>
      <c r="Y57" s="12"/>
      <c r="Z57" s="12"/>
      <c r="AA57" s="12"/>
      <c r="AB57" s="12"/>
      <c r="AC57" s="12"/>
      <c r="AD57" s="12"/>
      <c r="AE57" s="12"/>
      <c r="AF57" s="12"/>
      <c r="AG57" s="12"/>
    </row>
    <row r="58" spans="1:33">
      <c r="A58">
        <v>156</v>
      </c>
      <c r="F58" s="12">
        <v>16.62</v>
      </c>
      <c r="G58" s="12">
        <v>22.369847861577</v>
      </c>
      <c r="H58" s="12"/>
      <c r="I58" s="12"/>
      <c r="J58" s="12"/>
      <c r="K58" s="12"/>
      <c r="L58" s="12"/>
      <c r="M58" s="13">
        <v>156</v>
      </c>
      <c r="N58" s="12"/>
      <c r="O58" s="12"/>
      <c r="P58" s="12">
        <v>15.9</v>
      </c>
      <c r="Q58" s="12">
        <v>17.647755128519485</v>
      </c>
      <c r="R58" s="12"/>
      <c r="S58" s="12"/>
      <c r="T58" s="12"/>
      <c r="U58" s="12"/>
      <c r="V58" s="12"/>
      <c r="W58" s="12"/>
      <c r="X58" s="12"/>
      <c r="Y58" s="12"/>
      <c r="Z58" s="12"/>
      <c r="AA58" s="12"/>
      <c r="AB58" s="12"/>
      <c r="AC58" s="12"/>
      <c r="AD58" s="12"/>
      <c r="AE58" s="12"/>
      <c r="AF58" s="12"/>
      <c r="AG58" s="12"/>
    </row>
    <row r="59" spans="1:33">
      <c r="A59">
        <v>159</v>
      </c>
      <c r="F59" s="12">
        <v>16.14</v>
      </c>
      <c r="G59" s="12">
        <v>21.92984546425032</v>
      </c>
      <c r="H59" s="12"/>
      <c r="I59" s="12"/>
      <c r="J59" s="12"/>
      <c r="K59" s="12"/>
      <c r="L59" s="12"/>
      <c r="M59" s="13">
        <v>159</v>
      </c>
      <c r="N59" s="12"/>
      <c r="O59" s="12"/>
      <c r="P59" s="12">
        <v>15.41</v>
      </c>
      <c r="Q59" s="12">
        <v>17.252061776905609</v>
      </c>
      <c r="R59" s="12"/>
      <c r="S59" s="12"/>
      <c r="T59" s="12"/>
      <c r="U59" s="12"/>
      <c r="V59" s="12"/>
      <c r="W59" s="12"/>
      <c r="X59" s="12"/>
      <c r="Y59" s="12"/>
      <c r="Z59" s="12"/>
      <c r="AA59" s="12"/>
      <c r="AB59" s="12"/>
      <c r="AC59" s="12"/>
      <c r="AD59" s="12"/>
      <c r="AE59" s="12"/>
      <c r="AF59" s="12"/>
      <c r="AG59" s="12"/>
    </row>
    <row r="60" spans="1:33">
      <c r="A60">
        <v>162</v>
      </c>
      <c r="F60" s="12">
        <v>15.64</v>
      </c>
      <c r="G60" s="12">
        <v>22.377557737328971</v>
      </c>
      <c r="H60" s="12"/>
      <c r="I60" s="12"/>
      <c r="J60" s="12"/>
      <c r="K60" s="12"/>
      <c r="L60" s="12"/>
      <c r="M60" s="13">
        <v>162</v>
      </c>
      <c r="N60" s="12"/>
      <c r="O60" s="12"/>
      <c r="P60" s="12">
        <v>14.91</v>
      </c>
      <c r="Q60" s="12">
        <v>16.832009512911149</v>
      </c>
      <c r="R60" s="12"/>
      <c r="S60" s="12"/>
      <c r="T60" s="12"/>
      <c r="U60" s="12"/>
      <c r="V60" s="12"/>
      <c r="W60" s="12"/>
      <c r="X60" s="12"/>
      <c r="Y60" s="12"/>
      <c r="Z60" s="12"/>
      <c r="AA60" s="12"/>
      <c r="AB60" s="12"/>
      <c r="AC60" s="12"/>
      <c r="AD60" s="12"/>
      <c r="AE60" s="12"/>
      <c r="AF60" s="12"/>
      <c r="AG60" s="12"/>
    </row>
    <row r="61" spans="1:33">
      <c r="A61">
        <v>165</v>
      </c>
      <c r="F61" s="12">
        <v>15.13</v>
      </c>
      <c r="G61" s="12">
        <v>20.905523597013598</v>
      </c>
      <c r="H61" s="12"/>
      <c r="I61" s="12"/>
      <c r="J61" s="12"/>
      <c r="K61" s="12"/>
      <c r="L61" s="12"/>
      <c r="M61" s="13">
        <v>165</v>
      </c>
      <c r="N61" s="12"/>
      <c r="O61" s="12"/>
      <c r="P61" s="12">
        <v>14.41</v>
      </c>
      <c r="Q61" s="12">
        <v>15.614063893897324</v>
      </c>
      <c r="R61" s="12"/>
      <c r="S61" s="12"/>
      <c r="T61" s="12"/>
      <c r="U61" s="12"/>
      <c r="V61" s="12"/>
      <c r="W61" s="12"/>
      <c r="X61" s="12"/>
      <c r="Y61" s="12"/>
      <c r="Z61" s="12"/>
      <c r="AA61" s="12"/>
      <c r="AB61" s="12"/>
      <c r="AC61" s="12"/>
      <c r="AD61" s="12"/>
      <c r="AE61" s="12"/>
      <c r="AF61" s="12"/>
      <c r="AG61" s="12"/>
    </row>
    <row r="62" spans="1:33">
      <c r="A62">
        <v>168</v>
      </c>
      <c r="F62" s="12">
        <v>14.64</v>
      </c>
      <c r="G62" s="12">
        <v>21.382099284606738</v>
      </c>
      <c r="H62" s="12"/>
      <c r="I62" s="12"/>
      <c r="J62" s="12"/>
      <c r="K62" s="12"/>
      <c r="L62" s="12"/>
      <c r="M62" s="13">
        <v>168</v>
      </c>
      <c r="N62" s="12"/>
      <c r="O62" s="12"/>
      <c r="P62" s="12">
        <v>13.87</v>
      </c>
      <c r="Q62" s="12">
        <v>15.894469335402965</v>
      </c>
      <c r="R62" s="12"/>
      <c r="S62" s="12"/>
      <c r="T62" s="12"/>
      <c r="U62" s="12"/>
      <c r="V62" s="12"/>
      <c r="W62" s="12"/>
      <c r="X62" s="12"/>
      <c r="Y62" s="12"/>
      <c r="Z62" s="12"/>
      <c r="AA62" s="12"/>
      <c r="AB62" s="12"/>
      <c r="AC62" s="12"/>
      <c r="AD62" s="12"/>
      <c r="AE62" s="12"/>
      <c r="AF62" s="12"/>
      <c r="AG62" s="12"/>
    </row>
    <row r="63" spans="1:33">
      <c r="A63">
        <v>171</v>
      </c>
      <c r="F63" s="12">
        <v>14.15</v>
      </c>
      <c r="G63" s="12">
        <v>19.967791973323983</v>
      </c>
      <c r="H63" s="12"/>
      <c r="I63" s="12"/>
      <c r="J63" s="12"/>
      <c r="K63" s="12"/>
      <c r="L63" s="12"/>
      <c r="M63" s="13">
        <v>171</v>
      </c>
      <c r="N63" s="12"/>
      <c r="O63" s="12"/>
      <c r="P63" s="12">
        <v>13.38</v>
      </c>
      <c r="Q63" s="12">
        <v>14.700882628768188</v>
      </c>
      <c r="R63" s="12"/>
      <c r="S63" s="12"/>
      <c r="T63" s="12"/>
      <c r="U63" s="12"/>
      <c r="V63" s="12"/>
      <c r="W63" s="12"/>
      <c r="X63" s="12"/>
      <c r="Y63" s="12"/>
      <c r="Z63" s="12"/>
      <c r="AA63" s="12"/>
      <c r="AB63" s="12"/>
      <c r="AC63" s="12"/>
      <c r="AD63" s="12"/>
      <c r="AE63" s="12"/>
      <c r="AF63" s="12"/>
      <c r="AG63" s="12"/>
    </row>
    <row r="64" spans="1:33">
      <c r="A64">
        <v>174</v>
      </c>
      <c r="F64" s="12">
        <v>13.63</v>
      </c>
      <c r="G64" s="12">
        <v>19.412335917933888</v>
      </c>
      <c r="H64" s="12"/>
      <c r="I64" s="12"/>
      <c r="J64" s="12"/>
      <c r="K64" s="12"/>
      <c r="L64" s="12"/>
      <c r="M64" s="13">
        <v>174</v>
      </c>
      <c r="N64" s="12"/>
      <c r="O64" s="12"/>
      <c r="P64" s="12">
        <v>12.9</v>
      </c>
      <c r="Q64" s="12">
        <v>14.32954818953643</v>
      </c>
      <c r="R64" s="12"/>
      <c r="S64" s="12"/>
      <c r="T64" s="12"/>
      <c r="U64" s="12"/>
      <c r="V64" s="12"/>
      <c r="W64" s="12"/>
      <c r="X64" s="12"/>
      <c r="Y64" s="12"/>
      <c r="Z64" s="12"/>
      <c r="AA64" s="12"/>
      <c r="AB64" s="12"/>
      <c r="AC64" s="12"/>
      <c r="AD64" s="12"/>
      <c r="AE64" s="12"/>
      <c r="AF64" s="12"/>
      <c r="AG64" s="12"/>
    </row>
    <row r="65" spans="1:33">
      <c r="A65">
        <v>177</v>
      </c>
      <c r="F65" s="12">
        <v>13.15</v>
      </c>
      <c r="G65" s="12">
        <v>19.917775020043337</v>
      </c>
      <c r="H65" s="12"/>
      <c r="I65" s="12"/>
      <c r="J65" s="12"/>
      <c r="K65" s="12"/>
      <c r="L65" s="12"/>
      <c r="M65" s="13">
        <v>177</v>
      </c>
      <c r="N65" s="12"/>
      <c r="O65" s="12"/>
      <c r="P65" s="12">
        <v>12.41</v>
      </c>
      <c r="Q65" s="12">
        <v>14.731748192943451</v>
      </c>
      <c r="R65" s="12"/>
      <c r="S65" s="12"/>
      <c r="T65" s="12"/>
      <c r="U65" s="12"/>
      <c r="V65" s="12"/>
      <c r="W65" s="12"/>
      <c r="X65" s="12"/>
      <c r="Y65" s="12"/>
      <c r="Z65" s="12"/>
      <c r="AA65" s="12"/>
      <c r="AB65" s="12"/>
      <c r="AC65" s="12"/>
      <c r="AD65" s="12"/>
      <c r="AE65" s="12"/>
      <c r="AF65" s="12"/>
      <c r="AG65" s="12"/>
    </row>
    <row r="66" spans="1:33">
      <c r="A66">
        <v>180</v>
      </c>
      <c r="F66" s="12">
        <v>12.69</v>
      </c>
      <c r="G66" s="12">
        <v>18.590057952309508</v>
      </c>
      <c r="H66" s="12"/>
      <c r="I66" s="12"/>
      <c r="J66" s="12"/>
      <c r="K66" s="12"/>
      <c r="L66" s="12"/>
      <c r="M66" s="13">
        <v>180</v>
      </c>
      <c r="N66" s="12"/>
      <c r="O66" s="12"/>
      <c r="P66" s="12">
        <v>11.92</v>
      </c>
      <c r="Q66" s="12">
        <v>14.33605484133111</v>
      </c>
      <c r="R66" s="12"/>
      <c r="S66" s="12"/>
      <c r="T66" s="12"/>
      <c r="U66" s="12"/>
      <c r="V66" s="12"/>
      <c r="W66" s="12"/>
      <c r="X66" s="12"/>
      <c r="Y66" s="12"/>
      <c r="Z66" s="12"/>
      <c r="AA66" s="12"/>
      <c r="AB66" s="12"/>
      <c r="AC66" s="12"/>
      <c r="AD66" s="12"/>
      <c r="AE66" s="12"/>
      <c r="AF66" s="12"/>
      <c r="AG66" s="12"/>
    </row>
    <row r="67" spans="1:33">
      <c r="A67">
        <v>183</v>
      </c>
      <c r="F67" s="12">
        <v>12.22</v>
      </c>
      <c r="G67" s="12">
        <v>18.178918969495498</v>
      </c>
      <c r="H67" s="12"/>
      <c r="I67" s="12"/>
      <c r="J67" s="12"/>
      <c r="K67" s="12"/>
      <c r="L67" s="12"/>
      <c r="M67" s="13">
        <v>183</v>
      </c>
      <c r="N67" s="12"/>
      <c r="O67" s="12"/>
      <c r="P67" s="12">
        <v>11.44</v>
      </c>
      <c r="Q67" s="12">
        <v>13.166827047075381</v>
      </c>
      <c r="R67" s="12"/>
      <c r="S67" s="12"/>
      <c r="T67" s="12"/>
      <c r="U67" s="12"/>
      <c r="V67" s="12"/>
      <c r="W67" s="12"/>
      <c r="X67" s="12"/>
      <c r="Y67" s="12"/>
      <c r="Z67" s="12"/>
      <c r="AA67" s="12"/>
      <c r="AB67" s="12"/>
      <c r="AC67" s="12"/>
      <c r="AD67" s="12"/>
      <c r="AE67" s="12"/>
      <c r="AF67" s="12"/>
      <c r="AG67" s="12"/>
    </row>
    <row r="68" spans="1:33">
      <c r="A68">
        <v>186</v>
      </c>
      <c r="F68" s="12">
        <v>11.75</v>
      </c>
      <c r="G68" s="12">
        <v>18.713221486123075</v>
      </c>
      <c r="H68" s="12"/>
      <c r="I68" s="12"/>
      <c r="J68" s="12"/>
      <c r="K68" s="12"/>
      <c r="L68" s="12"/>
      <c r="M68" s="13">
        <v>186</v>
      </c>
      <c r="N68" s="12"/>
      <c r="O68" s="12"/>
      <c r="P68" s="12">
        <v>10.95</v>
      </c>
      <c r="Q68" s="12">
        <v>14.366920405504839</v>
      </c>
      <c r="R68" s="12"/>
      <c r="S68" s="12"/>
      <c r="T68" s="12"/>
      <c r="U68" s="12"/>
      <c r="V68" s="12"/>
      <c r="W68" s="12"/>
      <c r="X68" s="12"/>
      <c r="Y68" s="12"/>
      <c r="Z68" s="12"/>
      <c r="AA68" s="12"/>
      <c r="AB68" s="12"/>
      <c r="AC68" s="12"/>
      <c r="AD68" s="12"/>
      <c r="AE68" s="12"/>
      <c r="AF68" s="12"/>
      <c r="AG68" s="12"/>
    </row>
    <row r="69" spans="1:33">
      <c r="A69">
        <v>189</v>
      </c>
      <c r="F69" s="12">
        <v>11.27</v>
      </c>
      <c r="G69" s="12">
        <v>17.327777589356629</v>
      </c>
      <c r="H69" s="12"/>
      <c r="I69" s="12"/>
      <c r="J69" s="12"/>
      <c r="K69" s="12"/>
      <c r="L69" s="12"/>
      <c r="M69" s="13">
        <v>189</v>
      </c>
      <c r="N69" s="12"/>
      <c r="O69" s="12"/>
      <c r="P69" s="12">
        <v>10.46</v>
      </c>
      <c r="Q69" s="12">
        <v>13.173333698870062</v>
      </c>
      <c r="R69" s="12"/>
      <c r="S69" s="12"/>
      <c r="T69" s="12"/>
      <c r="U69" s="12"/>
      <c r="V69" s="12"/>
      <c r="W69" s="12"/>
      <c r="X69" s="12"/>
      <c r="Y69" s="12"/>
      <c r="Z69" s="12"/>
      <c r="AA69" s="12"/>
      <c r="AB69" s="12"/>
      <c r="AC69" s="12"/>
      <c r="AD69" s="12"/>
      <c r="AE69" s="12"/>
      <c r="AF69" s="12"/>
      <c r="AG69" s="12"/>
    </row>
    <row r="70" spans="1:33">
      <c r="A70">
        <f t="shared" ref="A70:A76" si="0">A69+3</f>
        <v>192</v>
      </c>
      <c r="F70" s="12">
        <v>10.79</v>
      </c>
      <c r="G70" s="12">
        <v>16.88777519202813</v>
      </c>
      <c r="H70" s="12"/>
      <c r="I70" s="12"/>
      <c r="J70" s="12"/>
      <c r="K70" s="12"/>
      <c r="L70" s="12"/>
      <c r="M70" s="13">
        <v>192</v>
      </c>
      <c r="N70" s="12"/>
      <c r="O70" s="12"/>
      <c r="P70" s="12">
        <v>9.9700000000000006</v>
      </c>
      <c r="Q70" s="12">
        <v>13.575533702280154</v>
      </c>
      <c r="R70" s="12"/>
      <c r="S70" s="12"/>
      <c r="T70" s="12"/>
      <c r="U70" s="12"/>
      <c r="V70" s="12"/>
      <c r="W70" s="12"/>
      <c r="X70" s="12"/>
      <c r="Y70" s="12"/>
      <c r="Z70" s="12"/>
      <c r="AA70" s="12"/>
      <c r="AB70" s="12"/>
      <c r="AC70" s="12"/>
      <c r="AD70" s="12"/>
      <c r="AE70" s="12"/>
      <c r="AF70" s="12"/>
      <c r="AG70" s="12"/>
    </row>
    <row r="71" spans="1:33">
      <c r="A71">
        <f t="shared" si="0"/>
        <v>195</v>
      </c>
      <c r="F71" s="12">
        <v>10.33</v>
      </c>
      <c r="G71" s="12">
        <v>16.505499623732248</v>
      </c>
      <c r="H71" s="12"/>
      <c r="I71" s="12"/>
      <c r="J71" s="12"/>
      <c r="K71" s="12"/>
      <c r="L71" s="12"/>
      <c r="M71" s="12"/>
      <c r="N71" s="12"/>
      <c r="O71" s="12"/>
    </row>
    <row r="72" spans="1:33">
      <c r="A72">
        <f t="shared" si="0"/>
        <v>198</v>
      </c>
      <c r="F72" s="12">
        <v>9.93</v>
      </c>
      <c r="G72" s="12">
        <v>17.241846041970348</v>
      </c>
      <c r="H72" s="12"/>
      <c r="I72" s="12"/>
      <c r="J72" s="12"/>
      <c r="K72" s="12"/>
      <c r="L72" s="12"/>
      <c r="M72" s="12"/>
      <c r="N72" s="12"/>
      <c r="O72" s="12"/>
    </row>
    <row r="73" spans="1:33">
      <c r="A73">
        <f t="shared" si="0"/>
        <v>201</v>
      </c>
      <c r="F73" s="12">
        <v>9.94</v>
      </c>
      <c r="G73" s="12">
        <v>17.270709456486657</v>
      </c>
      <c r="H73" s="12"/>
      <c r="I73" s="12"/>
      <c r="J73" s="12"/>
      <c r="K73" s="12"/>
      <c r="L73" s="12"/>
      <c r="M73" s="12"/>
      <c r="N73" s="12"/>
      <c r="O73" s="12"/>
    </row>
    <row r="74" spans="1:33">
      <c r="A74">
        <f t="shared" si="0"/>
        <v>204</v>
      </c>
      <c r="F74" s="12">
        <v>10.01</v>
      </c>
      <c r="G74" s="12">
        <v>16.527311858659232</v>
      </c>
      <c r="H74" s="12"/>
      <c r="I74" s="12"/>
      <c r="J74" s="12"/>
      <c r="K74" s="12"/>
      <c r="L74" s="12"/>
      <c r="M74" s="12"/>
      <c r="N74" s="12"/>
      <c r="O74" s="12"/>
    </row>
    <row r="75" spans="1:33">
      <c r="A75">
        <f t="shared" si="0"/>
        <v>207</v>
      </c>
      <c r="F75" s="12">
        <v>10.050000000000001</v>
      </c>
      <c r="G75" s="12">
        <v>17.588207016162414</v>
      </c>
      <c r="H75" s="12"/>
      <c r="I75" s="12"/>
      <c r="J75" s="12"/>
      <c r="K75" s="12"/>
      <c r="L75" s="12"/>
      <c r="M75" s="12"/>
      <c r="N75" s="12"/>
      <c r="O75" s="12"/>
    </row>
    <row r="76" spans="1:33">
      <c r="A76">
        <f t="shared" si="0"/>
        <v>210</v>
      </c>
      <c r="F76" s="12">
        <v>10.09</v>
      </c>
      <c r="G76" s="12">
        <v>17.70366067422583</v>
      </c>
      <c r="H76" s="12"/>
      <c r="I76" s="12"/>
      <c r="J76" s="12"/>
      <c r="K76" s="12"/>
      <c r="L76" s="12"/>
      <c r="M76" s="12"/>
      <c r="N76" s="12"/>
      <c r="O76" s="12"/>
    </row>
    <row r="77" spans="1:33">
      <c r="G77" s="12"/>
    </row>
    <row r="78" spans="1:33">
      <c r="G78" s="12"/>
    </row>
    <row r="79" spans="1:33">
      <c r="G79" s="12"/>
    </row>
    <row r="80" spans="1:33">
      <c r="G80" s="12"/>
    </row>
    <row r="81" spans="7:7">
      <c r="G81" s="12"/>
    </row>
    <row r="82" spans="7:7">
      <c r="G82" s="12"/>
    </row>
    <row r="83" spans="7:7">
      <c r="G83" s="12"/>
    </row>
    <row r="84" spans="7:7">
      <c r="G84" s="12"/>
    </row>
  </sheetData>
  <mergeCells count="16">
    <mergeCell ref="T4:U4"/>
    <mergeCell ref="V4:W4"/>
    <mergeCell ref="X4:Y4"/>
    <mergeCell ref="T3:Y3"/>
    <mergeCell ref="AB3:AG3"/>
    <mergeCell ref="AB4:AC4"/>
    <mergeCell ref="AD4:AE4"/>
    <mergeCell ref="AF4:AG4"/>
    <mergeCell ref="B4:C4"/>
    <mergeCell ref="D4:E4"/>
    <mergeCell ref="F4:G4"/>
    <mergeCell ref="A3:G3"/>
    <mergeCell ref="I3:Q3"/>
    <mergeCell ref="J4:K4"/>
    <mergeCell ref="N4:O4"/>
    <mergeCell ref="P4:Q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5C076-401A-442A-9B61-388069A1A88B}">
  <dimension ref="A1:AC1231"/>
  <sheetViews>
    <sheetView workbookViewId="0"/>
  </sheetViews>
  <sheetFormatPr defaultRowHeight="13.8"/>
  <cols>
    <col min="8" max="8" width="2.796875" customWidth="1"/>
    <col min="12" max="12" width="3.09765625" customWidth="1"/>
    <col min="18" max="18" width="3.796875" customWidth="1"/>
    <col min="26" max="26" width="3.09765625" customWidth="1"/>
  </cols>
  <sheetData>
    <row r="1" spans="1:29">
      <c r="A1" s="1" t="s">
        <v>251</v>
      </c>
    </row>
    <row r="2" spans="1:29">
      <c r="A2" s="1"/>
    </row>
    <row r="3" spans="1:29">
      <c r="A3" t="s">
        <v>193</v>
      </c>
    </row>
    <row r="4" spans="1:29">
      <c r="A4" s="43" t="s">
        <v>182</v>
      </c>
      <c r="B4" s="43"/>
      <c r="C4" s="43"/>
      <c r="D4" s="43"/>
      <c r="E4" s="43"/>
      <c r="F4" s="43"/>
      <c r="G4" s="43"/>
      <c r="H4" s="15"/>
      <c r="I4" s="43" t="s">
        <v>186</v>
      </c>
      <c r="J4" s="43"/>
      <c r="K4" s="43"/>
      <c r="L4" s="43"/>
      <c r="M4" s="43"/>
      <c r="N4" s="43"/>
      <c r="O4" s="43"/>
      <c r="P4" s="43"/>
      <c r="Q4" s="43"/>
      <c r="R4" s="15"/>
      <c r="S4" s="15"/>
      <c r="T4" s="43" t="s">
        <v>190</v>
      </c>
      <c r="U4" s="43"/>
      <c r="V4" s="43"/>
      <c r="W4" s="43"/>
      <c r="X4" s="43"/>
      <c r="Y4" s="43"/>
      <c r="Z4" s="15"/>
      <c r="AA4" s="15"/>
      <c r="AB4" s="43" t="s">
        <v>194</v>
      </c>
      <c r="AC4" s="43"/>
    </row>
    <row r="5" spans="1:29">
      <c r="B5" s="43" t="s">
        <v>183</v>
      </c>
      <c r="C5" s="43"/>
      <c r="D5" s="43" t="s">
        <v>184</v>
      </c>
      <c r="E5" s="43"/>
      <c r="F5" s="43" t="s">
        <v>185</v>
      </c>
      <c r="G5" s="43"/>
      <c r="H5" s="15"/>
      <c r="I5" s="15"/>
      <c r="J5" s="43" t="s">
        <v>183</v>
      </c>
      <c r="K5" s="43"/>
      <c r="L5" s="15"/>
      <c r="M5" s="15"/>
      <c r="N5" s="43" t="s">
        <v>184</v>
      </c>
      <c r="O5" s="43"/>
      <c r="P5" s="43" t="s">
        <v>185</v>
      </c>
      <c r="Q5" s="43"/>
      <c r="R5" s="15"/>
      <c r="S5" s="15"/>
      <c r="T5" s="43" t="s">
        <v>191</v>
      </c>
      <c r="U5" s="43"/>
      <c r="V5" s="43" t="s">
        <v>184</v>
      </c>
      <c r="W5" s="43"/>
      <c r="X5" s="43" t="s">
        <v>192</v>
      </c>
      <c r="Y5" s="43"/>
      <c r="Z5" s="15"/>
      <c r="AA5" s="15"/>
      <c r="AB5" s="43" t="s">
        <v>188</v>
      </c>
      <c r="AC5" s="43"/>
    </row>
    <row r="6" spans="1:29">
      <c r="A6" t="s">
        <v>178</v>
      </c>
      <c r="B6" t="s">
        <v>179</v>
      </c>
      <c r="C6" t="s">
        <v>180</v>
      </c>
      <c r="D6" t="s">
        <v>179</v>
      </c>
      <c r="E6" t="s">
        <v>180</v>
      </c>
      <c r="F6" t="s">
        <v>179</v>
      </c>
      <c r="G6" t="s">
        <v>180</v>
      </c>
      <c r="I6" t="s">
        <v>178</v>
      </c>
      <c r="J6" t="s">
        <v>179</v>
      </c>
      <c r="K6" t="s">
        <v>180</v>
      </c>
      <c r="M6" t="s">
        <v>178</v>
      </c>
      <c r="N6" t="s">
        <v>179</v>
      </c>
      <c r="O6" t="s">
        <v>180</v>
      </c>
      <c r="P6" t="s">
        <v>179</v>
      </c>
      <c r="Q6" t="s">
        <v>180</v>
      </c>
      <c r="S6" t="s">
        <v>178</v>
      </c>
      <c r="T6" t="s">
        <v>179</v>
      </c>
      <c r="U6" t="s">
        <v>180</v>
      </c>
      <c r="V6" t="s">
        <v>179</v>
      </c>
      <c r="W6" t="s">
        <v>180</v>
      </c>
      <c r="X6" t="s">
        <v>179</v>
      </c>
      <c r="Y6" t="s">
        <v>180</v>
      </c>
      <c r="AA6" t="s">
        <v>178</v>
      </c>
      <c r="AB6" t="s">
        <v>179</v>
      </c>
      <c r="AC6" t="s">
        <v>180</v>
      </c>
    </row>
    <row r="7" spans="1:29" ht="14.4">
      <c r="A7" t="s">
        <v>199</v>
      </c>
      <c r="B7" s="17" t="s">
        <v>200</v>
      </c>
      <c r="C7" t="s">
        <v>201</v>
      </c>
    </row>
    <row r="8" spans="1:29">
      <c r="A8">
        <v>0</v>
      </c>
      <c r="B8" s="12"/>
      <c r="C8" s="12"/>
      <c r="D8" s="12"/>
      <c r="E8" s="12"/>
      <c r="F8" s="12"/>
      <c r="G8" s="12"/>
      <c r="H8" s="12"/>
      <c r="I8" s="14">
        <v>0</v>
      </c>
      <c r="J8" s="12"/>
      <c r="K8" s="12"/>
      <c r="L8" s="12"/>
      <c r="M8" s="13">
        <v>0</v>
      </c>
      <c r="N8" s="12"/>
      <c r="O8" s="12"/>
      <c r="P8" s="12"/>
      <c r="Q8" s="12"/>
      <c r="R8" s="12"/>
      <c r="S8" s="13">
        <v>0</v>
      </c>
      <c r="T8" s="12"/>
      <c r="U8" s="12"/>
      <c r="V8" s="12"/>
      <c r="W8" s="12"/>
      <c r="X8" s="12"/>
      <c r="Y8" s="12"/>
      <c r="Z8" s="12"/>
      <c r="AA8" s="13">
        <v>0</v>
      </c>
      <c r="AB8" s="12"/>
      <c r="AC8" s="12"/>
    </row>
    <row r="9" spans="1:29">
      <c r="A9">
        <v>3</v>
      </c>
      <c r="B9" s="12"/>
      <c r="C9" s="12"/>
      <c r="D9" s="12"/>
      <c r="E9" s="12"/>
      <c r="F9" s="12"/>
      <c r="G9" s="12"/>
      <c r="H9" s="12"/>
      <c r="I9" s="14">
        <v>3</v>
      </c>
      <c r="J9" s="12"/>
      <c r="K9" s="12"/>
      <c r="L9" s="12"/>
      <c r="M9" s="13">
        <v>3</v>
      </c>
      <c r="N9" s="12"/>
      <c r="O9" s="12"/>
      <c r="P9" s="12"/>
      <c r="Q9" s="12"/>
      <c r="R9" s="12"/>
      <c r="S9" s="13">
        <v>3</v>
      </c>
      <c r="T9" s="12"/>
      <c r="U9" s="12"/>
      <c r="V9" s="12"/>
      <c r="W9" s="12"/>
      <c r="X9" s="12"/>
      <c r="Y9" s="12"/>
      <c r="Z9" s="12"/>
      <c r="AA9" s="13">
        <v>3</v>
      </c>
      <c r="AB9" s="12"/>
      <c r="AC9" s="12"/>
    </row>
    <row r="10" spans="1:29">
      <c r="A10">
        <v>6</v>
      </c>
      <c r="B10" s="12"/>
      <c r="C10" s="12"/>
      <c r="D10" s="12"/>
      <c r="E10" s="12"/>
      <c r="F10" s="12"/>
      <c r="G10" s="12"/>
      <c r="H10" s="12"/>
      <c r="I10" s="14">
        <v>6</v>
      </c>
      <c r="J10" s="12"/>
      <c r="K10" s="12"/>
      <c r="L10" s="12"/>
      <c r="M10" s="13">
        <v>6</v>
      </c>
      <c r="N10" s="12"/>
      <c r="O10" s="12"/>
      <c r="P10" s="12"/>
      <c r="Q10" s="12"/>
      <c r="R10" s="12"/>
      <c r="S10" s="13">
        <v>6</v>
      </c>
      <c r="T10" s="12"/>
      <c r="U10" s="12"/>
      <c r="V10" s="12"/>
      <c r="W10" s="12"/>
      <c r="X10" s="12"/>
      <c r="Y10" s="12"/>
      <c r="Z10" s="12"/>
      <c r="AA10" s="13">
        <v>6</v>
      </c>
      <c r="AB10" s="12"/>
      <c r="AC10" s="12"/>
    </row>
    <row r="11" spans="1:29">
      <c r="A11">
        <v>9</v>
      </c>
      <c r="B11" s="12"/>
      <c r="C11" s="12"/>
      <c r="D11" s="12"/>
      <c r="E11" s="12"/>
      <c r="F11" s="12"/>
      <c r="G11" s="12"/>
      <c r="H11" s="12"/>
      <c r="I11" s="14">
        <v>7.5</v>
      </c>
      <c r="J11" s="12"/>
      <c r="K11" s="12"/>
      <c r="L11" s="12"/>
      <c r="M11" s="13">
        <v>9</v>
      </c>
      <c r="N11" s="12"/>
      <c r="O11" s="12"/>
      <c r="P11" s="12"/>
      <c r="Q11" s="12"/>
      <c r="R11" s="12"/>
      <c r="S11" s="13">
        <v>9</v>
      </c>
      <c r="T11" s="12"/>
      <c r="U11" s="12"/>
      <c r="V11" s="12"/>
      <c r="W11" s="12"/>
      <c r="X11" s="12"/>
      <c r="Y11" s="12"/>
      <c r="Z11" s="12"/>
      <c r="AA11" s="13">
        <v>9</v>
      </c>
      <c r="AB11" s="12"/>
      <c r="AC11" s="12"/>
    </row>
    <row r="12" spans="1:29">
      <c r="A12">
        <v>12</v>
      </c>
      <c r="B12" s="12">
        <v>33.549999999999997</v>
      </c>
      <c r="C12" s="12">
        <v>62.726635142178566</v>
      </c>
      <c r="D12" s="12"/>
      <c r="E12" s="12"/>
      <c r="F12" s="12"/>
      <c r="G12" s="12"/>
      <c r="H12" s="12"/>
      <c r="I12" s="14">
        <v>9</v>
      </c>
      <c r="J12" s="12">
        <v>35.24</v>
      </c>
      <c r="K12" s="12">
        <v>65.324606340462708</v>
      </c>
      <c r="L12" s="12"/>
      <c r="M12" s="13">
        <v>12</v>
      </c>
      <c r="N12" s="12">
        <v>35.78</v>
      </c>
      <c r="O12" s="12">
        <v>65.335885301240282</v>
      </c>
      <c r="P12" s="12"/>
      <c r="Q12" s="12"/>
      <c r="R12" s="12"/>
      <c r="S12" s="13">
        <v>12</v>
      </c>
      <c r="T12" s="12"/>
      <c r="U12" s="12"/>
      <c r="V12" s="12"/>
      <c r="W12" s="12"/>
      <c r="X12" s="12"/>
      <c r="Y12" s="12"/>
      <c r="Z12" s="12"/>
      <c r="AA12" s="13">
        <v>12</v>
      </c>
      <c r="AB12" s="12"/>
      <c r="AC12" s="12"/>
    </row>
    <row r="13" spans="1:29">
      <c r="A13">
        <v>15</v>
      </c>
      <c r="B13" s="12"/>
      <c r="C13" s="12"/>
      <c r="D13" s="12">
        <v>35.72</v>
      </c>
      <c r="E13" s="12">
        <v>65.208230094391183</v>
      </c>
      <c r="F13" s="12"/>
      <c r="G13" s="12"/>
      <c r="H13" s="12"/>
      <c r="I13" s="14">
        <v>10.5</v>
      </c>
      <c r="J13" s="12"/>
      <c r="K13" s="12"/>
      <c r="L13" s="12"/>
      <c r="M13" s="13">
        <v>15</v>
      </c>
      <c r="N13" s="12"/>
      <c r="O13" s="12"/>
      <c r="P13" s="12"/>
      <c r="Q13" s="12"/>
      <c r="R13" s="12"/>
      <c r="S13" s="13">
        <v>15</v>
      </c>
      <c r="T13" s="12"/>
      <c r="U13" s="12"/>
      <c r="V13" s="12">
        <v>35.72</v>
      </c>
      <c r="W13" s="12">
        <v>65.208230094391183</v>
      </c>
      <c r="X13" s="12">
        <v>35.4</v>
      </c>
      <c r="Y13" s="12">
        <v>78.466223321463985</v>
      </c>
      <c r="Z13" s="12"/>
      <c r="AA13" s="13">
        <v>15</v>
      </c>
      <c r="AB13" s="12">
        <v>34.96</v>
      </c>
      <c r="AC13" s="12">
        <v>64.419785981231939</v>
      </c>
    </row>
    <row r="14" spans="1:29">
      <c r="A14">
        <v>18</v>
      </c>
      <c r="B14" s="12"/>
      <c r="C14" s="12"/>
      <c r="D14" s="12"/>
      <c r="E14" s="12"/>
      <c r="F14" s="12"/>
      <c r="G14" s="12"/>
      <c r="H14" s="12"/>
      <c r="I14" s="14">
        <v>12</v>
      </c>
      <c r="J14" s="12"/>
      <c r="K14" s="12"/>
      <c r="L14" s="12"/>
      <c r="M14" s="13">
        <v>18</v>
      </c>
      <c r="N14" s="12"/>
      <c r="O14" s="12"/>
      <c r="P14" s="12"/>
      <c r="Q14" s="12"/>
      <c r="R14" s="12"/>
      <c r="S14" s="13">
        <v>18</v>
      </c>
      <c r="T14" s="12"/>
      <c r="U14" s="12"/>
      <c r="V14" s="12"/>
      <c r="W14" s="12"/>
      <c r="X14" s="12"/>
      <c r="Y14" s="12"/>
      <c r="Z14" s="12"/>
      <c r="AA14" s="13">
        <v>18</v>
      </c>
      <c r="AB14" s="12"/>
      <c r="AC14" s="12"/>
    </row>
    <row r="15" spans="1:29">
      <c r="A15">
        <v>21</v>
      </c>
      <c r="B15" s="12"/>
      <c r="C15" s="12"/>
      <c r="D15" s="12"/>
      <c r="E15" s="12"/>
      <c r="F15" s="12"/>
      <c r="G15" s="12"/>
      <c r="H15" s="12"/>
      <c r="I15" s="14">
        <v>13.5</v>
      </c>
      <c r="J15" s="12"/>
      <c r="K15" s="12"/>
      <c r="L15" s="12"/>
      <c r="M15" s="13">
        <v>21</v>
      </c>
      <c r="N15" s="12"/>
      <c r="O15" s="12"/>
      <c r="P15" s="12"/>
      <c r="Q15" s="12"/>
      <c r="R15" s="12"/>
      <c r="S15" s="13">
        <v>21</v>
      </c>
      <c r="T15" s="12">
        <v>33.44</v>
      </c>
      <c r="U15" s="12">
        <v>49.690903580258237</v>
      </c>
      <c r="V15" s="12"/>
      <c r="W15" s="12"/>
      <c r="X15" s="12"/>
      <c r="Y15" s="12"/>
      <c r="Z15" s="12"/>
      <c r="AA15" s="13">
        <v>21</v>
      </c>
      <c r="AB15" s="12"/>
      <c r="AC15" s="12"/>
    </row>
    <row r="16" spans="1:29">
      <c r="A16">
        <v>24</v>
      </c>
      <c r="B16" s="12">
        <v>27.08</v>
      </c>
      <c r="C16" s="12">
        <v>63.906277438558391</v>
      </c>
      <c r="D16" s="12"/>
      <c r="E16" s="12"/>
      <c r="F16" s="12"/>
      <c r="G16" s="12"/>
      <c r="H16" s="12"/>
      <c r="I16" s="14">
        <v>15</v>
      </c>
      <c r="J16" s="12"/>
      <c r="K16" s="12"/>
      <c r="L16" s="12"/>
      <c r="M16" s="13">
        <v>24</v>
      </c>
      <c r="N16" s="12">
        <v>32.26</v>
      </c>
      <c r="O16" s="12">
        <v>63.779761154505678</v>
      </c>
      <c r="P16" s="12">
        <v>35.880000000000003</v>
      </c>
      <c r="Q16" s="12">
        <v>64.721075354324768</v>
      </c>
      <c r="R16" s="12"/>
      <c r="S16" s="13">
        <v>24</v>
      </c>
      <c r="T16" s="12"/>
      <c r="U16" s="12"/>
      <c r="V16" s="12"/>
      <c r="W16" s="12"/>
      <c r="X16" s="12"/>
      <c r="Y16" s="12"/>
      <c r="Z16" s="12"/>
      <c r="AA16" s="13">
        <v>24</v>
      </c>
      <c r="AB16" s="12"/>
      <c r="AC16" s="12"/>
    </row>
    <row r="17" spans="1:29">
      <c r="A17">
        <v>27</v>
      </c>
      <c r="B17" s="12"/>
      <c r="C17" s="12"/>
      <c r="D17" s="12"/>
      <c r="E17" s="12"/>
      <c r="F17" s="12">
        <v>35.64</v>
      </c>
      <c r="G17" s="12">
        <v>64.031881278824585</v>
      </c>
      <c r="H17" s="12"/>
      <c r="I17" s="14">
        <v>16.5</v>
      </c>
      <c r="J17" s="12"/>
      <c r="K17" s="12"/>
      <c r="L17" s="12"/>
      <c r="M17" s="13">
        <v>27</v>
      </c>
      <c r="N17" s="12"/>
      <c r="O17" s="12"/>
      <c r="P17" s="12"/>
      <c r="Q17" s="12"/>
      <c r="R17" s="12"/>
      <c r="S17" s="13">
        <v>27</v>
      </c>
      <c r="T17" s="12"/>
      <c r="U17" s="12"/>
      <c r="V17" s="12"/>
      <c r="W17" s="12"/>
      <c r="X17" s="12"/>
      <c r="Y17" s="12"/>
      <c r="Z17" s="12"/>
      <c r="AA17" s="13">
        <v>27</v>
      </c>
      <c r="AB17" s="12"/>
      <c r="AC17" s="12"/>
    </row>
    <row r="18" spans="1:29">
      <c r="A18">
        <v>30</v>
      </c>
      <c r="B18" s="12"/>
      <c r="C18" s="12"/>
      <c r="D18" s="12">
        <v>30.81</v>
      </c>
      <c r="E18" s="12">
        <v>64.272474559191323</v>
      </c>
      <c r="F18" s="12"/>
      <c r="G18" s="12"/>
      <c r="H18" s="12"/>
      <c r="I18" s="14">
        <v>18</v>
      </c>
      <c r="J18" s="12">
        <v>29.08</v>
      </c>
      <c r="K18" s="12">
        <v>64.645937656441191</v>
      </c>
      <c r="L18" s="12"/>
      <c r="M18" s="13">
        <v>30</v>
      </c>
      <c r="N18" s="12"/>
      <c r="O18" s="12"/>
      <c r="P18" s="12"/>
      <c r="Q18" s="12"/>
      <c r="R18" s="12"/>
      <c r="S18" s="13">
        <v>30</v>
      </c>
      <c r="T18" s="12"/>
      <c r="U18" s="12"/>
      <c r="V18" s="12">
        <v>30.81</v>
      </c>
      <c r="W18" s="12">
        <v>64.272474559191323</v>
      </c>
      <c r="X18" s="12">
        <v>30.87</v>
      </c>
      <c r="Y18" s="12">
        <v>80.518160536747018</v>
      </c>
      <c r="Z18" s="12"/>
      <c r="AA18" s="13">
        <v>30</v>
      </c>
      <c r="AB18" s="12">
        <v>30.2</v>
      </c>
      <c r="AC18" s="12">
        <v>64.841390691413494</v>
      </c>
    </row>
    <row r="19" spans="1:29">
      <c r="A19">
        <v>33</v>
      </c>
      <c r="B19" s="12">
        <v>21.35</v>
      </c>
      <c r="C19" s="12">
        <v>63.440046411362346</v>
      </c>
      <c r="D19" s="12"/>
      <c r="E19" s="12"/>
      <c r="F19" s="12"/>
      <c r="G19" s="12"/>
      <c r="H19" s="12"/>
      <c r="I19" s="14">
        <v>19.5</v>
      </c>
      <c r="J19" s="12"/>
      <c r="K19" s="12"/>
      <c r="L19" s="12"/>
      <c r="M19" s="13">
        <v>33</v>
      </c>
      <c r="N19" s="12"/>
      <c r="O19" s="12"/>
      <c r="P19" s="12"/>
      <c r="Q19" s="12"/>
      <c r="R19" s="12"/>
      <c r="S19" s="13">
        <v>33</v>
      </c>
      <c r="T19" s="12"/>
      <c r="U19" s="12"/>
      <c r="V19" s="12"/>
      <c r="W19" s="12"/>
      <c r="X19" s="12"/>
      <c r="Y19" s="12"/>
      <c r="Z19" s="12"/>
      <c r="AA19" s="13">
        <v>33</v>
      </c>
      <c r="AB19" s="12"/>
      <c r="AC19" s="12"/>
    </row>
    <row r="20" spans="1:29">
      <c r="A20">
        <v>36</v>
      </c>
      <c r="B20" s="12">
        <v>20.25</v>
      </c>
      <c r="C20" s="12">
        <v>60.265070814604769</v>
      </c>
      <c r="D20" s="12"/>
      <c r="E20" s="12"/>
      <c r="F20" s="12"/>
      <c r="G20" s="12"/>
      <c r="H20" s="12"/>
      <c r="I20" s="14">
        <v>21</v>
      </c>
      <c r="J20" s="12"/>
      <c r="K20" s="12"/>
      <c r="L20" s="12"/>
      <c r="M20" s="13">
        <v>36</v>
      </c>
      <c r="N20" s="12">
        <v>28.53</v>
      </c>
      <c r="O20" s="12">
        <v>65.216874810045411</v>
      </c>
      <c r="P20" s="12"/>
      <c r="Q20" s="12"/>
      <c r="R20" s="12"/>
      <c r="S20" s="13">
        <v>36</v>
      </c>
      <c r="T20" s="12"/>
      <c r="U20" s="12"/>
      <c r="V20" s="12"/>
      <c r="W20" s="12"/>
      <c r="X20" s="12"/>
      <c r="Y20" s="12"/>
      <c r="Z20" s="12"/>
      <c r="AA20" s="13">
        <v>36</v>
      </c>
      <c r="AB20" s="12"/>
      <c r="AC20" s="12"/>
    </row>
    <row r="21" spans="1:29">
      <c r="A21">
        <v>39</v>
      </c>
      <c r="B21" s="12">
        <v>19.850000000000001</v>
      </c>
      <c r="C21" s="12">
        <v>41.147145744627778</v>
      </c>
      <c r="D21" s="12"/>
      <c r="E21" s="12"/>
      <c r="F21" s="12"/>
      <c r="G21" s="12"/>
      <c r="H21" s="12"/>
      <c r="I21" s="14">
        <v>22.5</v>
      </c>
      <c r="J21" s="12"/>
      <c r="K21" s="12"/>
      <c r="L21" s="12"/>
      <c r="M21" s="13">
        <v>39</v>
      </c>
      <c r="N21" s="12">
        <v>27.88</v>
      </c>
      <c r="O21" s="12">
        <v>63.448510255096153</v>
      </c>
      <c r="P21" s="12"/>
      <c r="Q21" s="12"/>
      <c r="R21" s="12"/>
      <c r="S21" s="13">
        <v>39</v>
      </c>
      <c r="T21" s="12"/>
      <c r="U21" s="12"/>
      <c r="V21" s="12"/>
      <c r="W21" s="12"/>
      <c r="X21" s="12"/>
      <c r="Y21" s="12"/>
      <c r="Z21" s="12"/>
      <c r="AA21" s="13">
        <v>39</v>
      </c>
      <c r="AB21" s="12"/>
      <c r="AC21" s="12"/>
    </row>
    <row r="22" spans="1:29">
      <c r="A22">
        <v>42</v>
      </c>
      <c r="B22" s="12">
        <v>18.18</v>
      </c>
      <c r="C22" s="12">
        <v>29.708865024387705</v>
      </c>
      <c r="D22" s="12"/>
      <c r="E22" s="12"/>
      <c r="F22" s="12"/>
      <c r="G22" s="12"/>
      <c r="H22" s="12"/>
      <c r="I22" s="14">
        <v>24</v>
      </c>
      <c r="J22" s="12"/>
      <c r="K22" s="12"/>
      <c r="L22" s="12"/>
      <c r="M22" s="13">
        <v>42</v>
      </c>
      <c r="N22" s="12">
        <v>27.56</v>
      </c>
      <c r="O22" s="12">
        <v>59.904514095713033</v>
      </c>
      <c r="P22" s="12"/>
      <c r="Q22" s="12"/>
      <c r="R22" s="12"/>
      <c r="S22" s="13">
        <v>42</v>
      </c>
      <c r="T22" s="12">
        <v>26.83</v>
      </c>
      <c r="U22" s="12">
        <v>52.357341072291092</v>
      </c>
      <c r="V22" s="12"/>
      <c r="W22" s="12"/>
      <c r="X22" s="12">
        <v>26.86</v>
      </c>
      <c r="Y22" s="12">
        <v>80.289229309106304</v>
      </c>
      <c r="Z22" s="12"/>
      <c r="AA22" s="13">
        <v>42</v>
      </c>
      <c r="AB22" s="12"/>
      <c r="AC22" s="12"/>
    </row>
    <row r="23" spans="1:29">
      <c r="A23">
        <v>45</v>
      </c>
      <c r="B23" s="12">
        <v>16.63</v>
      </c>
      <c r="C23" s="12">
        <v>25.23503577441079</v>
      </c>
      <c r="D23" s="12"/>
      <c r="E23" s="12"/>
      <c r="F23" s="12"/>
      <c r="G23" s="12"/>
      <c r="H23" s="12"/>
      <c r="I23" s="14">
        <v>25.5</v>
      </c>
      <c r="J23" s="12"/>
      <c r="K23" s="12"/>
      <c r="L23" s="12"/>
      <c r="M23" s="13">
        <v>45</v>
      </c>
      <c r="N23" s="12">
        <v>27.12</v>
      </c>
      <c r="O23" s="12">
        <v>53.360633947703306</v>
      </c>
      <c r="P23" s="12"/>
      <c r="Q23" s="12"/>
      <c r="R23" s="12"/>
      <c r="S23" s="13">
        <v>45</v>
      </c>
      <c r="T23" s="12"/>
      <c r="U23" s="12"/>
      <c r="V23" s="12"/>
      <c r="W23" s="12"/>
      <c r="X23" s="12">
        <v>26.07</v>
      </c>
      <c r="Y23" s="12">
        <v>76.118136563465669</v>
      </c>
      <c r="Z23" s="12"/>
      <c r="AA23" s="13">
        <v>45</v>
      </c>
      <c r="AB23" s="12">
        <v>25.55</v>
      </c>
      <c r="AC23" s="12">
        <v>62.863853746301189</v>
      </c>
    </row>
    <row r="24" spans="1:29">
      <c r="A24">
        <v>48</v>
      </c>
      <c r="B24" s="12">
        <v>14.92</v>
      </c>
      <c r="C24" s="12">
        <v>22.190274891054287</v>
      </c>
      <c r="D24" s="12">
        <v>25.15</v>
      </c>
      <c r="E24" s="12">
        <v>64.00828743360762</v>
      </c>
      <c r="F24" s="12"/>
      <c r="G24" s="12"/>
      <c r="H24" s="12"/>
      <c r="I24" s="14">
        <v>27</v>
      </c>
      <c r="J24" s="12">
        <v>23.6</v>
      </c>
      <c r="K24" s="12">
        <v>63.189108330384549</v>
      </c>
      <c r="L24" s="12"/>
      <c r="M24" s="13">
        <v>48</v>
      </c>
      <c r="N24" s="12">
        <v>26.38</v>
      </c>
      <c r="O24" s="12">
        <v>47.782863334344938</v>
      </c>
      <c r="P24" s="12">
        <v>32.159999999999997</v>
      </c>
      <c r="Q24" s="12">
        <v>63.638493499067216</v>
      </c>
      <c r="R24" s="12"/>
      <c r="S24" s="13">
        <v>48</v>
      </c>
      <c r="T24" s="12"/>
      <c r="U24" s="12"/>
      <c r="V24" s="12">
        <v>25.15</v>
      </c>
      <c r="W24" s="12">
        <v>64.00828743360762</v>
      </c>
      <c r="X24" s="12">
        <v>26.49</v>
      </c>
      <c r="Y24" s="12">
        <v>56.530686985481225</v>
      </c>
      <c r="Z24" s="12"/>
      <c r="AA24" s="13">
        <v>48</v>
      </c>
      <c r="AB24" s="12">
        <v>25.35</v>
      </c>
      <c r="AC24" s="12">
        <v>56.910909272333662</v>
      </c>
    </row>
    <row r="25" spans="1:29">
      <c r="A25">
        <v>51</v>
      </c>
      <c r="B25" s="12">
        <v>13.32</v>
      </c>
      <c r="C25" s="12">
        <v>20.408453066815127</v>
      </c>
      <c r="D25" s="12">
        <v>24.67</v>
      </c>
      <c r="E25" s="12">
        <v>59.786519038521874</v>
      </c>
      <c r="F25" s="12"/>
      <c r="G25" s="12"/>
      <c r="H25" s="12"/>
      <c r="I25" s="14">
        <v>28.5</v>
      </c>
      <c r="J25" s="12">
        <v>22.94</v>
      </c>
      <c r="K25" s="12">
        <v>61.492263391001011</v>
      </c>
      <c r="L25" s="12"/>
      <c r="M25" s="13">
        <v>51</v>
      </c>
      <c r="N25" s="12">
        <v>25.55</v>
      </c>
      <c r="O25" s="12">
        <v>43.742520034932447</v>
      </c>
      <c r="P25" s="12"/>
      <c r="Q25" s="12"/>
      <c r="R25" s="12"/>
      <c r="S25" s="13">
        <v>51</v>
      </c>
      <c r="T25" s="12"/>
      <c r="U25" s="12"/>
      <c r="V25" s="12">
        <v>24.67</v>
      </c>
      <c r="W25" s="12">
        <v>59.786519038521874</v>
      </c>
      <c r="X25" s="12">
        <v>25.72</v>
      </c>
      <c r="Y25" s="12">
        <v>43.908347573922583</v>
      </c>
      <c r="Z25" s="12"/>
      <c r="AA25" s="13">
        <v>51</v>
      </c>
      <c r="AB25" s="12">
        <v>24.76</v>
      </c>
      <c r="AC25" s="12">
        <v>48.985261794910954</v>
      </c>
    </row>
    <row r="26" spans="1:29">
      <c r="A26">
        <v>54</v>
      </c>
      <c r="B26" s="12">
        <v>12.13</v>
      </c>
      <c r="C26" s="12">
        <v>19.810031237730072</v>
      </c>
      <c r="D26" s="12">
        <v>24.96</v>
      </c>
      <c r="E26" s="12">
        <v>52.114584564536926</v>
      </c>
      <c r="F26" s="12">
        <v>31.33</v>
      </c>
      <c r="G26" s="12">
        <v>61.991606116267576</v>
      </c>
      <c r="H26" s="12"/>
      <c r="I26" s="14">
        <v>30</v>
      </c>
      <c r="J26" s="12">
        <v>22.47</v>
      </c>
      <c r="K26" s="12">
        <v>56.91533728260093</v>
      </c>
      <c r="L26" s="12"/>
      <c r="M26" s="13">
        <v>54</v>
      </c>
      <c r="N26" s="12">
        <v>24.76</v>
      </c>
      <c r="O26" s="12">
        <v>40.70213806506159</v>
      </c>
      <c r="P26" s="12"/>
      <c r="Q26" s="12"/>
      <c r="R26" s="12"/>
      <c r="S26" s="13">
        <v>54</v>
      </c>
      <c r="T26" s="12"/>
      <c r="U26" s="12"/>
      <c r="V26" s="12">
        <v>24.96</v>
      </c>
      <c r="W26" s="12">
        <v>52.114584564536926</v>
      </c>
      <c r="X26" s="12">
        <v>24.76</v>
      </c>
      <c r="Y26" s="12">
        <v>40.192018280949924</v>
      </c>
      <c r="Z26" s="12"/>
      <c r="AA26" s="13">
        <v>54</v>
      </c>
      <c r="AB26" s="12">
        <v>23.85</v>
      </c>
      <c r="AC26" s="12">
        <v>41.080390116178471</v>
      </c>
    </row>
    <row r="27" spans="1:29">
      <c r="A27">
        <v>57</v>
      </c>
      <c r="B27" s="12">
        <v>10</v>
      </c>
      <c r="C27" s="12">
        <v>18.389331443020637</v>
      </c>
      <c r="D27" s="12">
        <v>24.18</v>
      </c>
      <c r="E27" s="12">
        <v>44.190589235657171</v>
      </c>
      <c r="F27" s="12"/>
      <c r="G27" s="12"/>
      <c r="H27" s="12"/>
      <c r="I27" s="14">
        <v>31.5</v>
      </c>
      <c r="J27" s="12">
        <v>21.96</v>
      </c>
      <c r="K27" s="12">
        <v>53.07771379531426</v>
      </c>
      <c r="L27" s="12"/>
      <c r="M27" s="13">
        <v>57</v>
      </c>
      <c r="N27" s="12">
        <v>23.98</v>
      </c>
      <c r="O27" s="12">
        <v>38.580100599121785</v>
      </c>
      <c r="P27" s="12"/>
      <c r="Q27" s="12"/>
      <c r="R27" s="12"/>
      <c r="S27" s="13">
        <v>57</v>
      </c>
      <c r="T27" s="12"/>
      <c r="U27" s="12"/>
      <c r="V27" s="12">
        <v>24.18</v>
      </c>
      <c r="W27" s="12">
        <v>44.190589235657171</v>
      </c>
      <c r="X27" s="12">
        <v>23.77</v>
      </c>
      <c r="Y27" s="12">
        <v>36.389098744430157</v>
      </c>
      <c r="Z27" s="12"/>
      <c r="AA27" s="13">
        <v>57</v>
      </c>
      <c r="AB27" s="12">
        <v>22.93</v>
      </c>
      <c r="AC27" s="12">
        <v>37.650614692265442</v>
      </c>
    </row>
    <row r="28" spans="1:29">
      <c r="A28">
        <v>60</v>
      </c>
      <c r="B28" s="12">
        <v>8.3000000000000007</v>
      </c>
      <c r="C28" s="12">
        <v>16.318875473622029</v>
      </c>
      <c r="D28" s="12">
        <v>23.39</v>
      </c>
      <c r="E28" s="12">
        <v>38.128613491138822</v>
      </c>
      <c r="F28" s="12"/>
      <c r="G28" s="12"/>
      <c r="H28" s="12"/>
      <c r="I28" s="14">
        <v>33</v>
      </c>
      <c r="J28" s="12">
        <v>21.26</v>
      </c>
      <c r="K28" s="12">
        <v>46.225179518618702</v>
      </c>
      <c r="L28" s="12"/>
      <c r="M28" s="13">
        <v>60</v>
      </c>
      <c r="N28" s="12">
        <v>23.16</v>
      </c>
      <c r="O28" s="12">
        <v>36.349240699031711</v>
      </c>
      <c r="P28" s="12"/>
      <c r="Q28" s="12"/>
      <c r="R28" s="12"/>
      <c r="S28" s="13">
        <v>60</v>
      </c>
      <c r="T28" s="12"/>
      <c r="U28" s="12"/>
      <c r="V28" s="12">
        <v>23.39</v>
      </c>
      <c r="W28" s="12">
        <v>38.128613491138822</v>
      </c>
      <c r="X28" s="12">
        <v>22.83</v>
      </c>
      <c r="Y28" s="12">
        <v>31.785054781050349</v>
      </c>
      <c r="Z28" s="12"/>
      <c r="AA28" s="13">
        <v>60</v>
      </c>
      <c r="AB28" s="12">
        <v>21.95</v>
      </c>
      <c r="AC28" s="12">
        <v>34.055887673585111</v>
      </c>
    </row>
    <row r="29" spans="1:29">
      <c r="A29">
        <v>63</v>
      </c>
      <c r="B29" s="12">
        <v>6.8</v>
      </c>
      <c r="C29" s="12">
        <v>13.880246295104371</v>
      </c>
      <c r="D29" s="12">
        <v>22.42</v>
      </c>
      <c r="E29" s="12">
        <v>35.328862283087801</v>
      </c>
      <c r="F29" s="12"/>
      <c r="G29" s="12"/>
      <c r="H29" s="12"/>
      <c r="I29" s="14">
        <v>34.5</v>
      </c>
      <c r="J29" s="12">
        <v>20.399999999999999</v>
      </c>
      <c r="K29" s="12">
        <v>42.3298557263671</v>
      </c>
      <c r="L29" s="12"/>
      <c r="M29" s="13">
        <v>63</v>
      </c>
      <c r="N29" s="12">
        <v>22.31</v>
      </c>
      <c r="O29" s="12">
        <v>32.254486182543232</v>
      </c>
      <c r="P29" s="12"/>
      <c r="Q29" s="12"/>
      <c r="R29" s="12"/>
      <c r="S29" s="13">
        <v>63</v>
      </c>
      <c r="T29" s="12">
        <v>20.239999999999998</v>
      </c>
      <c r="U29" s="12">
        <v>54.136063893918617</v>
      </c>
      <c r="V29" s="12">
        <v>22.42</v>
      </c>
      <c r="W29" s="12">
        <v>35.328862283087801</v>
      </c>
      <c r="X29" s="12">
        <v>21.66</v>
      </c>
      <c r="Y29" s="12">
        <v>28.40803528268043</v>
      </c>
      <c r="Z29" s="12"/>
      <c r="AA29" s="13">
        <v>63</v>
      </c>
      <c r="AB29" s="12">
        <v>21.01</v>
      </c>
      <c r="AC29" s="12">
        <v>30.571128384748498</v>
      </c>
    </row>
    <row r="30" spans="1:29">
      <c r="A30">
        <v>66</v>
      </c>
      <c r="D30" s="12">
        <v>21.27</v>
      </c>
      <c r="E30" s="12">
        <v>32.0095696137505</v>
      </c>
      <c r="F30" s="12"/>
      <c r="G30" s="12"/>
      <c r="H30" s="12"/>
      <c r="I30" s="14">
        <v>36</v>
      </c>
      <c r="J30" s="12">
        <v>19.45</v>
      </c>
      <c r="K30" s="12">
        <v>39.045285696181622</v>
      </c>
      <c r="L30" s="12"/>
      <c r="M30" s="13">
        <v>66</v>
      </c>
      <c r="N30" s="12">
        <v>21.48</v>
      </c>
      <c r="O30" s="12">
        <v>31.778698464699584</v>
      </c>
      <c r="P30" s="12"/>
      <c r="Q30" s="12"/>
      <c r="R30" s="12"/>
      <c r="S30" s="13">
        <v>66</v>
      </c>
      <c r="T30" s="12">
        <v>19.54</v>
      </c>
      <c r="U30" s="12">
        <v>51.17018337835907</v>
      </c>
      <c r="V30" s="12">
        <v>21.27</v>
      </c>
      <c r="W30" s="12">
        <v>32.0095696137505</v>
      </c>
      <c r="X30" s="12">
        <v>20.77</v>
      </c>
      <c r="Y30" s="12">
        <v>27.730074389635774</v>
      </c>
      <c r="Z30" s="12"/>
      <c r="AA30" s="13">
        <v>66</v>
      </c>
      <c r="AB30" s="12">
        <v>19.989999999999998</v>
      </c>
      <c r="AC30" s="12">
        <v>30.468504186046676</v>
      </c>
    </row>
    <row r="31" spans="1:29">
      <c r="A31">
        <v>69</v>
      </c>
      <c r="D31" s="12">
        <v>20.23</v>
      </c>
      <c r="E31" s="12">
        <v>30.89865750296849</v>
      </c>
      <c r="F31" s="12"/>
      <c r="G31" s="12"/>
      <c r="H31" s="12"/>
      <c r="I31" s="14">
        <v>37.5</v>
      </c>
      <c r="J31" s="12">
        <v>18.53</v>
      </c>
      <c r="K31" s="12">
        <v>34.153561564728484</v>
      </c>
      <c r="L31" s="12"/>
      <c r="M31" s="13">
        <v>69</v>
      </c>
      <c r="N31" s="12">
        <v>20.62</v>
      </c>
      <c r="O31" s="12">
        <v>29.439016130459237</v>
      </c>
      <c r="P31" s="12"/>
      <c r="Q31" s="12"/>
      <c r="R31" s="12"/>
      <c r="S31" s="13">
        <v>69</v>
      </c>
      <c r="T31" s="12">
        <v>18.3</v>
      </c>
      <c r="U31" s="12">
        <v>44.754795480061148</v>
      </c>
      <c r="V31" s="12">
        <v>20.23</v>
      </c>
      <c r="W31" s="12">
        <v>30.89865750296849</v>
      </c>
      <c r="X31" s="12">
        <v>19.71</v>
      </c>
      <c r="Y31" s="12">
        <v>26.561435449819328</v>
      </c>
      <c r="Z31" s="12"/>
      <c r="AA31" s="13">
        <v>69</v>
      </c>
      <c r="AB31" s="12">
        <v>19.100000000000001</v>
      </c>
      <c r="AC31" s="12">
        <v>27.121204559517302</v>
      </c>
    </row>
    <row r="32" spans="1:29">
      <c r="A32">
        <v>72</v>
      </c>
      <c r="D32" s="12">
        <v>19.37</v>
      </c>
      <c r="E32" s="12">
        <v>29.361845354034813</v>
      </c>
      <c r="F32" s="12"/>
      <c r="G32" s="12"/>
      <c r="H32" s="12"/>
      <c r="I32" s="14">
        <v>39</v>
      </c>
      <c r="J32" s="12">
        <v>17.62</v>
      </c>
      <c r="K32" s="12">
        <v>31.813972330123029</v>
      </c>
      <c r="L32" s="12"/>
      <c r="M32" s="13">
        <v>72</v>
      </c>
      <c r="N32" s="12">
        <v>19.72</v>
      </c>
      <c r="O32" s="12">
        <v>26.990511362066904</v>
      </c>
      <c r="P32" s="12">
        <v>28.75</v>
      </c>
      <c r="Q32" s="12">
        <v>61.715251217558283</v>
      </c>
      <c r="R32" s="12"/>
      <c r="S32" s="13">
        <v>72</v>
      </c>
      <c r="T32" s="12">
        <v>17.7</v>
      </c>
      <c r="U32" s="12">
        <v>38.29578311190744</v>
      </c>
      <c r="V32" s="12">
        <v>19.37</v>
      </c>
      <c r="W32" s="12">
        <v>29.361845354034813</v>
      </c>
      <c r="X32" s="12">
        <v>18.88</v>
      </c>
      <c r="Y32" s="12">
        <v>26.056655043872524</v>
      </c>
      <c r="Z32" s="12"/>
      <c r="AA32" s="13">
        <v>72</v>
      </c>
      <c r="AB32" s="12">
        <v>18.16</v>
      </c>
      <c r="AC32" s="12">
        <v>24.53696290813798</v>
      </c>
    </row>
    <row r="33" spans="1:29">
      <c r="A33">
        <v>75</v>
      </c>
      <c r="D33" s="12">
        <v>18.399999999999999</v>
      </c>
      <c r="E33" s="12">
        <v>28.452977144861507</v>
      </c>
      <c r="F33" s="12"/>
      <c r="G33" s="12"/>
      <c r="H33" s="12"/>
      <c r="I33" s="14">
        <v>40.5</v>
      </c>
      <c r="J33" s="12">
        <v>16.71</v>
      </c>
      <c r="K33" s="12">
        <v>29.474383095519194</v>
      </c>
      <c r="L33" s="12"/>
      <c r="M33" s="13">
        <v>75</v>
      </c>
      <c r="N33" s="12">
        <v>18.87</v>
      </c>
      <c r="O33" s="12">
        <v>25.56917353175934</v>
      </c>
      <c r="P33" s="12">
        <v>28.45</v>
      </c>
      <c r="Q33" s="12">
        <v>58.590803781084219</v>
      </c>
      <c r="R33" s="12"/>
      <c r="S33" s="13">
        <v>75</v>
      </c>
      <c r="T33" s="12">
        <v>17.05</v>
      </c>
      <c r="U33" s="12">
        <v>32.637895170615593</v>
      </c>
      <c r="V33" s="12">
        <v>18.399999999999999</v>
      </c>
      <c r="W33" s="12">
        <v>28.452977144861507</v>
      </c>
      <c r="X33" s="12">
        <v>17.87</v>
      </c>
      <c r="Y33" s="12">
        <v>24.086891677197855</v>
      </c>
      <c r="Z33" s="12"/>
      <c r="AA33" s="13">
        <v>75</v>
      </c>
      <c r="AB33" s="12">
        <v>17.27</v>
      </c>
      <c r="AC33" s="12">
        <v>23.891216193980476</v>
      </c>
    </row>
    <row r="34" spans="1:29">
      <c r="A34">
        <v>78</v>
      </c>
      <c r="D34" s="12">
        <v>16.77</v>
      </c>
      <c r="E34" s="12">
        <v>24.693682078195707</v>
      </c>
      <c r="F34" s="12">
        <v>27.46</v>
      </c>
      <c r="G34" s="12">
        <v>63.112204191287674</v>
      </c>
      <c r="H34" s="12"/>
      <c r="I34" s="14">
        <v>42</v>
      </c>
      <c r="J34" s="12"/>
      <c r="K34" s="12"/>
      <c r="L34" s="12"/>
      <c r="M34" s="13">
        <v>78</v>
      </c>
      <c r="N34" s="12">
        <v>18.02</v>
      </c>
      <c r="O34" s="12">
        <v>25.038974596839697</v>
      </c>
      <c r="P34" s="12">
        <v>28.19</v>
      </c>
      <c r="Q34" s="12">
        <v>55.563791994130952</v>
      </c>
      <c r="R34" s="12"/>
      <c r="S34" s="13">
        <v>78</v>
      </c>
      <c r="T34" s="12">
        <v>16.149999999999999</v>
      </c>
      <c r="U34" s="12">
        <v>28.1493048652992</v>
      </c>
      <c r="V34" s="12">
        <v>16.77</v>
      </c>
      <c r="W34" s="12">
        <v>24.693682078195707</v>
      </c>
      <c r="X34" s="12">
        <v>16.96</v>
      </c>
      <c r="Y34" s="12">
        <v>21.460320956242867</v>
      </c>
      <c r="Z34" s="12"/>
      <c r="AA34" s="13">
        <v>78</v>
      </c>
      <c r="AB34" s="12">
        <v>16.34</v>
      </c>
      <c r="AC34" s="12">
        <v>24.036019387433086</v>
      </c>
    </row>
    <row r="35" spans="1:29">
      <c r="A35">
        <v>81</v>
      </c>
      <c r="D35" s="12">
        <v>15.82</v>
      </c>
      <c r="E35" s="12">
        <v>22.89709919861707</v>
      </c>
      <c r="F35" s="12">
        <v>27.09</v>
      </c>
      <c r="G35" s="12">
        <v>61.0988163547554</v>
      </c>
      <c r="H35" s="12"/>
      <c r="I35" s="14">
        <v>43.5</v>
      </c>
      <c r="J35" s="12">
        <v>14.82</v>
      </c>
      <c r="K35" s="12">
        <v>24.615236223647571</v>
      </c>
      <c r="L35" s="12"/>
      <c r="M35" s="13">
        <v>81</v>
      </c>
      <c r="N35" s="12">
        <v>17.079999999999998</v>
      </c>
      <c r="O35" s="12">
        <v>23.372786289688442</v>
      </c>
      <c r="P35" s="12">
        <v>27.91</v>
      </c>
      <c r="Q35" s="12">
        <v>52.48806238241653</v>
      </c>
      <c r="R35" s="12"/>
      <c r="S35" s="13">
        <v>81</v>
      </c>
      <c r="T35" s="12">
        <v>14.91</v>
      </c>
      <c r="U35" s="12">
        <v>26.461124464194654</v>
      </c>
      <c r="V35" s="12">
        <v>15.82</v>
      </c>
      <c r="W35" s="12">
        <v>22.89709919861707</v>
      </c>
      <c r="X35" s="12">
        <v>15.87</v>
      </c>
      <c r="Y35" s="12">
        <v>20.205091772879314</v>
      </c>
      <c r="Z35" s="12"/>
      <c r="AA35" s="13">
        <v>81</v>
      </c>
      <c r="AB35" s="12">
        <v>15.37</v>
      </c>
      <c r="AC35" s="12">
        <v>21.369301938668372</v>
      </c>
    </row>
    <row r="36" spans="1:29">
      <c r="A36">
        <v>84</v>
      </c>
      <c r="D36" s="12">
        <v>14.91</v>
      </c>
      <c r="E36" s="12">
        <v>22.161411476537978</v>
      </c>
      <c r="F36" s="12">
        <v>26.86</v>
      </c>
      <c r="G36" s="12">
        <v>59.489516321451447</v>
      </c>
      <c r="H36" s="12"/>
      <c r="I36" s="14">
        <v>45</v>
      </c>
      <c r="J36" s="12">
        <v>13.86</v>
      </c>
      <c r="K36" s="12">
        <v>22.147098129999677</v>
      </c>
      <c r="L36" s="12"/>
      <c r="M36" s="13">
        <v>84</v>
      </c>
      <c r="N36" s="12">
        <v>16.32</v>
      </c>
      <c r="O36" s="12">
        <v>22.196298936217708</v>
      </c>
      <c r="P36" s="12">
        <v>27.52</v>
      </c>
      <c r="Q36" s="12">
        <v>48.346491379499383</v>
      </c>
      <c r="R36" s="12"/>
      <c r="S36" s="13">
        <v>84</v>
      </c>
      <c r="T36" s="12">
        <v>13.85</v>
      </c>
      <c r="U36" s="12">
        <v>23.401602525502312</v>
      </c>
      <c r="V36" s="12">
        <v>14.91</v>
      </c>
      <c r="W36" s="12">
        <v>22.161411476537978</v>
      </c>
      <c r="X36" s="12">
        <v>15</v>
      </c>
      <c r="Y36" s="12">
        <v>20.530299208307042</v>
      </c>
      <c r="Z36" s="12"/>
      <c r="AA36" s="13">
        <v>84</v>
      </c>
      <c r="AB36" s="12">
        <v>14.42</v>
      </c>
      <c r="AC36" s="12">
        <v>20.558603629738364</v>
      </c>
    </row>
    <row r="37" spans="1:29">
      <c r="A37">
        <v>87</v>
      </c>
      <c r="D37" s="12">
        <v>13.8</v>
      </c>
      <c r="E37" s="12">
        <v>20.848455464143626</v>
      </c>
      <c r="F37" s="12">
        <v>26.76</v>
      </c>
      <c r="G37" s="12">
        <v>52.582791680219088</v>
      </c>
      <c r="H37" s="12"/>
      <c r="I37" s="14">
        <v>46.5</v>
      </c>
      <c r="J37" s="12">
        <v>12.93</v>
      </c>
      <c r="K37" s="12">
        <v>20.598231060122671</v>
      </c>
      <c r="L37" s="12"/>
      <c r="M37" s="13">
        <v>87</v>
      </c>
      <c r="N37" s="12">
        <v>15.29</v>
      </c>
      <c r="O37" s="12">
        <v>21.176399047620976</v>
      </c>
      <c r="P37" s="12">
        <v>27.05</v>
      </c>
      <c r="Q37" s="12">
        <v>45.605835787580908</v>
      </c>
      <c r="R37" s="12"/>
      <c r="S37" s="13">
        <v>87</v>
      </c>
      <c r="T37" s="12">
        <v>12.81</v>
      </c>
      <c r="U37" s="12">
        <v>21.345248915278717</v>
      </c>
      <c r="V37" s="12">
        <v>13.8</v>
      </c>
      <c r="W37" s="12">
        <v>20.848455464143626</v>
      </c>
      <c r="X37" s="12">
        <v>13.9</v>
      </c>
      <c r="Y37" s="12">
        <v>19.246206610425361</v>
      </c>
      <c r="Z37" s="12"/>
      <c r="AA37" s="13">
        <v>87</v>
      </c>
      <c r="AB37" s="12">
        <v>13.44</v>
      </c>
      <c r="AC37" s="12">
        <v>19.66542952342644</v>
      </c>
    </row>
    <row r="38" spans="1:29">
      <c r="A38">
        <v>90</v>
      </c>
      <c r="D38" s="12">
        <v>12.67</v>
      </c>
      <c r="E38" s="12">
        <v>20.423214122154604</v>
      </c>
      <c r="F38" s="12">
        <v>26.43</v>
      </c>
      <c r="G38" s="12">
        <v>46.903091503994801</v>
      </c>
      <c r="H38" s="12"/>
      <c r="I38" s="14">
        <v>48</v>
      </c>
      <c r="J38" s="12">
        <v>11.98</v>
      </c>
      <c r="K38" s="12">
        <v>19.84008615497736</v>
      </c>
      <c r="L38" s="12"/>
      <c r="M38" s="13">
        <v>90</v>
      </c>
      <c r="N38" s="12">
        <v>14.43</v>
      </c>
      <c r="O38" s="12">
        <v>19.72785560877027</v>
      </c>
      <c r="P38" s="12">
        <v>26.58</v>
      </c>
      <c r="Q38" s="12">
        <v>42.067286840641529</v>
      </c>
      <c r="R38" s="12"/>
      <c r="S38" s="13">
        <v>90</v>
      </c>
      <c r="T38" s="12">
        <v>11.87</v>
      </c>
      <c r="U38" s="12">
        <v>18.632087950776622</v>
      </c>
      <c r="V38" s="12">
        <v>12.67</v>
      </c>
      <c r="W38" s="12">
        <v>20.423214122154604</v>
      </c>
      <c r="X38" s="12">
        <v>13.1</v>
      </c>
      <c r="Y38" s="12">
        <v>18.828016448023845</v>
      </c>
      <c r="Z38" s="12"/>
      <c r="AA38" s="13">
        <v>90</v>
      </c>
      <c r="AB38" s="12">
        <v>12.52</v>
      </c>
      <c r="AC38" s="12">
        <v>18.937207011883551</v>
      </c>
    </row>
    <row r="39" spans="1:29">
      <c r="A39">
        <v>93</v>
      </c>
      <c r="D39" s="12">
        <v>11.83</v>
      </c>
      <c r="E39" s="12">
        <v>17.998687302811959</v>
      </c>
      <c r="F39" s="12">
        <v>25.89</v>
      </c>
      <c r="G39" s="12">
        <v>42.50814262181666</v>
      </c>
      <c r="H39" s="12"/>
      <c r="I39" s="14">
        <v>49.5</v>
      </c>
      <c r="J39" s="12">
        <v>11.04</v>
      </c>
      <c r="K39" s="12">
        <v>19.107651021637945</v>
      </c>
      <c r="L39" s="12"/>
      <c r="M39" s="13">
        <v>93</v>
      </c>
      <c r="N39" s="12">
        <v>13.48</v>
      </c>
      <c r="O39" s="12">
        <v>19.816739483865437</v>
      </c>
      <c r="P39" s="12">
        <v>26.07</v>
      </c>
      <c r="Q39" s="12">
        <v>40.824982309245584</v>
      </c>
      <c r="R39" s="12"/>
      <c r="S39" s="13">
        <v>93</v>
      </c>
      <c r="T39" s="12">
        <v>11.08</v>
      </c>
      <c r="U39" s="12">
        <v>19.188202702329363</v>
      </c>
      <c r="V39" s="12">
        <v>11.83</v>
      </c>
      <c r="W39" s="12">
        <v>17.998687302811959</v>
      </c>
      <c r="X39" s="12">
        <v>12.3</v>
      </c>
      <c r="Y39" s="12">
        <v>19.355267785063916</v>
      </c>
      <c r="Z39" s="12"/>
      <c r="AA39" s="13">
        <v>93</v>
      </c>
      <c r="AB39" s="12">
        <v>11.61</v>
      </c>
      <c r="AC39" s="12">
        <v>17.335958795345171</v>
      </c>
    </row>
    <row r="40" spans="1:29">
      <c r="A40">
        <v>96</v>
      </c>
      <c r="D40" s="12">
        <v>11.1</v>
      </c>
      <c r="E40" s="12">
        <v>18.727982541462552</v>
      </c>
      <c r="F40" s="12">
        <v>25.43</v>
      </c>
      <c r="G40" s="12">
        <v>40.234984054643064</v>
      </c>
      <c r="H40" s="12"/>
      <c r="I40" s="14">
        <v>51</v>
      </c>
      <c r="J40" s="12">
        <v>10.1</v>
      </c>
      <c r="K40" s="12">
        <v>17.533074179951804</v>
      </c>
      <c r="L40" s="12"/>
      <c r="M40" s="13">
        <v>96</v>
      </c>
      <c r="N40" s="12">
        <v>12.57</v>
      </c>
      <c r="O40" s="12">
        <v>19.123306897721243</v>
      </c>
      <c r="P40" s="12">
        <v>25.56</v>
      </c>
      <c r="Q40" s="12">
        <v>37.986891067807846</v>
      </c>
      <c r="R40" s="12"/>
      <c r="S40" s="13">
        <v>96</v>
      </c>
      <c r="T40" s="12">
        <v>10.09</v>
      </c>
      <c r="U40" s="12">
        <v>16.330724665247544</v>
      </c>
      <c r="V40" s="12">
        <v>11.1</v>
      </c>
      <c r="W40" s="12">
        <v>18.727982541462552</v>
      </c>
      <c r="X40" s="12">
        <v>11.44</v>
      </c>
      <c r="Y40" s="12">
        <v>17.8184556361266</v>
      </c>
      <c r="Z40" s="12"/>
      <c r="AA40" s="13">
        <v>96</v>
      </c>
      <c r="AB40" s="12">
        <v>10.69</v>
      </c>
      <c r="AC40" s="12">
        <v>17.50825392125784</v>
      </c>
    </row>
    <row r="41" spans="1:29">
      <c r="A41">
        <v>99</v>
      </c>
      <c r="D41" s="12">
        <v>10.36</v>
      </c>
      <c r="E41" s="12">
        <v>17.537531366719122</v>
      </c>
      <c r="F41" s="12">
        <v>24.94</v>
      </c>
      <c r="G41" s="12">
        <v>37.875235243920542</v>
      </c>
      <c r="H41" s="12"/>
      <c r="I41" s="14">
        <v>52.5</v>
      </c>
      <c r="J41" s="12">
        <v>9.14</v>
      </c>
      <c r="K41" s="12">
        <v>15.907077794649013</v>
      </c>
      <c r="L41" s="12"/>
      <c r="M41" s="13">
        <v>99</v>
      </c>
      <c r="N41" s="12">
        <v>11.65</v>
      </c>
      <c r="O41" s="12">
        <v>17.511529807647694</v>
      </c>
      <c r="P41" s="12">
        <v>25.09</v>
      </c>
      <c r="Q41" s="12">
        <v>35.246235475890906</v>
      </c>
      <c r="R41" s="12"/>
      <c r="S41" s="13">
        <v>99</v>
      </c>
      <c r="T41" s="12">
        <v>9.1</v>
      </c>
      <c r="U41" s="12">
        <v>16.309571126483206</v>
      </c>
      <c r="V41" s="12">
        <v>10.36</v>
      </c>
      <c r="W41" s="12">
        <v>17.537531366719122</v>
      </c>
      <c r="X41" s="12">
        <v>10.82</v>
      </c>
      <c r="Y41" s="12">
        <v>18.86524843445477</v>
      </c>
      <c r="Z41" s="12"/>
      <c r="AA41" s="13">
        <v>99</v>
      </c>
      <c r="AB41" s="12">
        <v>9.77</v>
      </c>
      <c r="AC41" s="12">
        <v>16.780031409716685</v>
      </c>
    </row>
    <row r="42" spans="1:29">
      <c r="A42">
        <v>102</v>
      </c>
      <c r="D42" s="12">
        <v>9.2899999999999991</v>
      </c>
      <c r="E42" s="12">
        <v>16.340029012384548</v>
      </c>
      <c r="F42" s="12">
        <v>24.41</v>
      </c>
      <c r="G42" s="12">
        <v>36.345474274574372</v>
      </c>
      <c r="H42" s="12"/>
      <c r="I42" s="12"/>
      <c r="J42" s="12"/>
      <c r="K42" s="12"/>
      <c r="L42" s="12"/>
      <c r="M42" s="13">
        <v>102</v>
      </c>
      <c r="N42" s="12">
        <v>10.74</v>
      </c>
      <c r="O42" s="12">
        <v>17.709236116893141</v>
      </c>
      <c r="P42" s="12">
        <v>24.59</v>
      </c>
      <c r="Q42" s="12">
        <v>34.028289856875546</v>
      </c>
      <c r="R42" s="12"/>
      <c r="S42" s="13">
        <v>102</v>
      </c>
      <c r="T42" s="12"/>
      <c r="U42" s="12"/>
      <c r="V42" s="12">
        <v>9.2899999999999991</v>
      </c>
      <c r="W42" s="12">
        <v>16.340029012384548</v>
      </c>
      <c r="X42" s="12">
        <v>9.1</v>
      </c>
      <c r="Y42" s="12">
        <v>15.791624136581959</v>
      </c>
      <c r="Z42" s="12"/>
      <c r="AA42" s="13"/>
      <c r="AB42" s="12"/>
      <c r="AC42" s="12"/>
    </row>
    <row r="43" spans="1:29">
      <c r="A43">
        <v>105</v>
      </c>
      <c r="F43" s="12">
        <v>23.87</v>
      </c>
      <c r="G43" s="12">
        <v>33.841408391273944</v>
      </c>
      <c r="H43" s="12"/>
      <c r="I43" s="12"/>
      <c r="J43" s="12"/>
      <c r="K43" s="12"/>
      <c r="L43" s="12"/>
      <c r="M43" s="13">
        <v>105</v>
      </c>
      <c r="N43" s="12">
        <v>9.8800000000000008</v>
      </c>
      <c r="O43" s="12">
        <v>18.042970468828571</v>
      </c>
      <c r="P43" s="12">
        <v>24.11</v>
      </c>
      <c r="Q43" s="12">
        <v>32.061168707598917</v>
      </c>
      <c r="R43" s="12"/>
      <c r="S43" s="12"/>
      <c r="T43" s="12"/>
      <c r="U43" s="12"/>
      <c r="V43" s="12"/>
      <c r="W43" s="12"/>
      <c r="X43" s="12"/>
      <c r="Y43" s="12"/>
      <c r="Z43" s="12"/>
      <c r="AA43" s="13"/>
      <c r="AB43" s="12"/>
      <c r="AC43" s="12"/>
    </row>
    <row r="44" spans="1:29">
      <c r="A44">
        <v>108</v>
      </c>
      <c r="F44" s="12">
        <v>23.38</v>
      </c>
      <c r="G44" s="12">
        <v>31.481659580551423</v>
      </c>
      <c r="H44" s="12"/>
      <c r="I44" s="12"/>
      <c r="J44" s="12"/>
      <c r="K44" s="12"/>
      <c r="L44" s="12"/>
      <c r="M44" s="13">
        <v>108</v>
      </c>
      <c r="N44" s="12"/>
      <c r="O44" s="12"/>
      <c r="P44" s="12">
        <v>23.66</v>
      </c>
      <c r="Q44" s="12">
        <v>30.167124295462507</v>
      </c>
      <c r="R44" s="12"/>
      <c r="S44" s="12"/>
      <c r="T44" s="12"/>
      <c r="U44" s="12"/>
      <c r="V44" s="12"/>
      <c r="W44" s="12"/>
      <c r="X44" s="12"/>
      <c r="Y44" s="12"/>
      <c r="Z44" s="12"/>
      <c r="AA44" s="12"/>
      <c r="AB44" s="12"/>
      <c r="AC44" s="12"/>
    </row>
    <row r="45" spans="1:29">
      <c r="A45">
        <v>111</v>
      </c>
      <c r="F45" s="12">
        <v>22.87</v>
      </c>
      <c r="G45" s="12">
        <v>30.00962544023605</v>
      </c>
      <c r="H45" s="12"/>
      <c r="I45" s="12"/>
      <c r="J45" s="12"/>
      <c r="K45" s="12"/>
      <c r="L45" s="12"/>
      <c r="M45" s="13">
        <v>111</v>
      </c>
      <c r="N45" s="12"/>
      <c r="O45" s="12"/>
      <c r="P45" s="12">
        <v>23.2</v>
      </c>
      <c r="Q45" s="12">
        <v>28.248720970945513</v>
      </c>
      <c r="R45" s="12"/>
      <c r="S45" s="12"/>
      <c r="T45" s="12"/>
      <c r="U45" s="12"/>
      <c r="V45" s="12"/>
      <c r="W45" s="12"/>
      <c r="X45" s="12"/>
      <c r="Y45" s="12"/>
      <c r="Z45" s="12"/>
      <c r="AA45" s="12"/>
      <c r="AB45" s="12"/>
      <c r="AC45" s="12"/>
    </row>
    <row r="46" spans="1:29">
      <c r="A46">
        <v>114</v>
      </c>
      <c r="F46" s="12">
        <v>22.23</v>
      </c>
      <c r="G46" s="12">
        <v>28.162366911214122</v>
      </c>
      <c r="H46" s="12"/>
      <c r="I46" s="12"/>
      <c r="J46" s="12"/>
      <c r="K46" s="12"/>
      <c r="L46" s="12"/>
      <c r="M46" s="13">
        <v>114</v>
      </c>
      <c r="N46" s="12"/>
      <c r="O46" s="12"/>
      <c r="P46" s="12">
        <v>22.74</v>
      </c>
      <c r="Q46" s="12">
        <v>27.926104356473388</v>
      </c>
      <c r="R46" s="12"/>
      <c r="S46" s="12"/>
      <c r="T46" s="12"/>
      <c r="U46" s="12"/>
      <c r="V46" s="12"/>
      <c r="W46" s="12"/>
      <c r="X46" s="12"/>
      <c r="Y46" s="12"/>
      <c r="Z46" s="12"/>
      <c r="AA46" s="12"/>
      <c r="AB46" s="12"/>
      <c r="AC46" s="12"/>
    </row>
    <row r="47" spans="1:29">
      <c r="A47">
        <v>117</v>
      </c>
      <c r="F47" s="12">
        <v>21.89</v>
      </c>
      <c r="G47" s="12">
        <v>26.235569318232592</v>
      </c>
      <c r="H47" s="12"/>
      <c r="I47" s="12"/>
      <c r="J47" s="12"/>
      <c r="K47" s="12"/>
      <c r="L47" s="12"/>
      <c r="M47" s="13">
        <v>117</v>
      </c>
      <c r="N47" s="12"/>
      <c r="O47" s="12"/>
      <c r="P47" s="12">
        <v>22.29</v>
      </c>
      <c r="Q47" s="12">
        <v>26.829953299360945</v>
      </c>
      <c r="R47" s="12"/>
      <c r="S47" s="12"/>
      <c r="T47" s="12"/>
      <c r="U47" s="12"/>
      <c r="V47" s="12"/>
      <c r="W47" s="12"/>
      <c r="X47" s="12"/>
      <c r="Y47" s="12"/>
      <c r="Z47" s="12"/>
      <c r="AA47" s="12"/>
      <c r="AB47" s="12"/>
      <c r="AC47" s="12"/>
    </row>
    <row r="48" spans="1:29">
      <c r="A48">
        <v>120</v>
      </c>
      <c r="F48" s="12"/>
      <c r="G48" s="12"/>
      <c r="H48" s="12"/>
      <c r="I48" s="12"/>
      <c r="J48" s="12"/>
      <c r="K48" s="12"/>
      <c r="L48" s="12"/>
      <c r="M48" s="13">
        <v>120</v>
      </c>
      <c r="N48" s="12"/>
      <c r="O48" s="12"/>
      <c r="P48" s="12">
        <v>21.83</v>
      </c>
      <c r="Q48" s="12">
        <v>24.91154997484395</v>
      </c>
      <c r="R48" s="12"/>
      <c r="S48" s="12"/>
      <c r="T48" s="12"/>
      <c r="U48" s="12"/>
      <c r="V48" s="12"/>
      <c r="W48" s="12"/>
      <c r="X48" s="12"/>
      <c r="Y48" s="12"/>
      <c r="Z48" s="12"/>
      <c r="AA48" s="12"/>
      <c r="AB48" s="12"/>
      <c r="AC48" s="12"/>
    </row>
    <row r="49" spans="1:29">
      <c r="A49">
        <v>123</v>
      </c>
      <c r="F49" s="12"/>
      <c r="G49" s="12"/>
      <c r="H49" s="12"/>
      <c r="I49" s="12"/>
      <c r="J49" s="12"/>
      <c r="K49" s="12"/>
      <c r="L49" s="12"/>
      <c r="M49" s="13">
        <v>123</v>
      </c>
      <c r="N49" s="12"/>
      <c r="O49" s="12"/>
      <c r="P49" s="12">
        <v>21.34</v>
      </c>
      <c r="Q49" s="12">
        <v>24.515856623231606</v>
      </c>
      <c r="R49" s="12"/>
      <c r="S49" s="12"/>
      <c r="T49" s="12"/>
      <c r="U49" s="12"/>
      <c r="V49" s="12"/>
      <c r="W49" s="12"/>
      <c r="X49" s="12"/>
      <c r="Y49" s="12"/>
      <c r="Z49" s="12"/>
      <c r="AA49" s="12"/>
      <c r="AB49" s="12"/>
      <c r="AC49" s="12"/>
    </row>
    <row r="50" spans="1:29">
      <c r="A50">
        <v>126</v>
      </c>
      <c r="F50" s="12"/>
      <c r="G50" s="12"/>
      <c r="H50" s="12"/>
      <c r="I50" s="12"/>
      <c r="J50" s="12"/>
      <c r="K50" s="12"/>
      <c r="L50" s="12"/>
      <c r="M50" s="13">
        <v>126</v>
      </c>
      <c r="N50" s="12"/>
      <c r="O50" s="12"/>
      <c r="P50" s="12">
        <v>20.83</v>
      </c>
      <c r="Q50" s="12">
        <v>22.47565873681323</v>
      </c>
      <c r="R50" s="12"/>
      <c r="S50" s="12"/>
      <c r="T50" s="12"/>
      <c r="U50" s="12"/>
      <c r="V50" s="12"/>
      <c r="W50" s="12"/>
      <c r="X50" s="12"/>
      <c r="Y50" s="12"/>
      <c r="Z50" s="12"/>
      <c r="AA50" s="12"/>
      <c r="AB50" s="12"/>
      <c r="AC50" s="12"/>
    </row>
    <row r="51" spans="1:29">
      <c r="A51">
        <v>129</v>
      </c>
      <c r="F51" s="12"/>
      <c r="G51" s="12"/>
      <c r="H51" s="12"/>
      <c r="I51" s="12"/>
      <c r="J51" s="12"/>
      <c r="K51" s="12"/>
      <c r="L51" s="12"/>
      <c r="M51" s="13">
        <v>129</v>
      </c>
      <c r="N51" s="12"/>
      <c r="O51" s="12"/>
      <c r="P51" s="12">
        <v>20.34</v>
      </c>
      <c r="Q51" s="12">
        <v>22.079965385200889</v>
      </c>
      <c r="R51" s="12"/>
      <c r="S51" s="12"/>
      <c r="T51" s="12"/>
      <c r="U51" s="12"/>
      <c r="V51" s="12"/>
      <c r="W51" s="12"/>
      <c r="X51" s="12"/>
      <c r="Y51" s="12"/>
      <c r="Z51" s="12"/>
      <c r="AA51" s="12"/>
      <c r="AB51" s="12"/>
      <c r="AC51" s="12"/>
    </row>
    <row r="52" spans="1:29">
      <c r="A52">
        <v>132</v>
      </c>
      <c r="F52" s="12"/>
      <c r="G52" s="12"/>
      <c r="H52" s="12"/>
      <c r="I52" s="12"/>
      <c r="J52" s="12"/>
      <c r="K52" s="12"/>
      <c r="L52" s="12"/>
      <c r="M52" s="13">
        <v>132</v>
      </c>
      <c r="N52" s="12"/>
      <c r="O52" s="12"/>
      <c r="P52" s="12">
        <v>19.82</v>
      </c>
      <c r="Q52" s="12">
        <v>21.611195296446795</v>
      </c>
      <c r="R52" s="12"/>
      <c r="S52" s="12"/>
      <c r="T52" s="12"/>
      <c r="U52" s="12"/>
      <c r="V52" s="12"/>
      <c r="W52" s="12"/>
      <c r="X52" s="12"/>
      <c r="Y52" s="12"/>
      <c r="Z52" s="12"/>
      <c r="AA52" s="12"/>
      <c r="AB52" s="12"/>
      <c r="AC52" s="12"/>
    </row>
    <row r="53" spans="1:29">
      <c r="A53">
        <v>135</v>
      </c>
      <c r="F53" s="12"/>
      <c r="G53" s="12"/>
      <c r="H53" s="12"/>
      <c r="I53" s="12"/>
      <c r="J53" s="12"/>
      <c r="K53" s="12"/>
      <c r="L53" s="12"/>
      <c r="M53" s="13">
        <v>135</v>
      </c>
      <c r="N53" s="12"/>
      <c r="O53" s="12"/>
      <c r="P53" s="12">
        <v>19.34</v>
      </c>
      <c r="Q53" s="12">
        <v>21.239860857215039</v>
      </c>
      <c r="R53" s="12"/>
      <c r="S53" s="12"/>
      <c r="T53" s="12"/>
      <c r="U53" s="12"/>
      <c r="V53" s="12"/>
      <c r="W53" s="12"/>
      <c r="X53" s="12"/>
      <c r="Y53" s="12"/>
      <c r="Z53" s="12"/>
      <c r="AA53" s="12"/>
      <c r="AB53" s="12"/>
      <c r="AC53" s="12"/>
    </row>
    <row r="54" spans="1:29">
      <c r="A54">
        <v>138</v>
      </c>
      <c r="F54" s="12">
        <v>18.440000000000001</v>
      </c>
      <c r="G54" s="12">
        <v>21.950340306850194</v>
      </c>
      <c r="H54" s="12"/>
      <c r="I54" s="12"/>
      <c r="J54" s="12"/>
      <c r="K54" s="12"/>
      <c r="L54" s="12"/>
      <c r="M54" s="13">
        <v>138</v>
      </c>
      <c r="N54" s="12"/>
      <c r="O54" s="12"/>
      <c r="P54" s="12">
        <v>18.86</v>
      </c>
      <c r="Q54" s="12">
        <v>20.070633062960844</v>
      </c>
      <c r="R54" s="12"/>
      <c r="S54" s="12"/>
      <c r="T54" s="12"/>
      <c r="U54" s="12"/>
      <c r="V54" s="12"/>
      <c r="W54" s="12"/>
      <c r="X54" s="12"/>
      <c r="Y54" s="12"/>
      <c r="Z54" s="12"/>
      <c r="AA54" s="12"/>
      <c r="AB54" s="12"/>
      <c r="AC54" s="12"/>
    </row>
    <row r="55" spans="1:29">
      <c r="A55">
        <v>141</v>
      </c>
      <c r="F55" s="12">
        <v>17.940000000000001</v>
      </c>
      <c r="G55" s="12">
        <v>20.50716958105113</v>
      </c>
      <c r="H55" s="12"/>
      <c r="I55" s="12"/>
      <c r="J55" s="12"/>
      <c r="K55" s="12"/>
      <c r="L55" s="12"/>
      <c r="M55" s="13">
        <v>141</v>
      </c>
      <c r="N55" s="12"/>
      <c r="O55" s="12"/>
      <c r="P55" s="12">
        <v>18.38</v>
      </c>
      <c r="Q55" s="12">
        <v>19.69929862372755</v>
      </c>
      <c r="R55" s="12"/>
      <c r="S55" s="12"/>
      <c r="T55" s="12"/>
      <c r="U55" s="12"/>
      <c r="V55" s="12"/>
      <c r="W55" s="12"/>
      <c r="X55" s="12"/>
      <c r="Y55" s="12"/>
      <c r="Z55" s="12"/>
      <c r="AA55" s="12"/>
      <c r="AB55" s="12"/>
      <c r="AC55" s="12"/>
    </row>
    <row r="56" spans="1:29">
      <c r="A56">
        <v>144</v>
      </c>
      <c r="F56" s="12">
        <v>17.559999999999999</v>
      </c>
      <c r="G56" s="12">
        <v>21.301242828321847</v>
      </c>
      <c r="H56" s="12"/>
      <c r="I56" s="12"/>
      <c r="J56" s="12"/>
      <c r="K56" s="12"/>
      <c r="L56" s="12"/>
      <c r="M56" s="13">
        <v>144</v>
      </c>
      <c r="N56" s="12"/>
      <c r="O56" s="12"/>
      <c r="P56" s="12">
        <v>17.899999999999999</v>
      </c>
      <c r="Q56" s="12">
        <v>19.32796418449426</v>
      </c>
      <c r="R56" s="12"/>
      <c r="S56" s="12"/>
      <c r="T56" s="12"/>
      <c r="U56" s="12"/>
      <c r="V56" s="12"/>
      <c r="W56" s="12"/>
      <c r="X56" s="12"/>
      <c r="Y56" s="12"/>
      <c r="Z56" s="12"/>
      <c r="AA56" s="12"/>
      <c r="AB56" s="12"/>
      <c r="AC56" s="12"/>
    </row>
    <row r="57" spans="1:29">
      <c r="A57">
        <v>147</v>
      </c>
      <c r="F57" s="12">
        <v>16.670000000000002</v>
      </c>
      <c r="G57" s="12">
        <v>18.732398936401296</v>
      </c>
      <c r="H57" s="12"/>
      <c r="I57" s="12"/>
      <c r="J57" s="12"/>
      <c r="K57" s="12"/>
      <c r="L57" s="12"/>
      <c r="M57" s="13">
        <v>147</v>
      </c>
      <c r="N57" s="12"/>
      <c r="O57" s="12"/>
      <c r="P57" s="12">
        <v>17.41</v>
      </c>
      <c r="Q57" s="12">
        <v>18.932270832880381</v>
      </c>
      <c r="R57" s="12"/>
      <c r="S57" s="12"/>
      <c r="T57" s="12"/>
      <c r="U57" s="12"/>
      <c r="V57" s="12"/>
      <c r="W57" s="12"/>
      <c r="X57" s="12"/>
      <c r="Y57" s="12"/>
      <c r="Z57" s="12"/>
      <c r="AA57" s="12"/>
      <c r="AB57" s="12"/>
      <c r="AC57" s="12"/>
    </row>
    <row r="58" spans="1:29">
      <c r="A58">
        <v>150</v>
      </c>
      <c r="F58" s="12">
        <v>16.149999999999999</v>
      </c>
      <c r="G58" s="12">
        <v>18.1769428810112</v>
      </c>
      <c r="H58" s="12"/>
      <c r="I58" s="12"/>
      <c r="J58" s="12"/>
      <c r="K58" s="12"/>
      <c r="L58" s="12"/>
      <c r="M58" s="13">
        <v>150</v>
      </c>
      <c r="N58" s="12"/>
      <c r="O58" s="12"/>
      <c r="P58" s="12">
        <v>16.89</v>
      </c>
      <c r="Q58" s="12">
        <v>18.463500744126289</v>
      </c>
      <c r="R58" s="12"/>
      <c r="S58" s="12"/>
      <c r="T58" s="12"/>
      <c r="U58" s="12"/>
      <c r="V58" s="12"/>
      <c r="W58" s="12"/>
      <c r="X58" s="12"/>
      <c r="Y58" s="12"/>
      <c r="Z58" s="12"/>
      <c r="AA58" s="12"/>
      <c r="AB58" s="12"/>
      <c r="AC58" s="12"/>
    </row>
    <row r="59" spans="1:29">
      <c r="A59">
        <v>153</v>
      </c>
      <c r="F59" s="12">
        <v>15.64</v>
      </c>
      <c r="G59" s="12">
        <v>17.650350240133776</v>
      </c>
      <c r="H59" s="12"/>
      <c r="I59" s="12"/>
      <c r="J59" s="12"/>
      <c r="K59" s="12"/>
      <c r="L59" s="12"/>
      <c r="M59" s="13">
        <v>153</v>
      </c>
      <c r="N59" s="12"/>
      <c r="O59" s="12"/>
      <c r="P59" s="12">
        <v>16.39</v>
      </c>
      <c r="Q59" s="12">
        <v>18.043448480133364</v>
      </c>
      <c r="R59" s="12"/>
      <c r="S59" s="12"/>
      <c r="T59" s="12"/>
      <c r="U59" s="12"/>
      <c r="V59" s="12"/>
      <c r="W59" s="12"/>
      <c r="X59" s="12"/>
      <c r="Y59" s="12"/>
      <c r="Z59" s="12"/>
      <c r="AA59" s="12"/>
      <c r="AB59" s="12"/>
      <c r="AC59" s="12"/>
    </row>
    <row r="60" spans="1:29">
      <c r="A60">
        <v>156</v>
      </c>
      <c r="F60" s="12">
        <v>15.12</v>
      </c>
      <c r="G60" s="12">
        <v>17.09489418474368</v>
      </c>
      <c r="H60" s="12"/>
      <c r="I60" s="12"/>
      <c r="J60" s="12"/>
      <c r="K60" s="12"/>
      <c r="L60" s="12"/>
      <c r="M60" s="13">
        <v>156</v>
      </c>
      <c r="N60" s="12"/>
      <c r="O60" s="12"/>
      <c r="P60" s="12">
        <v>15.9</v>
      </c>
      <c r="Q60" s="12">
        <v>17.647755128519485</v>
      </c>
      <c r="R60" s="12"/>
      <c r="S60" s="12"/>
      <c r="T60" s="12"/>
      <c r="U60" s="12"/>
      <c r="V60" s="12"/>
      <c r="W60" s="12"/>
      <c r="X60" s="12"/>
      <c r="Y60" s="12"/>
      <c r="Z60" s="12"/>
      <c r="AA60" s="12"/>
      <c r="AB60" s="12"/>
      <c r="AC60" s="12"/>
    </row>
    <row r="61" spans="1:29">
      <c r="A61">
        <v>159</v>
      </c>
      <c r="F61" s="12">
        <v>14.62</v>
      </c>
      <c r="G61" s="12">
        <v>16.597164958382564</v>
      </c>
      <c r="H61" s="12"/>
      <c r="I61" s="12"/>
      <c r="J61" s="12"/>
      <c r="K61" s="12"/>
      <c r="L61" s="12"/>
      <c r="M61" s="13">
        <v>159</v>
      </c>
      <c r="N61" s="12"/>
      <c r="O61" s="12"/>
      <c r="P61" s="12">
        <v>15.41</v>
      </c>
      <c r="Q61" s="12">
        <v>17.252061776905609</v>
      </c>
      <c r="R61" s="12"/>
      <c r="S61" s="12"/>
      <c r="T61" s="12"/>
      <c r="U61" s="12"/>
      <c r="V61" s="12"/>
      <c r="W61" s="12"/>
      <c r="X61" s="12"/>
      <c r="Y61" s="12"/>
      <c r="Z61" s="12"/>
      <c r="AA61" s="12"/>
      <c r="AB61" s="12"/>
      <c r="AC61" s="12"/>
    </row>
    <row r="62" spans="1:29">
      <c r="A62">
        <v>162</v>
      </c>
      <c r="F62" s="12">
        <v>14.11</v>
      </c>
      <c r="G62" s="12">
        <v>15.125130818067191</v>
      </c>
      <c r="H62" s="12"/>
      <c r="I62" s="12"/>
      <c r="J62" s="12"/>
      <c r="K62" s="12"/>
      <c r="L62" s="12"/>
      <c r="M62" s="13">
        <v>162</v>
      </c>
      <c r="N62" s="12"/>
      <c r="O62" s="12"/>
      <c r="P62" s="12">
        <v>14.91</v>
      </c>
      <c r="Q62" s="12">
        <v>16.832009512911149</v>
      </c>
      <c r="R62" s="12"/>
      <c r="S62" s="12"/>
      <c r="T62" s="12"/>
      <c r="U62" s="12"/>
      <c r="V62" s="12"/>
      <c r="W62" s="12"/>
      <c r="X62" s="12"/>
      <c r="Y62" s="12"/>
      <c r="Z62" s="12"/>
      <c r="AA62" s="12"/>
      <c r="AB62" s="12"/>
      <c r="AC62" s="12"/>
    </row>
    <row r="63" spans="1:29">
      <c r="A63">
        <v>165</v>
      </c>
      <c r="F63" s="12">
        <v>13.59</v>
      </c>
      <c r="G63" s="12">
        <v>14.569674762675277</v>
      </c>
      <c r="H63" s="12"/>
      <c r="I63" s="12"/>
      <c r="J63" s="12"/>
      <c r="K63" s="12"/>
      <c r="L63" s="12"/>
      <c r="M63" s="13">
        <v>165</v>
      </c>
      <c r="N63" s="12"/>
      <c r="O63" s="12"/>
      <c r="P63" s="12">
        <v>14.41</v>
      </c>
      <c r="Q63" s="12">
        <v>15.614063893897324</v>
      </c>
      <c r="R63" s="12"/>
      <c r="S63" s="12"/>
      <c r="T63" s="12"/>
      <c r="U63" s="12"/>
      <c r="V63" s="12"/>
      <c r="W63" s="12"/>
      <c r="X63" s="12"/>
      <c r="Y63" s="12"/>
      <c r="Z63" s="12"/>
      <c r="AA63" s="12"/>
      <c r="AB63" s="12"/>
      <c r="AC63" s="12"/>
    </row>
    <row r="64" spans="1:29">
      <c r="A64">
        <v>168</v>
      </c>
      <c r="F64" s="12">
        <v>13.07</v>
      </c>
      <c r="G64" s="12">
        <v>14.959660206723129</v>
      </c>
      <c r="H64" s="12"/>
      <c r="I64" s="12"/>
      <c r="J64" s="12"/>
      <c r="K64" s="12"/>
      <c r="L64" s="12"/>
      <c r="M64" s="13">
        <v>168</v>
      </c>
      <c r="N64" s="12"/>
      <c r="O64" s="12"/>
      <c r="P64" s="12">
        <v>13.87</v>
      </c>
      <c r="Q64" s="12">
        <v>15.894469335402965</v>
      </c>
      <c r="R64" s="12"/>
      <c r="S64" s="12"/>
      <c r="T64" s="12"/>
      <c r="U64" s="12"/>
      <c r="V64" s="12"/>
      <c r="W64" s="12"/>
      <c r="X64" s="12"/>
      <c r="Y64" s="12"/>
      <c r="Z64" s="12"/>
      <c r="AA64" s="12"/>
      <c r="AB64" s="12"/>
      <c r="AC64" s="12"/>
    </row>
    <row r="65" spans="1:29">
      <c r="A65">
        <v>171</v>
      </c>
      <c r="F65" s="12">
        <v>12.62</v>
      </c>
      <c r="G65" s="12">
        <v>14.606248052941737</v>
      </c>
      <c r="H65" s="12"/>
      <c r="I65" s="12"/>
      <c r="J65" s="12"/>
      <c r="K65" s="12"/>
      <c r="L65" s="12"/>
      <c r="M65" s="13">
        <v>171</v>
      </c>
      <c r="N65" s="12"/>
      <c r="O65" s="12"/>
      <c r="P65" s="12">
        <v>13.38</v>
      </c>
      <c r="Q65" s="12">
        <v>14.700882628768188</v>
      </c>
      <c r="R65" s="12"/>
      <c r="S65" s="12"/>
      <c r="T65" s="12"/>
      <c r="U65" s="12"/>
      <c r="V65" s="12"/>
      <c r="W65" s="12"/>
      <c r="X65" s="12"/>
      <c r="Y65" s="12"/>
      <c r="Z65" s="12"/>
      <c r="AA65" s="12"/>
      <c r="AB65" s="12"/>
      <c r="AC65" s="12"/>
    </row>
    <row r="66" spans="1:29">
      <c r="A66">
        <v>174</v>
      </c>
      <c r="F66" s="12">
        <v>12.14</v>
      </c>
      <c r="G66" s="12">
        <v>15.111687155053005</v>
      </c>
      <c r="H66" s="12"/>
      <c r="I66" s="12"/>
      <c r="J66" s="12"/>
      <c r="K66" s="12"/>
      <c r="L66" s="12"/>
      <c r="M66" s="13">
        <v>174</v>
      </c>
      <c r="N66" s="12"/>
      <c r="O66" s="12"/>
      <c r="P66" s="12">
        <v>12.9</v>
      </c>
      <c r="Q66" s="12">
        <v>14.32954818953643</v>
      </c>
      <c r="R66" s="12"/>
      <c r="S66" s="12"/>
      <c r="T66" s="12"/>
      <c r="U66" s="12"/>
      <c r="V66" s="12"/>
      <c r="W66" s="12"/>
      <c r="X66" s="12"/>
      <c r="Y66" s="12"/>
      <c r="Z66" s="12"/>
      <c r="AA66" s="12"/>
      <c r="AB66" s="12"/>
      <c r="AC66" s="12"/>
    </row>
    <row r="67" spans="1:29">
      <c r="A67">
        <v>177</v>
      </c>
      <c r="F67" s="12">
        <v>11.62</v>
      </c>
      <c r="G67" s="12">
        <v>14.556231099659271</v>
      </c>
      <c r="H67" s="12"/>
      <c r="I67" s="12"/>
      <c r="J67" s="12"/>
      <c r="K67" s="12"/>
      <c r="L67" s="12"/>
      <c r="M67" s="13">
        <v>177</v>
      </c>
      <c r="N67" s="12"/>
      <c r="O67" s="12"/>
      <c r="P67" s="12">
        <v>12.41</v>
      </c>
      <c r="Q67" s="12">
        <v>14.731748192943451</v>
      </c>
      <c r="R67" s="12"/>
      <c r="S67" s="12"/>
      <c r="T67" s="12"/>
      <c r="U67" s="12"/>
      <c r="V67" s="12"/>
      <c r="W67" s="12"/>
      <c r="X67" s="12"/>
      <c r="Y67" s="12"/>
      <c r="Z67" s="12"/>
      <c r="AA67" s="12"/>
      <c r="AB67" s="12"/>
      <c r="AC67" s="12"/>
    </row>
    <row r="68" spans="1:29">
      <c r="A68">
        <v>180</v>
      </c>
      <c r="F68" s="12">
        <v>11.16</v>
      </c>
      <c r="G68" s="12">
        <v>13.228514031925442</v>
      </c>
      <c r="H68" s="12"/>
      <c r="I68" s="12"/>
      <c r="J68" s="12"/>
      <c r="K68" s="12"/>
      <c r="L68" s="12"/>
      <c r="M68" s="13">
        <v>180</v>
      </c>
      <c r="N68" s="12"/>
      <c r="O68" s="12"/>
      <c r="P68" s="12">
        <v>11.92</v>
      </c>
      <c r="Q68" s="12">
        <v>14.33605484133111</v>
      </c>
      <c r="R68" s="12"/>
      <c r="S68" s="12"/>
      <c r="T68" s="12"/>
      <c r="U68" s="12"/>
      <c r="V68" s="12"/>
      <c r="W68" s="12"/>
      <c r="X68" s="12"/>
      <c r="Y68" s="12"/>
      <c r="Z68" s="12"/>
      <c r="AA68" s="12"/>
      <c r="AB68" s="12"/>
      <c r="AC68" s="12"/>
    </row>
    <row r="69" spans="1:29">
      <c r="A69">
        <v>183</v>
      </c>
      <c r="F69" s="12">
        <v>10.66</v>
      </c>
      <c r="G69" s="12">
        <v>12.730784805566145</v>
      </c>
      <c r="H69" s="12"/>
      <c r="I69" s="12"/>
      <c r="J69" s="12"/>
      <c r="K69" s="12"/>
      <c r="L69" s="12"/>
      <c r="M69" s="13">
        <v>183</v>
      </c>
      <c r="N69" s="12"/>
      <c r="O69" s="12"/>
      <c r="P69" s="12">
        <v>11.44</v>
      </c>
      <c r="Q69" s="12">
        <v>13.166827047075381</v>
      </c>
      <c r="R69" s="12"/>
      <c r="S69" s="12"/>
      <c r="T69" s="12"/>
      <c r="U69" s="12"/>
      <c r="V69" s="12"/>
      <c r="W69" s="12"/>
      <c r="X69" s="12"/>
      <c r="Y69" s="12"/>
      <c r="Z69" s="12"/>
      <c r="AA69" s="12"/>
      <c r="AB69" s="12"/>
      <c r="AC69" s="12"/>
    </row>
    <row r="70" spans="1:29">
      <c r="A70">
        <v>186</v>
      </c>
      <c r="F70" s="12">
        <v>10.16</v>
      </c>
      <c r="G70" s="12">
        <v>12.233055579205029</v>
      </c>
      <c r="H70" s="12"/>
      <c r="I70" s="12"/>
      <c r="J70" s="12"/>
      <c r="K70" s="12"/>
      <c r="L70" s="12"/>
      <c r="M70" s="13">
        <v>186</v>
      </c>
      <c r="N70" s="12"/>
      <c r="O70" s="12"/>
      <c r="P70" s="12">
        <v>10.95</v>
      </c>
      <c r="Q70" s="12">
        <v>14.366920405504839</v>
      </c>
      <c r="R70" s="12"/>
      <c r="S70" s="12"/>
      <c r="T70" s="12"/>
      <c r="U70" s="12"/>
      <c r="V70" s="12"/>
      <c r="W70" s="12"/>
      <c r="X70" s="12"/>
      <c r="Y70" s="12"/>
      <c r="Z70" s="12"/>
      <c r="AA70" s="12"/>
      <c r="AB70" s="12"/>
      <c r="AC70" s="12"/>
    </row>
    <row r="71" spans="1:29">
      <c r="A71">
        <v>189</v>
      </c>
      <c r="F71" s="12"/>
      <c r="G71" s="12"/>
      <c r="H71" s="12"/>
      <c r="I71" s="12"/>
      <c r="J71" s="12"/>
      <c r="K71" s="12"/>
      <c r="L71" s="12"/>
      <c r="M71" s="13">
        <v>189</v>
      </c>
      <c r="N71" s="12"/>
      <c r="O71" s="12"/>
      <c r="P71" s="12">
        <v>10.46</v>
      </c>
      <c r="Q71" s="12">
        <v>13.173333698870062</v>
      </c>
      <c r="R71" s="12"/>
      <c r="S71" s="12"/>
      <c r="T71" s="12"/>
      <c r="U71" s="12"/>
      <c r="V71" s="12"/>
      <c r="W71" s="12"/>
      <c r="X71" s="12"/>
      <c r="Y71" s="12"/>
      <c r="Z71" s="12"/>
      <c r="AA71" s="12"/>
      <c r="AB71" s="12"/>
      <c r="AC71" s="12"/>
    </row>
    <row r="72" spans="1:29">
      <c r="F72" s="12"/>
      <c r="G72" s="12"/>
      <c r="H72" s="12"/>
      <c r="I72" s="12"/>
      <c r="J72" s="12"/>
      <c r="K72" s="12"/>
      <c r="L72" s="12"/>
      <c r="M72" s="13">
        <v>192</v>
      </c>
      <c r="N72" s="12"/>
      <c r="O72" s="12"/>
      <c r="P72" s="12">
        <v>9.9700000000000006</v>
      </c>
      <c r="Q72" s="12">
        <v>13.575533702280154</v>
      </c>
      <c r="R72" s="12"/>
      <c r="S72" s="12"/>
      <c r="T72" s="12"/>
      <c r="U72" s="12"/>
      <c r="V72" s="12"/>
      <c r="W72" s="12"/>
      <c r="X72" s="12"/>
      <c r="Y72" s="12"/>
      <c r="Z72" s="12"/>
      <c r="AA72" s="12"/>
      <c r="AB72" s="12"/>
      <c r="AC72" s="12"/>
    </row>
    <row r="73" spans="1:29">
      <c r="F73" s="12"/>
      <c r="G73" s="12"/>
      <c r="H73" s="12"/>
      <c r="I73" s="12"/>
      <c r="J73" s="12"/>
      <c r="K73" s="12"/>
      <c r="L73" s="12"/>
      <c r="M73" s="12"/>
      <c r="N73" s="12"/>
      <c r="O73" s="12"/>
    </row>
    <row r="74" spans="1:29">
      <c r="A74" t="s">
        <v>195</v>
      </c>
      <c r="F74" s="12"/>
      <c r="G74" s="12"/>
      <c r="H74" s="12"/>
      <c r="I74" s="12"/>
      <c r="J74" s="12"/>
      <c r="K74" s="12"/>
      <c r="L74" s="12"/>
      <c r="M74" s="12"/>
      <c r="N74" s="12"/>
      <c r="O74" s="12"/>
    </row>
    <row r="75" spans="1:29">
      <c r="A75" t="s">
        <v>196</v>
      </c>
      <c r="F75" s="12"/>
      <c r="G75" s="12"/>
      <c r="H75" s="12"/>
      <c r="I75" s="12"/>
      <c r="J75" s="12"/>
      <c r="K75" s="12"/>
      <c r="L75" s="12"/>
      <c r="M75" s="12"/>
      <c r="N75" s="12"/>
      <c r="O75" s="12"/>
    </row>
    <row r="76" spans="1:29">
      <c r="F76" s="12"/>
      <c r="G76" s="12"/>
      <c r="H76" s="12"/>
      <c r="I76" s="12"/>
      <c r="J76" s="12"/>
      <c r="K76" s="12"/>
      <c r="L76" s="12"/>
      <c r="M76" s="12"/>
      <c r="N76" s="12"/>
      <c r="O76" s="12"/>
    </row>
    <row r="77" spans="1:29">
      <c r="A77" t="s">
        <v>202</v>
      </c>
      <c r="B77" t="s">
        <v>197</v>
      </c>
      <c r="C77" s="16"/>
      <c r="D77" t="s">
        <v>197</v>
      </c>
      <c r="F77" t="s">
        <v>197</v>
      </c>
      <c r="H77" s="12"/>
      <c r="I77" s="12"/>
      <c r="J77" t="s">
        <v>197</v>
      </c>
      <c r="L77" s="12"/>
      <c r="N77" t="s">
        <v>197</v>
      </c>
      <c r="P77" t="s">
        <v>197</v>
      </c>
      <c r="T77" t="s">
        <v>197</v>
      </c>
      <c r="V77" t="s">
        <v>197</v>
      </c>
      <c r="X77" t="s">
        <v>197</v>
      </c>
      <c r="AB77" t="s">
        <v>197</v>
      </c>
    </row>
    <row r="78" spans="1:29">
      <c r="B78" t="s">
        <v>198</v>
      </c>
      <c r="C78" s="16" t="s">
        <v>10</v>
      </c>
      <c r="D78" t="s">
        <v>198</v>
      </c>
      <c r="E78" t="s">
        <v>10</v>
      </c>
      <c r="F78" t="s">
        <v>198</v>
      </c>
      <c r="G78" t="s">
        <v>10</v>
      </c>
      <c r="H78" s="12"/>
      <c r="I78" s="12"/>
      <c r="J78" t="s">
        <v>198</v>
      </c>
      <c r="K78" t="s">
        <v>10</v>
      </c>
      <c r="L78" s="12"/>
      <c r="N78" t="s">
        <v>198</v>
      </c>
      <c r="O78" t="s">
        <v>10</v>
      </c>
      <c r="P78" t="s">
        <v>198</v>
      </c>
      <c r="Q78" t="s">
        <v>10</v>
      </c>
      <c r="T78" t="s">
        <v>198</v>
      </c>
      <c r="U78" t="s">
        <v>10</v>
      </c>
      <c r="V78" t="s">
        <v>198</v>
      </c>
      <c r="W78" t="s">
        <v>10</v>
      </c>
      <c r="X78" t="s">
        <v>198</v>
      </c>
      <c r="Y78" t="s">
        <v>10</v>
      </c>
      <c r="AB78" t="s">
        <v>198</v>
      </c>
      <c r="AC78" t="s">
        <v>10</v>
      </c>
    </row>
    <row r="79" spans="1:29">
      <c r="A79">
        <v>0</v>
      </c>
      <c r="B79">
        <v>0.93500000000000005</v>
      </c>
      <c r="C79" s="16">
        <v>6.5000000000000002E-2</v>
      </c>
      <c r="D79">
        <v>0.93500000000000005</v>
      </c>
      <c r="E79">
        <v>6.5000000000000002E-2</v>
      </c>
      <c r="F79">
        <v>0.93500000000000005</v>
      </c>
      <c r="G79">
        <v>6.5000000000000002E-2</v>
      </c>
      <c r="J79">
        <v>0.93600000000000005</v>
      </c>
      <c r="K79">
        <v>6.4000000000000001E-2</v>
      </c>
      <c r="N79">
        <v>0.93500000000000005</v>
      </c>
      <c r="O79">
        <v>6.5000000000000002E-2</v>
      </c>
      <c r="P79">
        <v>0.93700000000000006</v>
      </c>
      <c r="Q79">
        <v>6.3E-2</v>
      </c>
      <c r="T79">
        <v>0.94799999999999995</v>
      </c>
      <c r="U79">
        <v>5.1999999999999998E-2</v>
      </c>
      <c r="V79">
        <v>0.93500000000000005</v>
      </c>
      <c r="W79">
        <v>6.5000000000000002E-2</v>
      </c>
      <c r="X79">
        <v>0.92100000000000004</v>
      </c>
      <c r="Y79">
        <v>7.9000000000000001E-2</v>
      </c>
      <c r="AB79">
        <v>0.93500000000000005</v>
      </c>
      <c r="AC79">
        <v>6.5000000000000002E-2</v>
      </c>
    </row>
    <row r="80" spans="1:29">
      <c r="A80" s="12">
        <f>A79+1/6</f>
        <v>0.16666666666666666</v>
      </c>
      <c r="B80">
        <v>0.93413420000000003</v>
      </c>
      <c r="C80" s="16">
        <v>6.5865809999999997E-2</v>
      </c>
      <c r="D80">
        <v>0.93417614999999998</v>
      </c>
      <c r="E80">
        <v>6.5823870000000007E-2</v>
      </c>
      <c r="F80">
        <v>0.93427353999999996</v>
      </c>
      <c r="G80">
        <v>6.5726439999999997E-2</v>
      </c>
      <c r="J80">
        <v>0.93548339999999996</v>
      </c>
      <c r="K80">
        <v>6.4516573999999993E-2</v>
      </c>
      <c r="N80">
        <v>0.93427943999999996</v>
      </c>
      <c r="O80">
        <v>6.5720580000000001E-2</v>
      </c>
      <c r="P80">
        <v>0.93635416000000005</v>
      </c>
      <c r="Q80">
        <v>6.3645825000000003E-2</v>
      </c>
      <c r="T80">
        <v>0.94799999999999995</v>
      </c>
      <c r="U80">
        <v>5.1999999999999998E-2</v>
      </c>
      <c r="V80">
        <v>0.93417614999999998</v>
      </c>
      <c r="W80">
        <v>6.5823870000000007E-2</v>
      </c>
      <c r="X80">
        <v>0.92100000000000004</v>
      </c>
      <c r="Y80">
        <v>7.9000000000000001E-2</v>
      </c>
      <c r="AB80">
        <v>0.93458414000000001</v>
      </c>
      <c r="AC80">
        <v>6.5415844000000001E-2</v>
      </c>
    </row>
    <row r="81" spans="1:29">
      <c r="A81" s="12">
        <f t="shared" ref="A81:A144" si="0">A80+1/6</f>
        <v>0.33333333333333331</v>
      </c>
      <c r="B81">
        <v>0.93351360000000005</v>
      </c>
      <c r="C81" s="16">
        <v>6.6486409999999996E-2</v>
      </c>
      <c r="D81">
        <v>0.93356543999999997</v>
      </c>
      <c r="E81">
        <v>6.6434549999999995E-2</v>
      </c>
      <c r="F81">
        <v>0.93371599999999999</v>
      </c>
      <c r="G81">
        <v>6.6283990000000001E-2</v>
      </c>
      <c r="J81">
        <v>0.93516710000000003</v>
      </c>
      <c r="K81">
        <v>6.4832929999999997E-2</v>
      </c>
      <c r="N81">
        <v>0.9337358</v>
      </c>
      <c r="O81">
        <v>6.6264205000000007E-2</v>
      </c>
      <c r="P81">
        <v>0.93580450000000004</v>
      </c>
      <c r="Q81">
        <v>6.4195505999999999E-2</v>
      </c>
      <c r="T81">
        <v>0.94799999999999995</v>
      </c>
      <c r="U81">
        <v>5.1999999999999998E-2</v>
      </c>
      <c r="V81">
        <v>0.93356543999999997</v>
      </c>
      <c r="W81">
        <v>6.6434549999999995E-2</v>
      </c>
      <c r="X81">
        <v>0.92100000000000004</v>
      </c>
      <c r="Y81">
        <v>7.9000000000000001E-2</v>
      </c>
      <c r="AB81">
        <v>0.93429629999999997</v>
      </c>
      <c r="AC81">
        <v>6.5703670000000006E-2</v>
      </c>
    </row>
    <row r="82" spans="1:29">
      <c r="A82" s="12">
        <f t="shared" si="0"/>
        <v>0.5</v>
      </c>
      <c r="B82">
        <v>0.93305150000000003</v>
      </c>
      <c r="C82" s="16">
        <v>6.6948465999999998E-2</v>
      </c>
      <c r="D82">
        <v>0.93309600000000004</v>
      </c>
      <c r="E82">
        <v>6.6904015999999997E-2</v>
      </c>
      <c r="F82">
        <v>0.93327510000000002</v>
      </c>
      <c r="G82">
        <v>6.6724900000000004E-2</v>
      </c>
      <c r="J82">
        <v>0.93494390000000005</v>
      </c>
      <c r="K82">
        <v>6.505611E-2</v>
      </c>
      <c r="N82">
        <v>0.93331379999999997</v>
      </c>
      <c r="O82">
        <v>6.6686229999999999E-2</v>
      </c>
      <c r="P82">
        <v>0.93533354999999996</v>
      </c>
      <c r="Q82">
        <v>6.4666429999999997E-2</v>
      </c>
      <c r="T82">
        <v>0.94799999999999995</v>
      </c>
      <c r="U82">
        <v>5.1999999999999998E-2</v>
      </c>
      <c r="V82">
        <v>0.93309600000000004</v>
      </c>
      <c r="W82">
        <v>6.6904015999999997E-2</v>
      </c>
      <c r="X82">
        <v>0.92100000000000004</v>
      </c>
      <c r="Y82">
        <v>7.9000000000000001E-2</v>
      </c>
      <c r="AB82">
        <v>0.93407284999999995</v>
      </c>
      <c r="AC82">
        <v>6.5927126000000003E-2</v>
      </c>
    </row>
    <row r="83" spans="1:29">
      <c r="A83" s="12">
        <f t="shared" si="0"/>
        <v>0.66666666666666663</v>
      </c>
      <c r="B83">
        <v>0.93269760000000002</v>
      </c>
      <c r="C83" s="16">
        <v>6.7302435999999993E-2</v>
      </c>
      <c r="D83">
        <v>0.93272379999999999</v>
      </c>
      <c r="E83">
        <v>6.7276150000000007E-2</v>
      </c>
      <c r="F83">
        <v>0.93291679999999999</v>
      </c>
      <c r="G83">
        <v>6.7083180000000006E-2</v>
      </c>
      <c r="J83">
        <v>0.93477726000000005</v>
      </c>
      <c r="K83">
        <v>6.5222724999999995E-2</v>
      </c>
      <c r="N83">
        <v>0.93297790000000003</v>
      </c>
      <c r="O83">
        <v>6.7022090000000006E-2</v>
      </c>
      <c r="P83">
        <v>0.93492710000000001</v>
      </c>
      <c r="Q83">
        <v>6.5072900000000003E-2</v>
      </c>
      <c r="T83">
        <v>0.94799999999999995</v>
      </c>
      <c r="U83">
        <v>5.1999999999999998E-2</v>
      </c>
      <c r="V83">
        <v>0.93272379999999999</v>
      </c>
      <c r="W83">
        <v>6.7276150000000007E-2</v>
      </c>
      <c r="X83">
        <v>0.92100000000000004</v>
      </c>
      <c r="Y83">
        <v>7.9000000000000001E-2</v>
      </c>
      <c r="AB83">
        <v>0.93389224999999998</v>
      </c>
      <c r="AC83">
        <v>6.6107760000000002E-2</v>
      </c>
    </row>
    <row r="84" spans="1:29">
      <c r="A84" s="12">
        <f t="shared" si="0"/>
        <v>0.83333333333333326</v>
      </c>
      <c r="B84">
        <v>0.93242179999999997</v>
      </c>
      <c r="C84" s="16">
        <v>6.7578204000000003E-2</v>
      </c>
      <c r="D84">
        <v>0.93242230000000004</v>
      </c>
      <c r="E84">
        <v>6.7577689999999996E-2</v>
      </c>
      <c r="F84">
        <v>0.93261945000000002</v>
      </c>
      <c r="G84">
        <v>6.7380524999999997E-2</v>
      </c>
      <c r="J84">
        <v>0.93464833000000003</v>
      </c>
      <c r="K84">
        <v>6.5351649999999997E-2</v>
      </c>
      <c r="N84">
        <v>0.93270580000000003</v>
      </c>
      <c r="O84">
        <v>6.7294195000000001E-2</v>
      </c>
      <c r="P84">
        <v>0.93457539999999995</v>
      </c>
      <c r="Q84">
        <v>6.5424605999999996E-2</v>
      </c>
      <c r="T84">
        <v>0.94799999999999995</v>
      </c>
      <c r="U84">
        <v>5.1999999999999998E-2</v>
      </c>
      <c r="V84">
        <v>0.93242230000000004</v>
      </c>
      <c r="W84">
        <v>6.7577689999999996E-2</v>
      </c>
      <c r="X84">
        <v>0.92100000000000004</v>
      </c>
      <c r="Y84">
        <v>7.9000000000000001E-2</v>
      </c>
      <c r="AB84">
        <v>0.93374310000000005</v>
      </c>
      <c r="AC84">
        <v>6.6256865999999998E-2</v>
      </c>
    </row>
    <row r="85" spans="1:29">
      <c r="A85" s="12">
        <f t="shared" si="0"/>
        <v>0.99999999999999989</v>
      </c>
      <c r="B85">
        <v>0.93220559999999997</v>
      </c>
      <c r="C85" s="16">
        <v>6.7794409999999999E-2</v>
      </c>
      <c r="D85">
        <v>0.93217430000000001</v>
      </c>
      <c r="E85">
        <v>6.7825659999999996E-2</v>
      </c>
      <c r="F85">
        <v>0.9323688</v>
      </c>
      <c r="G85">
        <v>6.7631184999999996E-2</v>
      </c>
      <c r="J85">
        <v>0.9345464</v>
      </c>
      <c r="K85">
        <v>6.5453603999999999E-2</v>
      </c>
      <c r="N85">
        <v>0.93248284000000004</v>
      </c>
      <c r="O85">
        <v>6.7517160000000007E-2</v>
      </c>
      <c r="P85">
        <v>0.93426929999999997</v>
      </c>
      <c r="Q85">
        <v>6.5730709999999998E-2</v>
      </c>
      <c r="T85">
        <v>0.94799999999999995</v>
      </c>
      <c r="U85">
        <v>5.1999999999999998E-2</v>
      </c>
      <c r="V85">
        <v>0.93217430000000001</v>
      </c>
      <c r="W85">
        <v>6.7825659999999996E-2</v>
      </c>
      <c r="X85">
        <v>0.92100000000000004</v>
      </c>
      <c r="Y85">
        <v>7.9000000000000001E-2</v>
      </c>
      <c r="AB85">
        <v>0.93361837000000003</v>
      </c>
      <c r="AC85">
        <v>6.6381609999999994E-2</v>
      </c>
    </row>
    <row r="86" spans="1:29">
      <c r="A86" s="12">
        <f t="shared" si="0"/>
        <v>1.1666666666666665</v>
      </c>
      <c r="B86">
        <v>0.93203663999999997</v>
      </c>
      <c r="C86" s="16">
        <v>6.7963369999999995E-2</v>
      </c>
      <c r="D86">
        <v>0.93196844999999995</v>
      </c>
      <c r="E86">
        <v>6.8031535000000004E-2</v>
      </c>
      <c r="F86">
        <v>0.93215499999999996</v>
      </c>
      <c r="G86">
        <v>6.7844979999999999E-2</v>
      </c>
      <c r="J86">
        <v>0.9344652</v>
      </c>
      <c r="K86">
        <v>6.5534770000000006E-2</v>
      </c>
      <c r="N86">
        <v>0.93229896000000001</v>
      </c>
      <c r="O86">
        <v>6.7701020000000001E-2</v>
      </c>
      <c r="P86">
        <v>0.93400090000000002</v>
      </c>
      <c r="Q86">
        <v>6.5999080000000002E-2</v>
      </c>
      <c r="T86">
        <v>0.94799999999999995</v>
      </c>
      <c r="U86">
        <v>5.1999999999999998E-2</v>
      </c>
      <c r="V86">
        <v>0.93196844999999995</v>
      </c>
      <c r="W86">
        <v>6.8031535000000004E-2</v>
      </c>
      <c r="X86">
        <v>0.92100000000000004</v>
      </c>
      <c r="Y86">
        <v>7.9000000000000001E-2</v>
      </c>
      <c r="AB86">
        <v>0.93351309999999998</v>
      </c>
      <c r="AC86">
        <v>6.6486909999999996E-2</v>
      </c>
    </row>
    <row r="87" spans="1:29">
      <c r="A87" s="12">
        <f t="shared" si="0"/>
        <v>1.3333333333333333</v>
      </c>
      <c r="B87">
        <v>0.93190634000000006</v>
      </c>
      <c r="C87" s="16">
        <v>6.8093639999999997E-2</v>
      </c>
      <c r="D87">
        <v>0.93179654999999995</v>
      </c>
      <c r="E87">
        <v>6.8203440000000004E-2</v>
      </c>
      <c r="F87">
        <v>0.93197094999999996</v>
      </c>
      <c r="G87">
        <v>6.8029015999999998E-2</v>
      </c>
      <c r="J87">
        <v>0.93440049999999997</v>
      </c>
      <c r="K87">
        <v>6.5599469999999993E-2</v>
      </c>
      <c r="N87">
        <v>0.93214699999999995</v>
      </c>
      <c r="O87">
        <v>6.7852973999999996E-2</v>
      </c>
      <c r="P87">
        <v>0.93376409999999999</v>
      </c>
      <c r="Q87">
        <v>6.6235879999999997E-2</v>
      </c>
      <c r="T87">
        <v>0.94799999999999995</v>
      </c>
      <c r="U87">
        <v>5.1999999999999998E-2</v>
      </c>
      <c r="V87">
        <v>0.93179654999999995</v>
      </c>
      <c r="W87">
        <v>6.8203440000000004E-2</v>
      </c>
      <c r="X87">
        <v>0.92100000000000004</v>
      </c>
      <c r="Y87">
        <v>7.9000000000000001E-2</v>
      </c>
      <c r="AB87">
        <v>0.93342369999999997</v>
      </c>
      <c r="AC87">
        <v>6.6576294999999994E-2</v>
      </c>
    </row>
    <row r="88" spans="1:29">
      <c r="A88" s="12">
        <f t="shared" si="0"/>
        <v>1.5</v>
      </c>
      <c r="B88">
        <v>0.93180870000000005</v>
      </c>
      <c r="C88" s="16">
        <v>6.8191290000000002E-2</v>
      </c>
      <c r="D88">
        <v>0.9316527</v>
      </c>
      <c r="E88">
        <v>6.8347249999999998E-2</v>
      </c>
      <c r="F88">
        <v>0.93181150000000001</v>
      </c>
      <c r="G88">
        <v>6.8188470000000001E-2</v>
      </c>
      <c r="J88">
        <v>0.9343494</v>
      </c>
      <c r="K88">
        <v>6.5650550000000002E-2</v>
      </c>
      <c r="N88">
        <v>0.93202174000000004</v>
      </c>
      <c r="O88">
        <v>6.7978250000000004E-2</v>
      </c>
      <c r="P88">
        <v>0.93355434999999998</v>
      </c>
      <c r="Q88">
        <v>6.6445634000000003E-2</v>
      </c>
      <c r="T88">
        <v>0.94799999999999995</v>
      </c>
      <c r="U88">
        <v>5.1999999999999998E-2</v>
      </c>
      <c r="V88">
        <v>0.9316527</v>
      </c>
      <c r="W88">
        <v>6.8347249999999998E-2</v>
      </c>
      <c r="X88">
        <v>0.92100000000000004</v>
      </c>
      <c r="Y88">
        <v>7.9000000000000001E-2</v>
      </c>
      <c r="AB88">
        <v>0.93334764000000003</v>
      </c>
      <c r="AC88">
        <v>6.6652340000000004E-2</v>
      </c>
    </row>
    <row r="89" spans="1:29">
      <c r="A89" s="12">
        <f t="shared" si="0"/>
        <v>1.6666666666666667</v>
      </c>
      <c r="B89">
        <v>0.9317394</v>
      </c>
      <c r="C89" s="16">
        <v>6.8260625000000005E-2</v>
      </c>
      <c r="D89">
        <v>0.93153269999999999</v>
      </c>
      <c r="E89">
        <v>6.846729E-2</v>
      </c>
      <c r="F89">
        <v>0.93167279999999997</v>
      </c>
      <c r="G89">
        <v>6.8327219999999994E-2</v>
      </c>
      <c r="J89">
        <v>0.93430999999999997</v>
      </c>
      <c r="K89">
        <v>6.5689979999999995E-2</v>
      </c>
      <c r="N89">
        <v>0.93191930000000001</v>
      </c>
      <c r="O89">
        <v>6.8080699999999994E-2</v>
      </c>
      <c r="P89">
        <v>0.93336766999999998</v>
      </c>
      <c r="Q89">
        <v>6.6632350000000007E-2</v>
      </c>
      <c r="T89">
        <v>0.94799999999999995</v>
      </c>
      <c r="U89">
        <v>5.1999999999999998E-2</v>
      </c>
      <c r="V89">
        <v>0.93153269999999999</v>
      </c>
      <c r="W89">
        <v>6.846729E-2</v>
      </c>
      <c r="X89">
        <v>0.92100000000000004</v>
      </c>
      <c r="Y89">
        <v>7.9000000000000001E-2</v>
      </c>
      <c r="AB89">
        <v>0.93328299999999997</v>
      </c>
      <c r="AC89">
        <v>6.6717035999999993E-2</v>
      </c>
    </row>
    <row r="90" spans="1:29">
      <c r="A90" s="12">
        <f t="shared" si="0"/>
        <v>1.8333333333333335</v>
      </c>
      <c r="B90">
        <v>0.93169515999999997</v>
      </c>
      <c r="C90" s="16">
        <v>6.8304820000000002E-2</v>
      </c>
      <c r="D90">
        <v>0.93143313999999999</v>
      </c>
      <c r="E90">
        <v>6.8566849999999999E-2</v>
      </c>
      <c r="F90">
        <v>0.93155175000000001</v>
      </c>
      <c r="G90">
        <v>6.8448259999999997E-2</v>
      </c>
      <c r="J90">
        <v>0.93428089999999997</v>
      </c>
      <c r="K90">
        <v>6.5719134999999998E-2</v>
      </c>
      <c r="N90">
        <v>0.93183665999999998</v>
      </c>
      <c r="O90">
        <v>6.8163310000000005E-2</v>
      </c>
      <c r="P90">
        <v>0.93320124999999998</v>
      </c>
      <c r="Q90">
        <v>6.6798730000000001E-2</v>
      </c>
      <c r="T90">
        <v>0.94799999999999995</v>
      </c>
      <c r="U90">
        <v>5.1999999999999998E-2</v>
      </c>
      <c r="V90">
        <v>0.93143313999999999</v>
      </c>
      <c r="W90">
        <v>6.8566849999999999E-2</v>
      </c>
      <c r="X90">
        <v>0.92100000000000004</v>
      </c>
      <c r="Y90">
        <v>7.9000000000000001E-2</v>
      </c>
      <c r="AB90">
        <v>0.9332281</v>
      </c>
      <c r="AC90">
        <v>6.6771899999999995E-2</v>
      </c>
    </row>
    <row r="91" spans="1:29">
      <c r="A91" s="12">
        <f t="shared" si="0"/>
        <v>2</v>
      </c>
      <c r="B91">
        <v>0.93167376999999996</v>
      </c>
      <c r="C91" s="16">
        <v>6.8326239999999996E-2</v>
      </c>
      <c r="D91">
        <v>0.9313515</v>
      </c>
      <c r="E91">
        <v>6.8648550000000003E-2</v>
      </c>
      <c r="F91">
        <v>0.931446</v>
      </c>
      <c r="G91">
        <v>6.8554009999999999E-2</v>
      </c>
      <c r="J91">
        <v>0.93426100000000001</v>
      </c>
      <c r="K91">
        <v>6.5738980000000002E-2</v>
      </c>
      <c r="N91">
        <v>0.93177160000000003</v>
      </c>
      <c r="O91">
        <v>6.8228416E-2</v>
      </c>
      <c r="P91">
        <v>0.93305280000000002</v>
      </c>
      <c r="Q91">
        <v>6.6947240000000005E-2</v>
      </c>
      <c r="T91">
        <v>0.94799999999999995</v>
      </c>
      <c r="U91">
        <v>5.1999999999999998E-2</v>
      </c>
      <c r="V91">
        <v>0.9313515</v>
      </c>
      <c r="W91">
        <v>6.8648550000000003E-2</v>
      </c>
      <c r="X91">
        <v>0.92100000000000004</v>
      </c>
      <c r="Y91">
        <v>7.9000000000000001E-2</v>
      </c>
      <c r="AB91">
        <v>0.93318190000000001</v>
      </c>
      <c r="AC91">
        <v>6.6818119999999995E-2</v>
      </c>
    </row>
    <row r="92" spans="1:29">
      <c r="A92" s="12">
        <f t="shared" si="0"/>
        <v>2.1666666666666665</v>
      </c>
      <c r="B92">
        <v>0.93167100000000003</v>
      </c>
      <c r="C92" s="16">
        <v>6.8328979999999997E-2</v>
      </c>
      <c r="D92">
        <v>0.93128555999999996</v>
      </c>
      <c r="E92">
        <v>6.8714419999999998E-2</v>
      </c>
      <c r="F92">
        <v>0.93135356999999996</v>
      </c>
      <c r="G92">
        <v>6.8646410000000005E-2</v>
      </c>
      <c r="J92">
        <v>0.93424989999999997</v>
      </c>
      <c r="K92">
        <v>6.5750149999999993E-2</v>
      </c>
      <c r="N92">
        <v>0.9317221</v>
      </c>
      <c r="O92">
        <v>6.8277870000000004E-2</v>
      </c>
      <c r="P92">
        <v>0.93291999999999997</v>
      </c>
      <c r="Q92">
        <v>6.7080005999999998E-2</v>
      </c>
      <c r="T92">
        <v>0.94799999999999995</v>
      </c>
      <c r="U92">
        <v>5.1999999999999998E-2</v>
      </c>
      <c r="V92">
        <v>0.93128555999999996</v>
      </c>
      <c r="W92">
        <v>6.8714419999999998E-2</v>
      </c>
      <c r="X92">
        <v>0.92100000000000004</v>
      </c>
      <c r="Y92">
        <v>7.9000000000000001E-2</v>
      </c>
      <c r="AB92">
        <v>0.93314339999999996</v>
      </c>
      <c r="AC92">
        <v>6.6856600000000002E-2</v>
      </c>
    </row>
    <row r="93" spans="1:29">
      <c r="A93" s="12">
        <f t="shared" si="0"/>
        <v>2.333333333333333</v>
      </c>
      <c r="B93">
        <v>0.93167100000000003</v>
      </c>
      <c r="C93" s="16">
        <v>6.8328970000000003E-2</v>
      </c>
      <c r="D93">
        <v>0.93123389999999995</v>
      </c>
      <c r="E93">
        <v>6.8766094999999999E-2</v>
      </c>
      <c r="F93">
        <v>0.93127300000000002</v>
      </c>
      <c r="G93">
        <v>6.8726994E-2</v>
      </c>
      <c r="J93">
        <v>0.93424689999999999</v>
      </c>
      <c r="K93">
        <v>6.5753119999999998E-2</v>
      </c>
      <c r="N93">
        <v>0.93168689999999998</v>
      </c>
      <c r="O93">
        <v>6.8313100000000002E-2</v>
      </c>
      <c r="P93">
        <v>0.93280110000000005</v>
      </c>
      <c r="Q93">
        <v>6.7198869999999994E-2</v>
      </c>
      <c r="T93">
        <v>0.94799999999999995</v>
      </c>
      <c r="U93">
        <v>5.1999999999999998E-2</v>
      </c>
      <c r="V93">
        <v>0.93123389999999995</v>
      </c>
      <c r="W93">
        <v>6.8766094999999999E-2</v>
      </c>
      <c r="X93">
        <v>0.92100000000000004</v>
      </c>
      <c r="Y93">
        <v>7.9000000000000001E-2</v>
      </c>
      <c r="AB93">
        <v>0.93311189999999999</v>
      </c>
      <c r="AC93">
        <v>6.6888069999999994E-2</v>
      </c>
    </row>
    <row r="94" spans="1:29">
      <c r="A94" s="12">
        <f t="shared" si="0"/>
        <v>2.4999999999999996</v>
      </c>
      <c r="B94">
        <v>0.93167109999999997</v>
      </c>
      <c r="C94" s="16">
        <v>6.8328940000000005E-2</v>
      </c>
      <c r="D94">
        <v>0.9311952</v>
      </c>
      <c r="E94">
        <v>6.8804786000000007E-2</v>
      </c>
      <c r="F94">
        <v>0.931203</v>
      </c>
      <c r="G94">
        <v>6.879702E-2</v>
      </c>
      <c r="J94">
        <v>0.93424689999999999</v>
      </c>
      <c r="K94">
        <v>6.5753119999999998E-2</v>
      </c>
      <c r="N94">
        <v>0.93166475999999998</v>
      </c>
      <c r="O94">
        <v>6.8335234999999994E-2</v>
      </c>
      <c r="P94">
        <v>0.93269455000000001</v>
      </c>
      <c r="Q94">
        <v>6.7305470000000006E-2</v>
      </c>
      <c r="T94">
        <v>0.94799999999999995</v>
      </c>
      <c r="U94">
        <v>5.1999999999999998E-2</v>
      </c>
      <c r="V94">
        <v>0.9311952</v>
      </c>
      <c r="W94">
        <v>6.8804786000000007E-2</v>
      </c>
      <c r="X94">
        <v>0.92100000000000004</v>
      </c>
      <c r="Y94">
        <v>7.9000000000000001E-2</v>
      </c>
      <c r="AB94">
        <v>0.93308690000000005</v>
      </c>
      <c r="AC94">
        <v>6.6913134999999999E-2</v>
      </c>
    </row>
    <row r="95" spans="1:29">
      <c r="A95" s="12">
        <f t="shared" si="0"/>
        <v>2.6666666666666661</v>
      </c>
      <c r="B95">
        <v>0.93167113999999995</v>
      </c>
      <c r="C95" s="16">
        <v>6.8328865000000003E-2</v>
      </c>
      <c r="D95">
        <v>0.93116843999999999</v>
      </c>
      <c r="E95">
        <v>6.8831530000000002E-2</v>
      </c>
      <c r="F95">
        <v>0.93114244999999995</v>
      </c>
      <c r="G95">
        <v>6.8857539999999995E-2</v>
      </c>
      <c r="J95">
        <v>0.93424689999999999</v>
      </c>
      <c r="K95">
        <v>6.5753099999999995E-2</v>
      </c>
      <c r="N95">
        <v>0.93165480000000001</v>
      </c>
      <c r="O95">
        <v>6.8345169999999997E-2</v>
      </c>
      <c r="P95">
        <v>0.93259879999999995</v>
      </c>
      <c r="Q95">
        <v>6.7401156000000004E-2</v>
      </c>
      <c r="T95">
        <v>0.94799999999999995</v>
      </c>
      <c r="U95">
        <v>5.1999999999999998E-2</v>
      </c>
      <c r="V95">
        <v>0.93116843999999999</v>
      </c>
      <c r="W95">
        <v>6.8831530000000002E-2</v>
      </c>
      <c r="X95">
        <v>0.92100000000000004</v>
      </c>
      <c r="Y95">
        <v>7.9000000000000001E-2</v>
      </c>
      <c r="AB95">
        <v>0.93306774000000003</v>
      </c>
      <c r="AC95">
        <v>6.6932275999999999E-2</v>
      </c>
    </row>
    <row r="96" spans="1:29">
      <c r="A96" s="12">
        <f t="shared" si="0"/>
        <v>2.8333333333333326</v>
      </c>
      <c r="B96">
        <v>0.93167126</v>
      </c>
      <c r="C96" s="16">
        <v>6.8328719999999996E-2</v>
      </c>
      <c r="D96">
        <v>0.9311528</v>
      </c>
      <c r="E96">
        <v>6.8847160000000004E-2</v>
      </c>
      <c r="F96">
        <v>0.93109059999999999</v>
      </c>
      <c r="G96">
        <v>6.8909419999999999E-2</v>
      </c>
      <c r="J96">
        <v>0.93424695999999996</v>
      </c>
      <c r="K96">
        <v>6.5753064999999999E-2</v>
      </c>
      <c r="N96">
        <v>0.93165410000000004</v>
      </c>
      <c r="O96">
        <v>6.8345900000000001E-2</v>
      </c>
      <c r="P96">
        <v>0.93251289999999998</v>
      </c>
      <c r="Q96">
        <v>6.7487110000000003E-2</v>
      </c>
      <c r="T96">
        <v>0.94799999999999995</v>
      </c>
      <c r="U96">
        <v>5.1999999999999998E-2</v>
      </c>
      <c r="V96">
        <v>0.9311528</v>
      </c>
      <c r="W96">
        <v>6.8847160000000004E-2</v>
      </c>
      <c r="X96">
        <v>0.92100000000000004</v>
      </c>
      <c r="Y96">
        <v>7.9000000000000001E-2</v>
      </c>
      <c r="AB96">
        <v>0.93305415000000003</v>
      </c>
      <c r="AC96">
        <v>6.6945870000000005E-2</v>
      </c>
    </row>
    <row r="97" spans="1:29">
      <c r="A97" s="12">
        <f t="shared" si="0"/>
        <v>2.9999999999999991</v>
      </c>
      <c r="B97">
        <v>0.93167149999999999</v>
      </c>
      <c r="C97" s="16">
        <v>6.83285E-2</v>
      </c>
      <c r="D97">
        <v>0.93114770000000002</v>
      </c>
      <c r="E97">
        <v>6.8852305000000003E-2</v>
      </c>
      <c r="F97">
        <v>0.93104659999999995</v>
      </c>
      <c r="G97">
        <v>6.8953390000000003E-2</v>
      </c>
      <c r="J97">
        <v>0.93424700000000005</v>
      </c>
      <c r="K97">
        <v>6.5753000000000006E-2</v>
      </c>
      <c r="N97">
        <v>0.93165410000000004</v>
      </c>
      <c r="O97">
        <v>6.8345900000000001E-2</v>
      </c>
      <c r="P97">
        <v>0.93243575000000001</v>
      </c>
      <c r="Q97">
        <v>6.7564269999999996E-2</v>
      </c>
      <c r="T97">
        <v>0.94799999999999995</v>
      </c>
      <c r="U97">
        <v>5.1999999999999998E-2</v>
      </c>
      <c r="V97">
        <v>0.93114770000000002</v>
      </c>
      <c r="W97">
        <v>6.8852305000000003E-2</v>
      </c>
      <c r="X97">
        <v>0.92100000000000004</v>
      </c>
      <c r="Y97">
        <v>7.9000000000000001E-2</v>
      </c>
      <c r="AB97">
        <v>0.93304580000000004</v>
      </c>
      <c r="AC97">
        <v>6.695421E-2</v>
      </c>
    </row>
    <row r="98" spans="1:29">
      <c r="A98" s="12">
        <f t="shared" si="0"/>
        <v>3.1666666666666656</v>
      </c>
      <c r="B98">
        <v>0.93167186000000002</v>
      </c>
      <c r="C98" s="16">
        <v>6.8328169999999994E-2</v>
      </c>
      <c r="D98">
        <v>0.93114770000000002</v>
      </c>
      <c r="E98">
        <v>6.8852305000000003E-2</v>
      </c>
      <c r="F98">
        <v>0.93100994999999998</v>
      </c>
      <c r="G98">
        <v>6.8990073999999998E-2</v>
      </c>
      <c r="J98">
        <v>0.93424713999999998</v>
      </c>
      <c r="K98">
        <v>6.575288E-2</v>
      </c>
      <c r="N98">
        <v>0.93165410000000004</v>
      </c>
      <c r="O98">
        <v>6.8345879999999998E-2</v>
      </c>
      <c r="P98">
        <v>0.93236655000000002</v>
      </c>
      <c r="Q98">
        <v>6.7633460000000006E-2</v>
      </c>
      <c r="T98">
        <v>0.94799999999999995</v>
      </c>
      <c r="U98">
        <v>5.1999999999999998E-2</v>
      </c>
      <c r="V98">
        <v>0.93114770000000002</v>
      </c>
      <c r="W98">
        <v>6.8852305000000003E-2</v>
      </c>
      <c r="X98">
        <v>0.92100000000000004</v>
      </c>
      <c r="Y98">
        <v>7.9000000000000001E-2</v>
      </c>
      <c r="AB98">
        <v>0.93304246999999996</v>
      </c>
      <c r="AC98">
        <v>6.6957526000000003E-2</v>
      </c>
    </row>
    <row r="99" spans="1:29">
      <c r="A99" s="12">
        <f t="shared" si="0"/>
        <v>3.3333333333333321</v>
      </c>
      <c r="B99">
        <v>0.93167230000000001</v>
      </c>
      <c r="C99" s="16">
        <v>6.832771E-2</v>
      </c>
      <c r="D99">
        <v>0.93114770000000002</v>
      </c>
      <c r="E99">
        <v>6.8852300000000005E-2</v>
      </c>
      <c r="F99">
        <v>0.93097996999999999</v>
      </c>
      <c r="G99">
        <v>6.9020049999999999E-2</v>
      </c>
      <c r="J99">
        <v>0.9342473</v>
      </c>
      <c r="K99">
        <v>6.5752690000000003E-2</v>
      </c>
      <c r="N99">
        <v>0.93165416000000001</v>
      </c>
      <c r="O99">
        <v>6.8345859999999994E-2</v>
      </c>
      <c r="P99">
        <v>0.93230460000000004</v>
      </c>
      <c r="Q99">
        <v>6.7695370000000005E-2</v>
      </c>
      <c r="T99">
        <v>0.94799999999999995</v>
      </c>
      <c r="U99">
        <v>5.1999999999999998E-2</v>
      </c>
      <c r="V99">
        <v>0.93114770000000002</v>
      </c>
      <c r="W99">
        <v>6.8852300000000005E-2</v>
      </c>
      <c r="X99">
        <v>0.92100000000000004</v>
      </c>
      <c r="Y99">
        <v>7.9000000000000001E-2</v>
      </c>
      <c r="AB99">
        <v>0.93304240000000005</v>
      </c>
      <c r="AC99">
        <v>6.6957600000000006E-2</v>
      </c>
    </row>
    <row r="100" spans="1:29">
      <c r="A100" s="12">
        <f t="shared" si="0"/>
        <v>3.4999999999999987</v>
      </c>
      <c r="B100">
        <v>0.93167290000000003</v>
      </c>
      <c r="C100" s="16">
        <v>6.8327100000000002E-2</v>
      </c>
      <c r="D100">
        <v>0.93114770000000002</v>
      </c>
      <c r="E100">
        <v>6.8852280000000002E-2</v>
      </c>
      <c r="F100">
        <v>0.93095629999999996</v>
      </c>
      <c r="G100">
        <v>6.9043709999999994E-2</v>
      </c>
      <c r="J100">
        <v>0.93424755000000004</v>
      </c>
      <c r="K100">
        <v>6.5752439999999995E-2</v>
      </c>
      <c r="N100">
        <v>0.93165416000000001</v>
      </c>
      <c r="O100">
        <v>6.8345820000000002E-2</v>
      </c>
      <c r="P100">
        <v>0.93224940000000001</v>
      </c>
      <c r="Q100">
        <v>6.7750580000000005E-2</v>
      </c>
      <c r="T100">
        <v>0.94799999999999995</v>
      </c>
      <c r="U100">
        <v>5.1999999999999998E-2</v>
      </c>
      <c r="V100">
        <v>0.93114770000000002</v>
      </c>
      <c r="W100">
        <v>6.8852280000000002E-2</v>
      </c>
      <c r="X100">
        <v>0.92100000000000004</v>
      </c>
      <c r="Y100">
        <v>7.9000000000000001E-2</v>
      </c>
      <c r="AB100">
        <v>0.93304240000000005</v>
      </c>
      <c r="AC100">
        <v>6.6957600000000006E-2</v>
      </c>
    </row>
    <row r="101" spans="1:29">
      <c r="A101" s="12">
        <f t="shared" si="0"/>
        <v>3.6666666666666652</v>
      </c>
      <c r="B101">
        <v>0.93167370000000005</v>
      </c>
      <c r="C101" s="16">
        <v>6.8326319999999996E-2</v>
      </c>
      <c r="D101">
        <v>0.93114775000000005</v>
      </c>
      <c r="E101">
        <v>6.8852259999999998E-2</v>
      </c>
      <c r="F101">
        <v>0.9309385</v>
      </c>
      <c r="G101">
        <v>6.9061490000000003E-2</v>
      </c>
      <c r="J101">
        <v>0.93424790000000002</v>
      </c>
      <c r="K101">
        <v>6.5752099999999994E-2</v>
      </c>
      <c r="N101">
        <v>0.93165430000000005</v>
      </c>
      <c r="O101">
        <v>6.8345754999999994E-2</v>
      </c>
      <c r="P101">
        <v>0.93220040000000004</v>
      </c>
      <c r="Q101">
        <v>6.7799659999999998E-2</v>
      </c>
      <c r="T101">
        <v>0.94799999999999995</v>
      </c>
      <c r="U101">
        <v>5.1999999999999998E-2</v>
      </c>
      <c r="V101">
        <v>0.93114775000000005</v>
      </c>
      <c r="W101">
        <v>6.8852259999999998E-2</v>
      </c>
      <c r="X101">
        <v>0.92100000000000004</v>
      </c>
      <c r="Y101">
        <v>7.9000000000000001E-2</v>
      </c>
      <c r="AB101">
        <v>0.93304240000000005</v>
      </c>
      <c r="AC101">
        <v>6.6957589999999997E-2</v>
      </c>
    </row>
    <row r="102" spans="1:29">
      <c r="A102" s="12">
        <f t="shared" si="0"/>
        <v>3.8333333333333317</v>
      </c>
      <c r="B102">
        <v>0.93167465999999999</v>
      </c>
      <c r="C102" s="16">
        <v>6.8325339999999998E-2</v>
      </c>
      <c r="D102">
        <v>0.93114779999999997</v>
      </c>
      <c r="E102">
        <v>6.8852215999999994E-2</v>
      </c>
      <c r="F102">
        <v>0.93092629999999998</v>
      </c>
      <c r="G102">
        <v>6.9073659999999995E-2</v>
      </c>
      <c r="J102">
        <v>0.93424830000000003</v>
      </c>
      <c r="K102">
        <v>6.5751649999999995E-2</v>
      </c>
      <c r="N102">
        <v>0.93165432999999997</v>
      </c>
      <c r="O102">
        <v>6.8345660000000003E-2</v>
      </c>
      <c r="P102">
        <v>0.93215700000000001</v>
      </c>
      <c r="Q102">
        <v>6.7843034999999996E-2</v>
      </c>
      <c r="T102">
        <v>0.94799999999999995</v>
      </c>
      <c r="U102">
        <v>5.1999999999999998E-2</v>
      </c>
      <c r="V102">
        <v>0.93114779999999997</v>
      </c>
      <c r="W102">
        <v>6.8852215999999994E-2</v>
      </c>
      <c r="X102">
        <v>0.92100000000000004</v>
      </c>
      <c r="Y102">
        <v>7.9000000000000001E-2</v>
      </c>
      <c r="AB102">
        <v>0.93304240000000005</v>
      </c>
      <c r="AC102">
        <v>6.6957585999999999E-2</v>
      </c>
    </row>
    <row r="103" spans="1:29">
      <c r="A103" s="12">
        <f t="shared" si="0"/>
        <v>3.9999999999999982</v>
      </c>
      <c r="B103">
        <v>0.93167584999999997</v>
      </c>
      <c r="C103" s="16">
        <v>6.832415E-2</v>
      </c>
      <c r="D103">
        <v>0.93114790000000003</v>
      </c>
      <c r="E103">
        <v>6.8852140000000006E-2</v>
      </c>
      <c r="F103">
        <v>0.93091946999999997</v>
      </c>
      <c r="G103">
        <v>6.9080530000000001E-2</v>
      </c>
      <c r="J103">
        <v>0.93424890000000005</v>
      </c>
      <c r="K103">
        <v>6.5751089999999998E-2</v>
      </c>
      <c r="N103">
        <v>0.93165445000000002</v>
      </c>
      <c r="O103">
        <v>6.8345520000000007E-2</v>
      </c>
      <c r="P103">
        <v>0.93211889999999997</v>
      </c>
      <c r="Q103">
        <v>6.7881115000000006E-2</v>
      </c>
      <c r="T103">
        <v>0.94799999999999995</v>
      </c>
      <c r="U103">
        <v>5.1999999999999998E-2</v>
      </c>
      <c r="V103">
        <v>0.93114790000000003</v>
      </c>
      <c r="W103">
        <v>6.8852140000000006E-2</v>
      </c>
      <c r="X103">
        <v>0.92100000000000004</v>
      </c>
      <c r="Y103">
        <v>7.9000000000000001E-2</v>
      </c>
      <c r="AB103">
        <v>0.93304246999999996</v>
      </c>
      <c r="AC103">
        <v>6.6957559999999999E-2</v>
      </c>
    </row>
    <row r="104" spans="1:29">
      <c r="A104" s="12">
        <f t="shared" si="0"/>
        <v>4.1666666666666652</v>
      </c>
      <c r="B104">
        <v>0.93167730000000004</v>
      </c>
      <c r="C104" s="16">
        <v>6.8322709999999995E-2</v>
      </c>
      <c r="D104">
        <v>0.93114792999999996</v>
      </c>
      <c r="E104">
        <v>6.8852040000000003E-2</v>
      </c>
      <c r="F104">
        <v>0.93091760000000001</v>
      </c>
      <c r="G104">
        <v>6.9082363999999993E-2</v>
      </c>
      <c r="J104">
        <v>0.93424960000000001</v>
      </c>
      <c r="K104">
        <v>6.5750400000000001E-2</v>
      </c>
      <c r="N104">
        <v>0.93165463000000004</v>
      </c>
      <c r="O104">
        <v>6.8345340000000004E-2</v>
      </c>
      <c r="P104">
        <v>0.93208570000000002</v>
      </c>
      <c r="Q104">
        <v>6.7914285000000005E-2</v>
      </c>
      <c r="T104">
        <v>0.94799999999999995</v>
      </c>
      <c r="U104">
        <v>5.1999999999999998E-2</v>
      </c>
      <c r="V104">
        <v>0.93114792999999996</v>
      </c>
      <c r="W104">
        <v>6.8852040000000003E-2</v>
      </c>
      <c r="X104">
        <v>0.92100000000000004</v>
      </c>
      <c r="Y104">
        <v>7.9000000000000001E-2</v>
      </c>
      <c r="AB104">
        <v>0.93304246999999996</v>
      </c>
      <c r="AC104">
        <v>6.6957530000000001E-2</v>
      </c>
    </row>
    <row r="105" spans="1:29">
      <c r="A105" s="12">
        <f t="shared" si="0"/>
        <v>4.3333333333333321</v>
      </c>
      <c r="B105">
        <v>0.93167900000000003</v>
      </c>
      <c r="C105" s="16">
        <v>6.8321005000000004E-2</v>
      </c>
      <c r="D105">
        <v>0.93114810000000003</v>
      </c>
      <c r="E105">
        <v>6.8851895999999996E-2</v>
      </c>
      <c r="F105">
        <v>0.93091760000000001</v>
      </c>
      <c r="G105">
        <v>6.9082363999999993E-2</v>
      </c>
      <c r="J105">
        <v>0.93425040000000004</v>
      </c>
      <c r="K105">
        <v>6.5749559999999999E-2</v>
      </c>
      <c r="N105">
        <v>0.93165489999999995</v>
      </c>
      <c r="O105">
        <v>6.8345110000000001E-2</v>
      </c>
      <c r="P105">
        <v>0.93205713999999995</v>
      </c>
      <c r="Q105">
        <v>6.7942834999999993E-2</v>
      </c>
      <c r="T105">
        <v>0.94799999999999995</v>
      </c>
      <c r="U105">
        <v>5.1999999999999998E-2</v>
      </c>
      <c r="V105">
        <v>0.93114810000000003</v>
      </c>
      <c r="W105">
        <v>6.8851895999999996E-2</v>
      </c>
      <c r="X105">
        <v>0.92100000000000004</v>
      </c>
      <c r="Y105">
        <v>7.9000000000000001E-2</v>
      </c>
      <c r="AB105">
        <v>0.9330425</v>
      </c>
      <c r="AC105">
        <v>6.6957489999999995E-2</v>
      </c>
    </row>
    <row r="106" spans="1:29">
      <c r="A106" s="12">
        <f t="shared" si="0"/>
        <v>4.4999999999999991</v>
      </c>
      <c r="B106">
        <v>0.93168099999999998</v>
      </c>
      <c r="C106" s="16">
        <v>6.8319019999999994E-2</v>
      </c>
      <c r="D106">
        <v>0.93114830000000004</v>
      </c>
      <c r="E106">
        <v>6.8851720000000005E-2</v>
      </c>
      <c r="F106">
        <v>0.93091760000000001</v>
      </c>
      <c r="G106">
        <v>6.9082363999999993E-2</v>
      </c>
      <c r="J106">
        <v>0.93425139999999995</v>
      </c>
      <c r="K106">
        <v>6.5748580000000001E-2</v>
      </c>
      <c r="N106">
        <v>0.93165516999999998</v>
      </c>
      <c r="O106">
        <v>6.8344823999999998E-2</v>
      </c>
      <c r="P106">
        <v>0.932033</v>
      </c>
      <c r="Q106">
        <v>6.7967E-2</v>
      </c>
      <c r="T106">
        <v>0.94799999999999995</v>
      </c>
      <c r="U106">
        <v>5.1999999999999998E-2</v>
      </c>
      <c r="V106">
        <v>0.93114830000000004</v>
      </c>
      <c r="W106">
        <v>6.8851720000000005E-2</v>
      </c>
      <c r="X106">
        <v>0.92100000000000004</v>
      </c>
      <c r="Y106">
        <v>7.9000000000000001E-2</v>
      </c>
      <c r="AB106">
        <v>0.93304260000000006</v>
      </c>
      <c r="AC106">
        <v>6.6957420000000004E-2</v>
      </c>
    </row>
    <row r="107" spans="1:29">
      <c r="A107" s="12">
        <f t="shared" si="0"/>
        <v>4.6666666666666661</v>
      </c>
      <c r="B107">
        <v>0.93168324000000002</v>
      </c>
      <c r="C107" s="16">
        <v>6.8316735000000003E-2</v>
      </c>
      <c r="D107">
        <v>0.93114850000000005</v>
      </c>
      <c r="E107">
        <v>6.8851486000000003E-2</v>
      </c>
      <c r="F107">
        <v>0.93091760000000001</v>
      </c>
      <c r="G107">
        <v>6.9082363999999993E-2</v>
      </c>
      <c r="J107">
        <v>0.93425256000000001</v>
      </c>
      <c r="K107">
        <v>6.5747429999999996E-2</v>
      </c>
      <c r="N107">
        <v>0.93165549999999997</v>
      </c>
      <c r="O107">
        <v>6.8344474000000002E-2</v>
      </c>
      <c r="P107">
        <v>0.93201299999999998</v>
      </c>
      <c r="Q107">
        <v>6.7987055000000005E-2</v>
      </c>
      <c r="T107">
        <v>0.94799999999999995</v>
      </c>
      <c r="U107">
        <v>5.1999999999999998E-2</v>
      </c>
      <c r="V107">
        <v>0.93114850000000005</v>
      </c>
      <c r="W107">
        <v>6.8851486000000003E-2</v>
      </c>
      <c r="X107">
        <v>0.92100000000000004</v>
      </c>
      <c r="Y107">
        <v>7.9000000000000001E-2</v>
      </c>
      <c r="AB107">
        <v>0.93304264999999997</v>
      </c>
      <c r="AC107">
        <v>6.6957340000000004E-2</v>
      </c>
    </row>
    <row r="108" spans="1:29">
      <c r="A108" s="12">
        <f t="shared" si="0"/>
        <v>4.833333333333333</v>
      </c>
      <c r="B108">
        <v>0.93168585999999998</v>
      </c>
      <c r="C108" s="16">
        <v>6.8314130000000001E-2</v>
      </c>
      <c r="D108">
        <v>0.9311488</v>
      </c>
      <c r="E108">
        <v>6.8851195000000004E-2</v>
      </c>
      <c r="F108">
        <v>0.93091760000000001</v>
      </c>
      <c r="G108">
        <v>6.9082359999999995E-2</v>
      </c>
      <c r="J108">
        <v>0.93425389999999997</v>
      </c>
      <c r="K108">
        <v>6.5746100000000002E-2</v>
      </c>
      <c r="N108">
        <v>0.93165593999999996</v>
      </c>
      <c r="O108">
        <v>6.8344050000000003E-2</v>
      </c>
      <c r="P108">
        <v>0.93199690000000002</v>
      </c>
      <c r="Q108">
        <v>6.800312E-2</v>
      </c>
      <c r="T108">
        <v>0.94799999999999995</v>
      </c>
      <c r="U108">
        <v>5.1999999999999998E-2</v>
      </c>
      <c r="V108">
        <v>0.9311488</v>
      </c>
      <c r="W108">
        <v>6.8851195000000004E-2</v>
      </c>
      <c r="X108">
        <v>0.92100000000000004</v>
      </c>
      <c r="Y108">
        <v>7.9000000000000001E-2</v>
      </c>
      <c r="AB108">
        <v>0.93304275999999997</v>
      </c>
      <c r="AC108">
        <v>6.6957235000000004E-2</v>
      </c>
    </row>
    <row r="109" spans="1:29">
      <c r="A109" s="12">
        <f t="shared" si="0"/>
        <v>5</v>
      </c>
      <c r="B109">
        <v>0.93168885000000001</v>
      </c>
      <c r="C109" s="16">
        <v>6.8311179999999999E-2</v>
      </c>
      <c r="D109">
        <v>0.93114909999999995</v>
      </c>
      <c r="E109">
        <v>6.8850844999999994E-2</v>
      </c>
      <c r="F109">
        <v>0.93091769999999996</v>
      </c>
      <c r="G109">
        <v>6.9082340000000006E-2</v>
      </c>
      <c r="J109">
        <v>0.93425539999999996</v>
      </c>
      <c r="K109">
        <v>6.5744579999999997E-2</v>
      </c>
      <c r="N109">
        <v>0.93165640000000005</v>
      </c>
      <c r="O109">
        <v>6.8343550000000003E-2</v>
      </c>
      <c r="P109">
        <v>0.9319847</v>
      </c>
      <c r="Q109">
        <v>6.8015309999999995E-2</v>
      </c>
      <c r="T109">
        <v>0.94799999999999995</v>
      </c>
      <c r="U109">
        <v>5.1999999999999998E-2</v>
      </c>
      <c r="V109">
        <v>0.93114909999999995</v>
      </c>
      <c r="W109">
        <v>6.8850844999999994E-2</v>
      </c>
      <c r="X109">
        <v>0.92100000000000004</v>
      </c>
      <c r="Y109">
        <v>7.9000000000000001E-2</v>
      </c>
      <c r="AB109">
        <v>0.93304290000000001</v>
      </c>
      <c r="AC109">
        <v>6.6957100000000006E-2</v>
      </c>
    </row>
    <row r="110" spans="1:29">
      <c r="A110" s="12">
        <f t="shared" si="0"/>
        <v>5.166666666666667</v>
      </c>
      <c r="B110">
        <v>0.93169210000000002</v>
      </c>
      <c r="C110" s="16">
        <v>6.8307859999999998E-2</v>
      </c>
      <c r="D110">
        <v>0.93114954000000005</v>
      </c>
      <c r="E110">
        <v>6.8850430000000004E-2</v>
      </c>
      <c r="F110">
        <v>0.93091769999999996</v>
      </c>
      <c r="G110">
        <v>6.9082329999999997E-2</v>
      </c>
      <c r="J110">
        <v>0.93425714999999998</v>
      </c>
      <c r="K110">
        <v>6.5742850000000005E-2</v>
      </c>
      <c r="N110">
        <v>0.93165699999999996</v>
      </c>
      <c r="O110">
        <v>6.8342970000000003E-2</v>
      </c>
      <c r="P110">
        <v>0.93197609999999997</v>
      </c>
      <c r="Q110">
        <v>6.8023934999999994E-2</v>
      </c>
      <c r="T110">
        <v>0.94799999999999995</v>
      </c>
      <c r="U110">
        <v>5.1999999999999998E-2</v>
      </c>
      <c r="V110">
        <v>0.93114954000000005</v>
      </c>
      <c r="W110">
        <v>6.8850430000000004E-2</v>
      </c>
      <c r="X110">
        <v>0.92100000000000004</v>
      </c>
      <c r="Y110">
        <v>7.9000000000000001E-2</v>
      </c>
      <c r="AB110">
        <v>0.93304306000000004</v>
      </c>
      <c r="AC110">
        <v>6.6956945000000004E-2</v>
      </c>
    </row>
    <row r="111" spans="1:29">
      <c r="A111" s="12">
        <f t="shared" si="0"/>
        <v>5.3333333333333339</v>
      </c>
      <c r="B111">
        <v>0.93169579999999996</v>
      </c>
      <c r="C111" s="16">
        <v>6.8304169999999997E-2</v>
      </c>
      <c r="D111">
        <v>0.93115009999999998</v>
      </c>
      <c r="E111">
        <v>6.8849936E-2</v>
      </c>
      <c r="F111">
        <v>0.93091769999999996</v>
      </c>
      <c r="G111">
        <v>6.9082299999999999E-2</v>
      </c>
      <c r="J111">
        <v>0.93425910000000001</v>
      </c>
      <c r="K111">
        <v>6.574091E-2</v>
      </c>
      <c r="N111">
        <v>0.93165772999999996</v>
      </c>
      <c r="O111">
        <v>6.834229E-2</v>
      </c>
      <c r="P111">
        <v>0.93197079999999999</v>
      </c>
      <c r="Q111">
        <v>6.8029249999999999E-2</v>
      </c>
      <c r="T111">
        <v>0.94799999999999995</v>
      </c>
      <c r="U111">
        <v>5.1999999999999998E-2</v>
      </c>
      <c r="V111">
        <v>0.93115009999999998</v>
      </c>
      <c r="W111">
        <v>6.8849936E-2</v>
      </c>
      <c r="X111">
        <v>0.92100000000000004</v>
      </c>
      <c r="Y111">
        <v>7.9000000000000001E-2</v>
      </c>
      <c r="AB111">
        <v>0.93304324000000005</v>
      </c>
      <c r="AC111">
        <v>6.6956760000000004E-2</v>
      </c>
    </row>
    <row r="112" spans="1:29">
      <c r="A112" s="12">
        <f t="shared" si="0"/>
        <v>5.5000000000000009</v>
      </c>
      <c r="B112">
        <v>0.93169992999999995</v>
      </c>
      <c r="C112" s="16">
        <v>6.8300076000000001E-2</v>
      </c>
      <c r="D112">
        <v>0.93115060000000005</v>
      </c>
      <c r="E112">
        <v>6.8849359999999998E-2</v>
      </c>
      <c r="F112">
        <v>0.93091774000000005</v>
      </c>
      <c r="G112">
        <v>6.9082270000000001E-2</v>
      </c>
      <c r="J112">
        <v>0.93426125999999998</v>
      </c>
      <c r="K112">
        <v>6.5738745000000001E-2</v>
      </c>
      <c r="N112">
        <v>0.93165849999999995</v>
      </c>
      <c r="O112">
        <v>6.8341516000000005E-2</v>
      </c>
      <c r="P112">
        <v>0.93196869999999998</v>
      </c>
      <c r="Q112">
        <v>6.8031309999999998E-2</v>
      </c>
      <c r="T112">
        <v>0.94799999999999995</v>
      </c>
      <c r="U112">
        <v>5.1999999999999998E-2</v>
      </c>
      <c r="V112">
        <v>0.93115060000000005</v>
      </c>
      <c r="W112">
        <v>6.8849359999999998E-2</v>
      </c>
      <c r="X112">
        <v>0.92100000000000004</v>
      </c>
      <c r="Y112">
        <v>7.9000000000000001E-2</v>
      </c>
      <c r="AB112">
        <v>0.93304350000000003</v>
      </c>
      <c r="AC112">
        <v>6.695653E-2</v>
      </c>
    </row>
    <row r="113" spans="1:29">
      <c r="A113" s="12">
        <f t="shared" si="0"/>
        <v>5.6666666666666679</v>
      </c>
      <c r="B113">
        <v>0.93170445999999996</v>
      </c>
      <c r="C113" s="16">
        <v>6.829557E-2</v>
      </c>
      <c r="D113">
        <v>0.93115130000000002</v>
      </c>
      <c r="E113">
        <v>6.8848709999999994E-2</v>
      </c>
      <c r="F113">
        <v>0.93091780000000002</v>
      </c>
      <c r="G113">
        <v>6.908222E-2</v>
      </c>
      <c r="J113">
        <v>0.93426365</v>
      </c>
      <c r="K113">
        <v>6.5736346000000001E-2</v>
      </c>
      <c r="N113">
        <v>0.93165933999999995</v>
      </c>
      <c r="O113">
        <v>6.8340644000000006E-2</v>
      </c>
      <c r="P113">
        <v>0.93196875000000001</v>
      </c>
      <c r="Q113">
        <v>6.803128E-2</v>
      </c>
      <c r="T113">
        <v>0.94799999999999995</v>
      </c>
      <c r="U113">
        <v>5.1999999999999998E-2</v>
      </c>
      <c r="V113">
        <v>0.93115130000000002</v>
      </c>
      <c r="W113">
        <v>6.8848709999999994E-2</v>
      </c>
      <c r="X113">
        <v>0.92100000000000004</v>
      </c>
      <c r="Y113">
        <v>7.9000000000000001E-2</v>
      </c>
      <c r="AB113">
        <v>0.93304370000000003</v>
      </c>
      <c r="AC113">
        <v>6.6956269999999998E-2</v>
      </c>
    </row>
    <row r="114" spans="1:29">
      <c r="A114" s="12">
        <f t="shared" si="0"/>
        <v>5.8333333333333348</v>
      </c>
      <c r="B114">
        <v>0.93170940000000002</v>
      </c>
      <c r="C114" s="16">
        <v>6.8290610000000002E-2</v>
      </c>
      <c r="D114">
        <v>0.93115205000000001</v>
      </c>
      <c r="E114">
        <v>6.8847954000000003E-2</v>
      </c>
      <c r="F114">
        <v>0.93091785999999999</v>
      </c>
      <c r="G114">
        <v>6.9082160000000004E-2</v>
      </c>
      <c r="J114">
        <v>0.93426629999999999</v>
      </c>
      <c r="K114">
        <v>6.5733689999999997E-2</v>
      </c>
      <c r="N114">
        <v>0.93166035000000003</v>
      </c>
      <c r="O114">
        <v>6.8339650000000002E-2</v>
      </c>
      <c r="P114">
        <v>0.93196875000000001</v>
      </c>
      <c r="Q114">
        <v>6.803128E-2</v>
      </c>
      <c r="T114">
        <v>0.94799999999999995</v>
      </c>
      <c r="U114">
        <v>5.1999999999999998E-2</v>
      </c>
      <c r="V114">
        <v>0.93115205000000001</v>
      </c>
      <c r="W114">
        <v>6.8847954000000003E-2</v>
      </c>
      <c r="X114">
        <v>0.92100000000000004</v>
      </c>
      <c r="Y114">
        <v>7.9000000000000001E-2</v>
      </c>
      <c r="AB114">
        <v>0.93304399999999998</v>
      </c>
      <c r="AC114">
        <v>6.6955959999999995E-2</v>
      </c>
    </row>
    <row r="115" spans="1:29">
      <c r="A115" s="12">
        <f t="shared" si="0"/>
        <v>6.0000000000000018</v>
      </c>
      <c r="B115">
        <v>0.93171479999999995</v>
      </c>
      <c r="C115" s="16">
        <v>6.8285209999999999E-2</v>
      </c>
      <c r="D115">
        <v>0.93115289999999995</v>
      </c>
      <c r="E115">
        <v>6.8847099999999994E-2</v>
      </c>
      <c r="F115">
        <v>0.93091789999999996</v>
      </c>
      <c r="G115">
        <v>6.9082095999999996E-2</v>
      </c>
      <c r="J115">
        <v>0.93426920000000002</v>
      </c>
      <c r="K115">
        <v>6.5730780000000003E-2</v>
      </c>
      <c r="N115">
        <v>0.93166150000000003</v>
      </c>
      <c r="O115">
        <v>6.8338540000000003E-2</v>
      </c>
      <c r="P115">
        <v>0.93196875000000001</v>
      </c>
      <c r="Q115">
        <v>6.8031274000000003E-2</v>
      </c>
      <c r="T115">
        <v>0.94799999999999995</v>
      </c>
      <c r="U115">
        <v>5.1999999999999998E-2</v>
      </c>
      <c r="V115">
        <v>0.93115289999999995</v>
      </c>
      <c r="W115">
        <v>6.8847099999999994E-2</v>
      </c>
      <c r="X115">
        <v>0.92100000000000004</v>
      </c>
      <c r="Y115">
        <v>7.9000000000000001E-2</v>
      </c>
      <c r="AB115">
        <v>0.9330444</v>
      </c>
      <c r="AC115">
        <v>6.6955619999999993E-2</v>
      </c>
    </row>
    <row r="116" spans="1:29">
      <c r="A116" s="12">
        <f t="shared" si="0"/>
        <v>6.1666666666666687</v>
      </c>
      <c r="B116">
        <v>0.93172069999999996</v>
      </c>
      <c r="C116" s="16">
        <v>6.8279339999999994E-2</v>
      </c>
      <c r="D116">
        <v>0.93115389999999998</v>
      </c>
      <c r="E116">
        <v>6.8846130000000005E-2</v>
      </c>
      <c r="F116">
        <v>0.93091800000000002</v>
      </c>
      <c r="G116">
        <v>6.9082009999999999E-2</v>
      </c>
      <c r="J116">
        <v>0.9342724</v>
      </c>
      <c r="K116">
        <v>6.5727610000000006E-2</v>
      </c>
      <c r="N116">
        <v>0.93166269999999995</v>
      </c>
      <c r="O116">
        <v>6.8337309999999998E-2</v>
      </c>
      <c r="P116">
        <v>0.93196875000000001</v>
      </c>
      <c r="Q116">
        <v>6.8031274000000003E-2</v>
      </c>
      <c r="T116">
        <v>0.94799999999999995</v>
      </c>
      <c r="U116">
        <v>5.1999999999999998E-2</v>
      </c>
      <c r="V116">
        <v>0.93115389999999998</v>
      </c>
      <c r="W116">
        <v>6.8846130000000005E-2</v>
      </c>
      <c r="X116">
        <v>0.92100000000000004</v>
      </c>
      <c r="Y116">
        <v>7.9000000000000001E-2</v>
      </c>
      <c r="AB116">
        <v>0.93304480000000001</v>
      </c>
      <c r="AC116">
        <v>6.6955219999999996E-2</v>
      </c>
    </row>
    <row r="117" spans="1:29">
      <c r="A117" s="12">
        <f t="shared" si="0"/>
        <v>6.3333333333333357</v>
      </c>
      <c r="B117">
        <v>0.93172699999999997</v>
      </c>
      <c r="C117" s="16">
        <v>6.8272985999999994E-2</v>
      </c>
      <c r="D117">
        <v>0.93115497000000003</v>
      </c>
      <c r="E117">
        <v>6.8845056000000002E-2</v>
      </c>
      <c r="F117">
        <v>0.93091809999999997</v>
      </c>
      <c r="G117">
        <v>6.9081900000000002E-2</v>
      </c>
      <c r="J117">
        <v>0.93427587000000001</v>
      </c>
      <c r="K117">
        <v>6.5724149999999995E-2</v>
      </c>
      <c r="N117">
        <v>0.93166404999999997</v>
      </c>
      <c r="O117">
        <v>6.8335935E-2</v>
      </c>
      <c r="P117">
        <v>0.93196875000000001</v>
      </c>
      <c r="Q117">
        <v>6.8031270000000005E-2</v>
      </c>
      <c r="T117">
        <v>0.94799999999999995</v>
      </c>
      <c r="U117">
        <v>5.1999999999999998E-2</v>
      </c>
      <c r="V117">
        <v>0.93115497000000003</v>
      </c>
      <c r="W117">
        <v>6.8845056000000002E-2</v>
      </c>
      <c r="X117">
        <v>0.92100000000000004</v>
      </c>
      <c r="Y117">
        <v>7.9000000000000001E-2</v>
      </c>
      <c r="AB117">
        <v>0.93304520000000002</v>
      </c>
      <c r="AC117">
        <v>6.6954784000000003E-2</v>
      </c>
    </row>
    <row r="118" spans="1:29">
      <c r="A118" s="12">
        <f t="shared" si="0"/>
        <v>6.5000000000000027</v>
      </c>
      <c r="B118">
        <v>0.9317339</v>
      </c>
      <c r="C118" s="16">
        <v>6.8266116000000002E-2</v>
      </c>
      <c r="D118">
        <v>0.93115616000000001</v>
      </c>
      <c r="E118">
        <v>6.8843864000000005E-2</v>
      </c>
      <c r="F118">
        <v>0.93091820000000003</v>
      </c>
      <c r="G118">
        <v>6.9081779999999995E-2</v>
      </c>
      <c r="J118">
        <v>0.93427959999999999</v>
      </c>
      <c r="K118">
        <v>6.5720399999999998E-2</v>
      </c>
      <c r="N118">
        <v>0.93166559999999998</v>
      </c>
      <c r="O118">
        <v>6.8334430000000002E-2</v>
      </c>
      <c r="P118">
        <v>0.93196875000000001</v>
      </c>
      <c r="Q118">
        <v>6.8031259999999996E-2</v>
      </c>
      <c r="T118">
        <v>0.94799999999999995</v>
      </c>
      <c r="U118">
        <v>5.1999999999999998E-2</v>
      </c>
      <c r="V118">
        <v>0.93115616000000001</v>
      </c>
      <c r="W118">
        <v>6.8843864000000005E-2</v>
      </c>
      <c r="X118">
        <v>0.92100000000000004</v>
      </c>
      <c r="Y118">
        <v>7.9000000000000001E-2</v>
      </c>
      <c r="AB118">
        <v>0.93304569999999998</v>
      </c>
      <c r="AC118">
        <v>6.695429E-2</v>
      </c>
    </row>
    <row r="119" spans="1:29">
      <c r="A119" s="12">
        <f t="shared" si="0"/>
        <v>6.6666666666666696</v>
      </c>
      <c r="B119">
        <v>0.93174129999999999</v>
      </c>
      <c r="C119" s="16">
        <v>6.8258725000000006E-2</v>
      </c>
      <c r="D119">
        <v>0.93115747000000004</v>
      </c>
      <c r="E119">
        <v>6.8842545000000005E-2</v>
      </c>
      <c r="F119">
        <v>0.93091833999999996</v>
      </c>
      <c r="G119">
        <v>6.908164E-2</v>
      </c>
      <c r="J119">
        <v>0.93428359999999999</v>
      </c>
      <c r="K119">
        <v>6.5716360000000001E-2</v>
      </c>
      <c r="N119">
        <v>0.93166720000000003</v>
      </c>
      <c r="O119">
        <v>6.8332779999999996E-2</v>
      </c>
      <c r="P119">
        <v>0.93196875000000001</v>
      </c>
      <c r="Q119">
        <v>6.8031244000000005E-2</v>
      </c>
      <c r="T119">
        <v>0.94799999999999995</v>
      </c>
      <c r="U119">
        <v>5.1999999999999998E-2</v>
      </c>
      <c r="V119">
        <v>0.93115747000000004</v>
      </c>
      <c r="W119">
        <v>6.8842545000000005E-2</v>
      </c>
      <c r="X119">
        <v>0.92100000000000004</v>
      </c>
      <c r="Y119">
        <v>7.9000000000000001E-2</v>
      </c>
      <c r="AB119">
        <v>0.9330463</v>
      </c>
      <c r="AC119">
        <v>6.6953739999999998E-2</v>
      </c>
    </row>
    <row r="120" spans="1:29">
      <c r="A120" s="12">
        <f t="shared" si="0"/>
        <v>6.8333333333333366</v>
      </c>
      <c r="B120">
        <v>0.93174917000000002</v>
      </c>
      <c r="C120" s="16">
        <v>6.8250809999999995E-2</v>
      </c>
      <c r="D120">
        <v>0.93115890000000001</v>
      </c>
      <c r="E120">
        <v>6.8841100000000002E-2</v>
      </c>
      <c r="F120">
        <v>0.93091849999999998</v>
      </c>
      <c r="G120">
        <v>6.9081480000000001E-2</v>
      </c>
      <c r="J120">
        <v>0.93428796999999997</v>
      </c>
      <c r="K120">
        <v>6.5712010000000001E-2</v>
      </c>
      <c r="N120">
        <v>0.93166899999999997</v>
      </c>
      <c r="O120">
        <v>6.8330979999999999E-2</v>
      </c>
      <c r="P120">
        <v>0.93196875000000001</v>
      </c>
      <c r="Q120">
        <v>6.8031220000000003E-2</v>
      </c>
      <c r="T120">
        <v>0.94799999999999995</v>
      </c>
      <c r="U120">
        <v>5.1999999999999998E-2</v>
      </c>
      <c r="V120">
        <v>0.93115890000000001</v>
      </c>
      <c r="W120">
        <v>6.8841100000000002E-2</v>
      </c>
      <c r="X120">
        <v>0.92100000000000004</v>
      </c>
      <c r="Y120">
        <v>7.9000000000000001E-2</v>
      </c>
      <c r="AB120">
        <v>0.93304690000000001</v>
      </c>
      <c r="AC120">
        <v>6.695313E-2</v>
      </c>
    </row>
    <row r="121" spans="1:29">
      <c r="A121" s="12">
        <f t="shared" si="0"/>
        <v>7.0000000000000036</v>
      </c>
      <c r="B121">
        <v>0.93175770000000002</v>
      </c>
      <c r="C121" s="16">
        <v>6.8242339999999999E-2</v>
      </c>
      <c r="D121">
        <v>0.93116049999999995</v>
      </c>
      <c r="E121">
        <v>6.8839510000000007E-2</v>
      </c>
      <c r="F121">
        <v>0.93091869999999999</v>
      </c>
      <c r="G121">
        <v>6.9081290000000004E-2</v>
      </c>
      <c r="J121">
        <v>0.93429269999999998</v>
      </c>
      <c r="K121">
        <v>6.5707349999999998E-2</v>
      </c>
      <c r="N121">
        <v>0.93167096000000005</v>
      </c>
      <c r="O121">
        <v>6.8329020000000004E-2</v>
      </c>
      <c r="P121">
        <v>0.93196880000000004</v>
      </c>
      <c r="Q121">
        <v>6.80312E-2</v>
      </c>
      <c r="T121">
        <v>0.94799999999999995</v>
      </c>
      <c r="U121">
        <v>5.1999999999999998E-2</v>
      </c>
      <c r="V121">
        <v>0.93116049999999995</v>
      </c>
      <c r="W121">
        <v>6.8839510000000007E-2</v>
      </c>
      <c r="X121">
        <v>0.92100000000000004</v>
      </c>
      <c r="Y121">
        <v>7.9000000000000001E-2</v>
      </c>
      <c r="AB121">
        <v>0.93304752999999996</v>
      </c>
      <c r="AC121">
        <v>6.6952460000000005E-2</v>
      </c>
    </row>
    <row r="122" spans="1:29">
      <c r="A122" s="12">
        <f t="shared" si="0"/>
        <v>7.1666666666666705</v>
      </c>
      <c r="B122">
        <v>0.93176669999999995</v>
      </c>
      <c r="C122" s="16">
        <v>6.8233303999999995E-2</v>
      </c>
      <c r="D122">
        <v>0.93116224000000003</v>
      </c>
      <c r="E122">
        <v>6.8837783999999999E-2</v>
      </c>
      <c r="F122">
        <v>0.93091893000000003</v>
      </c>
      <c r="G122">
        <v>6.9081080000000003E-2</v>
      </c>
      <c r="J122">
        <v>0.93429759999999995</v>
      </c>
      <c r="K122">
        <v>6.5702360000000001E-2</v>
      </c>
      <c r="N122">
        <v>0.93167310000000003</v>
      </c>
      <c r="O122">
        <v>6.8326899999999996E-2</v>
      </c>
      <c r="P122">
        <v>0.93196880000000004</v>
      </c>
      <c r="Q122">
        <v>6.8031159999999993E-2</v>
      </c>
      <c r="T122">
        <v>0.94799999999999995</v>
      </c>
      <c r="U122">
        <v>5.1999999999999998E-2</v>
      </c>
      <c r="V122">
        <v>0.93116224000000003</v>
      </c>
      <c r="W122">
        <v>6.8837783999999999E-2</v>
      </c>
      <c r="X122">
        <v>0.92100000000000004</v>
      </c>
      <c r="Y122">
        <v>7.9000000000000001E-2</v>
      </c>
      <c r="AB122">
        <v>0.93304825000000002</v>
      </c>
      <c r="AC122">
        <v>6.6951730000000001E-2</v>
      </c>
    </row>
    <row r="123" spans="1:29">
      <c r="A123" s="12">
        <f t="shared" si="0"/>
        <v>7.3333333333333375</v>
      </c>
      <c r="B123">
        <v>0.93177633999999998</v>
      </c>
      <c r="C123" s="16">
        <v>6.8223685000000006E-2</v>
      </c>
      <c r="D123">
        <v>0.93116410000000005</v>
      </c>
      <c r="E123">
        <v>6.8835913999999998E-2</v>
      </c>
      <c r="F123">
        <v>0.93091919999999995</v>
      </c>
      <c r="G123">
        <v>6.9080845000000002E-2</v>
      </c>
      <c r="J123">
        <v>0.93430299999999999</v>
      </c>
      <c r="K123">
        <v>6.5697039999999998E-2</v>
      </c>
      <c r="N123">
        <v>0.93167540000000004</v>
      </c>
      <c r="O123">
        <v>6.8324599999999999E-2</v>
      </c>
      <c r="P123">
        <v>0.93196886999999995</v>
      </c>
      <c r="Q123">
        <v>6.8031124999999998E-2</v>
      </c>
      <c r="T123">
        <v>0.94799999999999995</v>
      </c>
      <c r="U123">
        <v>5.1999999999999998E-2</v>
      </c>
      <c r="V123">
        <v>0.93116410000000005</v>
      </c>
      <c r="W123">
        <v>6.8835913999999998E-2</v>
      </c>
      <c r="X123">
        <v>0.92100000000000004</v>
      </c>
      <c r="Y123">
        <v>7.9000000000000001E-2</v>
      </c>
      <c r="AB123">
        <v>0.93304909999999996</v>
      </c>
      <c r="AC123">
        <v>6.6950924999999994E-2</v>
      </c>
    </row>
    <row r="124" spans="1:29">
      <c r="A124" s="12">
        <f t="shared" si="0"/>
        <v>7.5000000000000044</v>
      </c>
      <c r="B124">
        <v>0.93178654000000005</v>
      </c>
      <c r="C124" s="16">
        <v>6.8213469999999998E-2</v>
      </c>
      <c r="D124">
        <v>0.9311661</v>
      </c>
      <c r="E124">
        <v>6.883388E-2</v>
      </c>
      <c r="F124">
        <v>0.93091939999999995</v>
      </c>
      <c r="G124">
        <v>6.9080584E-2</v>
      </c>
      <c r="J124">
        <v>0.93430864999999996</v>
      </c>
      <c r="K124">
        <v>6.5691373999999997E-2</v>
      </c>
      <c r="N124">
        <v>0.93167789999999995</v>
      </c>
      <c r="O124">
        <v>6.8322140000000003E-2</v>
      </c>
      <c r="P124">
        <v>0.93196889999999999</v>
      </c>
      <c r="Q124">
        <v>6.8031069999999999E-2</v>
      </c>
      <c r="T124">
        <v>0.94799999999999995</v>
      </c>
      <c r="U124">
        <v>5.1999999999999998E-2</v>
      </c>
      <c r="V124">
        <v>0.9311661</v>
      </c>
      <c r="W124">
        <v>6.883388E-2</v>
      </c>
      <c r="X124">
        <v>0.92100000000000004</v>
      </c>
      <c r="Y124">
        <v>7.9000000000000001E-2</v>
      </c>
      <c r="AB124">
        <v>0.93304989999999999</v>
      </c>
      <c r="AC124">
        <v>6.6950049999999997E-2</v>
      </c>
    </row>
    <row r="125" spans="1:29">
      <c r="A125" s="12">
        <f t="shared" si="0"/>
        <v>7.6666666666666714</v>
      </c>
      <c r="B125">
        <v>0.93179730000000005</v>
      </c>
      <c r="C125" s="16">
        <v>6.8202650000000004E-2</v>
      </c>
      <c r="D125">
        <v>0.93116829999999995</v>
      </c>
      <c r="E125">
        <v>6.8831699999999996E-2</v>
      </c>
      <c r="F125">
        <v>0.93091970000000002</v>
      </c>
      <c r="G125">
        <v>6.9080286000000005E-2</v>
      </c>
      <c r="J125">
        <v>0.9343146</v>
      </c>
      <c r="K125">
        <v>6.5685359999999998E-2</v>
      </c>
      <c r="N125">
        <v>0.93168050000000002</v>
      </c>
      <c r="O125">
        <v>6.8319489999999997E-2</v>
      </c>
      <c r="P125">
        <v>0.93196900000000005</v>
      </c>
      <c r="Q125">
        <v>6.8031006000000005E-2</v>
      </c>
      <c r="T125">
        <v>0.94799999999999995</v>
      </c>
      <c r="U125">
        <v>5.1999999999999998E-2</v>
      </c>
      <c r="V125">
        <v>0.93116829999999995</v>
      </c>
      <c r="W125">
        <v>6.8831699999999996E-2</v>
      </c>
      <c r="X125">
        <v>0.92100000000000004</v>
      </c>
      <c r="Y125">
        <v>7.9000000000000001E-2</v>
      </c>
      <c r="AB125">
        <v>0.93305090000000002</v>
      </c>
      <c r="AC125">
        <v>6.6949114000000004E-2</v>
      </c>
    </row>
    <row r="126" spans="1:29">
      <c r="A126" s="12">
        <f t="shared" si="0"/>
        <v>7.8333333333333384</v>
      </c>
      <c r="B126">
        <v>0.93180876999999995</v>
      </c>
      <c r="C126" s="16">
        <v>6.8191214999999999E-2</v>
      </c>
      <c r="D126">
        <v>0.93117064000000005</v>
      </c>
      <c r="E126">
        <v>6.8829340000000003E-2</v>
      </c>
      <c r="F126">
        <v>0.93092006000000005</v>
      </c>
      <c r="G126">
        <v>6.9079959999999996E-2</v>
      </c>
      <c r="J126">
        <v>0.93432099999999996</v>
      </c>
      <c r="K126">
        <v>6.5679000000000001E-2</v>
      </c>
      <c r="N126">
        <v>0.93168335999999996</v>
      </c>
      <c r="O126">
        <v>6.8316650000000007E-2</v>
      </c>
      <c r="P126">
        <v>0.93196904999999997</v>
      </c>
      <c r="Q126">
        <v>6.8030939999999998E-2</v>
      </c>
      <c r="T126">
        <v>0.94799999999999995</v>
      </c>
      <c r="U126">
        <v>5.1999999999999998E-2</v>
      </c>
      <c r="V126">
        <v>0.93117064000000005</v>
      </c>
      <c r="W126">
        <v>6.8829340000000003E-2</v>
      </c>
      <c r="X126">
        <v>0.92100000000000004</v>
      </c>
      <c r="Y126">
        <v>7.9000000000000001E-2</v>
      </c>
      <c r="AB126">
        <v>0.93305190000000005</v>
      </c>
      <c r="AC126">
        <v>6.6948099999999997E-2</v>
      </c>
    </row>
    <row r="127" spans="1:29">
      <c r="A127" s="12">
        <f t="shared" si="0"/>
        <v>8.0000000000000053</v>
      </c>
      <c r="B127">
        <v>0.93182087000000002</v>
      </c>
      <c r="C127" s="16">
        <v>6.8179139999999999E-2</v>
      </c>
      <c r="D127">
        <v>0.93117320000000003</v>
      </c>
      <c r="E127">
        <v>6.8826819999999997E-2</v>
      </c>
      <c r="F127">
        <v>0.93092039999999998</v>
      </c>
      <c r="G127">
        <v>6.9079600000000005E-2</v>
      </c>
      <c r="J127">
        <v>0.93432769999999998</v>
      </c>
      <c r="K127">
        <v>6.5672270000000005E-2</v>
      </c>
      <c r="N127">
        <v>0.93168640000000003</v>
      </c>
      <c r="O127">
        <v>6.831363E-2</v>
      </c>
      <c r="P127">
        <v>0.93196917000000001</v>
      </c>
      <c r="Q127">
        <v>6.8030850000000004E-2</v>
      </c>
      <c r="T127">
        <v>0.94799999999999995</v>
      </c>
      <c r="U127">
        <v>5.1999999999999998E-2</v>
      </c>
      <c r="V127">
        <v>0.93117320000000003</v>
      </c>
      <c r="W127">
        <v>6.8826819999999997E-2</v>
      </c>
      <c r="X127">
        <v>0.92100000000000004</v>
      </c>
      <c r="Y127">
        <v>7.9000000000000001E-2</v>
      </c>
      <c r="AB127">
        <v>0.93305300000000002</v>
      </c>
      <c r="AC127">
        <v>6.6947006000000003E-2</v>
      </c>
    </row>
    <row r="128" spans="1:29">
      <c r="A128" s="12">
        <f t="shared" si="0"/>
        <v>8.1666666666666714</v>
      </c>
      <c r="B128">
        <v>0.93183357</v>
      </c>
      <c r="C128" s="16">
        <v>6.8166420000000005E-2</v>
      </c>
      <c r="D128">
        <v>0.93117589999999995</v>
      </c>
      <c r="E128">
        <v>6.8824120000000003E-2</v>
      </c>
      <c r="F128">
        <v>0.93092079999999999</v>
      </c>
      <c r="G128">
        <v>6.9079205000000005E-2</v>
      </c>
      <c r="J128">
        <v>0.93433480000000002</v>
      </c>
      <c r="K128">
        <v>6.5665169999999995E-2</v>
      </c>
      <c r="N128">
        <v>0.93168960000000001</v>
      </c>
      <c r="O128">
        <v>6.8310394999999996E-2</v>
      </c>
      <c r="P128">
        <v>0.93196920000000005</v>
      </c>
      <c r="Q128">
        <v>6.8030750000000001E-2</v>
      </c>
      <c r="T128">
        <v>0.94799999999999995</v>
      </c>
      <c r="U128">
        <v>5.1999999999999998E-2</v>
      </c>
      <c r="V128">
        <v>0.93117589999999995</v>
      </c>
      <c r="W128">
        <v>6.8824120000000003E-2</v>
      </c>
      <c r="X128">
        <v>0.92100000000000004</v>
      </c>
      <c r="Y128">
        <v>7.9000000000000001E-2</v>
      </c>
      <c r="AB128">
        <v>0.93305415000000003</v>
      </c>
      <c r="AC128">
        <v>6.6945829999999998E-2</v>
      </c>
    </row>
    <row r="129" spans="1:29">
      <c r="A129" s="12">
        <f t="shared" si="0"/>
        <v>8.3333333333333375</v>
      </c>
      <c r="B129">
        <v>0.93184699999999998</v>
      </c>
      <c r="C129" s="16">
        <v>6.8153045999999995E-2</v>
      </c>
      <c r="D129">
        <v>0.93117875000000006</v>
      </c>
      <c r="E129">
        <v>6.8821240000000006E-2</v>
      </c>
      <c r="F129">
        <v>0.9309212</v>
      </c>
      <c r="G129">
        <v>6.9078780000000006E-2</v>
      </c>
      <c r="J129">
        <v>0.93434229999999996</v>
      </c>
      <c r="K129">
        <v>6.5657699999999999E-2</v>
      </c>
      <c r="N129">
        <v>0.93169299999999999</v>
      </c>
      <c r="O129">
        <v>6.830696E-2</v>
      </c>
      <c r="P129">
        <v>0.93196933999999998</v>
      </c>
      <c r="Q129">
        <v>6.8030640000000003E-2</v>
      </c>
      <c r="T129">
        <v>0.94799999999999995</v>
      </c>
      <c r="U129">
        <v>5.1999999999999998E-2</v>
      </c>
      <c r="V129">
        <v>0.93117875000000006</v>
      </c>
      <c r="W129">
        <v>6.8821240000000006E-2</v>
      </c>
      <c r="X129">
        <v>0.92100000000000004</v>
      </c>
      <c r="Y129">
        <v>7.9000000000000001E-2</v>
      </c>
      <c r="AB129">
        <v>0.93305539999999998</v>
      </c>
      <c r="AC129">
        <v>6.6944580000000004E-2</v>
      </c>
    </row>
    <row r="130" spans="1:29">
      <c r="A130" s="12">
        <f t="shared" si="0"/>
        <v>8.5000000000000036</v>
      </c>
      <c r="B130">
        <v>0.93186100000000005</v>
      </c>
      <c r="C130" s="16">
        <v>6.8139000000000005E-2</v>
      </c>
      <c r="D130">
        <v>0.93118184999999998</v>
      </c>
      <c r="E130">
        <v>6.8818169999999998E-2</v>
      </c>
      <c r="F130">
        <v>0.93092169999999996</v>
      </c>
      <c r="G130">
        <v>6.9078310000000004E-2</v>
      </c>
      <c r="J130">
        <v>0.93435013</v>
      </c>
      <c r="K130">
        <v>6.5649840000000001E-2</v>
      </c>
      <c r="N130">
        <v>0.93169665000000002</v>
      </c>
      <c r="O130">
        <v>6.8303320000000001E-2</v>
      </c>
      <c r="P130">
        <v>0.93196946000000003</v>
      </c>
      <c r="Q130">
        <v>6.8030510000000002E-2</v>
      </c>
      <c r="T130">
        <v>0.94799999999999995</v>
      </c>
      <c r="U130">
        <v>5.1999999999999998E-2</v>
      </c>
      <c r="V130">
        <v>0.93118184999999998</v>
      </c>
      <c r="W130">
        <v>6.8818169999999998E-2</v>
      </c>
      <c r="X130">
        <v>0.92100000000000004</v>
      </c>
      <c r="Y130">
        <v>7.9000000000000001E-2</v>
      </c>
      <c r="AB130">
        <v>0.93305680000000002</v>
      </c>
      <c r="AC130">
        <v>6.6943230000000006E-2</v>
      </c>
    </row>
    <row r="131" spans="1:29">
      <c r="A131" s="12">
        <f t="shared" si="0"/>
        <v>8.6666666666666696</v>
      </c>
      <c r="B131">
        <v>0.93187569999999997</v>
      </c>
      <c r="C131" s="16">
        <v>6.8124279999999995E-2</v>
      </c>
      <c r="D131">
        <v>0.93118506999999995</v>
      </c>
      <c r="E131">
        <v>6.8814899999999998E-2</v>
      </c>
      <c r="F131">
        <v>0.93092220000000003</v>
      </c>
      <c r="G131">
        <v>6.9077799999999995E-2</v>
      </c>
      <c r="J131">
        <v>0.93435840000000003</v>
      </c>
      <c r="K131">
        <v>6.564159E-2</v>
      </c>
      <c r="N131">
        <v>0.93170050000000004</v>
      </c>
      <c r="O131">
        <v>6.8299449999999998E-2</v>
      </c>
      <c r="P131">
        <v>0.93196964000000004</v>
      </c>
      <c r="Q131">
        <v>6.8030364999999995E-2</v>
      </c>
      <c r="T131">
        <v>0.94799999999999995</v>
      </c>
      <c r="U131">
        <v>5.1999999999999998E-2</v>
      </c>
      <c r="V131">
        <v>0.93118506999999995</v>
      </c>
      <c r="W131">
        <v>6.8814899999999998E-2</v>
      </c>
      <c r="X131">
        <v>0.92100000000000004</v>
      </c>
      <c r="Y131">
        <v>7.9000000000000001E-2</v>
      </c>
      <c r="AB131">
        <v>0.93305819999999995</v>
      </c>
      <c r="AC131">
        <v>6.6941799999999996E-2</v>
      </c>
    </row>
    <row r="132" spans="1:29">
      <c r="A132" s="12">
        <f t="shared" si="0"/>
        <v>8.8333333333333357</v>
      </c>
      <c r="B132">
        <v>0.93189113999999995</v>
      </c>
      <c r="C132" s="16">
        <v>6.8108849999999999E-2</v>
      </c>
      <c r="D132">
        <v>0.93118860000000003</v>
      </c>
      <c r="E132">
        <v>6.8811449999999996E-2</v>
      </c>
      <c r="F132">
        <v>0.93092275000000002</v>
      </c>
      <c r="G132">
        <v>6.9077245999999995E-2</v>
      </c>
      <c r="J132">
        <v>0.93436706000000003</v>
      </c>
      <c r="K132">
        <v>6.5632953999999993E-2</v>
      </c>
      <c r="N132">
        <v>0.93170463999999997</v>
      </c>
      <c r="O132">
        <v>6.8295369999999994E-2</v>
      </c>
      <c r="P132">
        <v>0.93196979999999996</v>
      </c>
      <c r="Q132">
        <v>6.8030199999999999E-2</v>
      </c>
      <c r="T132">
        <v>0.94799999999999995</v>
      </c>
      <c r="U132">
        <v>5.1999999999999998E-2</v>
      </c>
      <c r="V132">
        <v>0.93118860000000003</v>
      </c>
      <c r="W132">
        <v>6.8811449999999996E-2</v>
      </c>
      <c r="X132">
        <v>0.92100000000000004</v>
      </c>
      <c r="Y132">
        <v>7.9000000000000001E-2</v>
      </c>
      <c r="AB132">
        <v>0.93305970000000005</v>
      </c>
      <c r="AC132">
        <v>6.6940280000000005E-2</v>
      </c>
    </row>
    <row r="133" spans="1:29">
      <c r="A133" s="12">
        <f t="shared" si="0"/>
        <v>9.0000000000000018</v>
      </c>
      <c r="B133">
        <v>0.93190724000000003</v>
      </c>
      <c r="C133" s="16">
        <v>6.8092739999999999E-2</v>
      </c>
      <c r="D133">
        <v>0.93119220000000003</v>
      </c>
      <c r="E133">
        <v>6.8807779999999999E-2</v>
      </c>
      <c r="F133">
        <v>0.93092333999999999</v>
      </c>
      <c r="G133">
        <v>6.9076650000000003E-2</v>
      </c>
      <c r="J133">
        <v>0.93437610000000004</v>
      </c>
      <c r="K133">
        <v>6.5623909999999994E-2</v>
      </c>
      <c r="N133">
        <v>0.93170892999999999</v>
      </c>
      <c r="O133">
        <v>6.8291060000000001E-2</v>
      </c>
      <c r="P133">
        <v>0.93196999999999997</v>
      </c>
      <c r="Q133">
        <v>6.8030019999999997E-2</v>
      </c>
      <c r="T133">
        <v>0.94799999999999995</v>
      </c>
      <c r="U133">
        <v>5.1999999999999998E-2</v>
      </c>
      <c r="V133">
        <v>0.93119220000000003</v>
      </c>
      <c r="W133">
        <v>6.8807779999999999E-2</v>
      </c>
      <c r="X133">
        <v>0.92100000000000004</v>
      </c>
      <c r="Y133">
        <v>7.9000000000000001E-2</v>
      </c>
      <c r="AB133">
        <v>0.93306135999999995</v>
      </c>
      <c r="AC133">
        <v>6.6938670000000006E-2</v>
      </c>
    </row>
    <row r="134" spans="1:29">
      <c r="A134" s="12">
        <f t="shared" si="0"/>
        <v>9.1666666666666679</v>
      </c>
      <c r="B134">
        <v>0.93192410000000003</v>
      </c>
      <c r="C134" s="16">
        <v>6.8075899999999995E-2</v>
      </c>
      <c r="D134">
        <v>0.93119609999999997</v>
      </c>
      <c r="E134">
        <v>6.8803909999999996E-2</v>
      </c>
      <c r="F134">
        <v>0.93092399999999997</v>
      </c>
      <c r="G134">
        <v>6.9076009999999993E-2</v>
      </c>
      <c r="J134">
        <v>0.93438553999999996</v>
      </c>
      <c r="K134">
        <v>6.5614454000000003E-2</v>
      </c>
      <c r="N134">
        <v>0.93171345999999999</v>
      </c>
      <c r="O134">
        <v>6.8286509999999995E-2</v>
      </c>
      <c r="P134">
        <v>0.93197019999999997</v>
      </c>
      <c r="Q134">
        <v>6.8029820000000005E-2</v>
      </c>
      <c r="T134">
        <v>0.94799999999999995</v>
      </c>
      <c r="U134">
        <v>5.1999999999999998E-2</v>
      </c>
      <c r="V134">
        <v>0.93119609999999997</v>
      </c>
      <c r="W134">
        <v>6.8803909999999996E-2</v>
      </c>
      <c r="X134">
        <v>0.92100000000000004</v>
      </c>
      <c r="Y134">
        <v>7.9000000000000001E-2</v>
      </c>
      <c r="AB134">
        <v>0.93306303000000002</v>
      </c>
      <c r="AC134">
        <v>6.6936955000000006E-2</v>
      </c>
    </row>
    <row r="135" spans="1:29">
      <c r="A135" s="12">
        <f t="shared" si="0"/>
        <v>9.3333333333333339</v>
      </c>
      <c r="B135">
        <v>0.93194160000000004</v>
      </c>
      <c r="C135" s="16">
        <v>6.8058339999999995E-2</v>
      </c>
      <c r="D135">
        <v>0.93120020000000003</v>
      </c>
      <c r="E135">
        <v>6.8799819999999998E-2</v>
      </c>
      <c r="F135">
        <v>0.93092465000000002</v>
      </c>
      <c r="G135">
        <v>6.9075319999999996E-2</v>
      </c>
      <c r="J135">
        <v>0.93439543000000003</v>
      </c>
      <c r="K135">
        <v>6.5604599999999999E-2</v>
      </c>
      <c r="N135">
        <v>0.9317183</v>
      </c>
      <c r="O135">
        <v>6.8281725000000001E-2</v>
      </c>
      <c r="P135">
        <v>0.93197039999999998</v>
      </c>
      <c r="Q135">
        <v>6.8029599999999996E-2</v>
      </c>
      <c r="T135">
        <v>0.94799999999999995</v>
      </c>
      <c r="U135">
        <v>5.1999999999999998E-2</v>
      </c>
      <c r="V135">
        <v>0.93120020000000003</v>
      </c>
      <c r="W135">
        <v>6.8799819999999998E-2</v>
      </c>
      <c r="X135">
        <v>0.92100000000000004</v>
      </c>
      <c r="Y135">
        <v>7.9000000000000001E-2</v>
      </c>
      <c r="AB135">
        <v>0.93306489999999997</v>
      </c>
      <c r="AC135">
        <v>6.6935144000000002E-2</v>
      </c>
    </row>
    <row r="136" spans="1:29">
      <c r="A136" s="12">
        <f t="shared" si="0"/>
        <v>9.5</v>
      </c>
      <c r="B136">
        <v>0.93195989999999995</v>
      </c>
      <c r="C136" s="16">
        <v>6.8040050000000005E-2</v>
      </c>
      <c r="D136">
        <v>0.93120449999999999</v>
      </c>
      <c r="E136">
        <v>6.8795519999999999E-2</v>
      </c>
      <c r="F136">
        <v>0.93092540000000001</v>
      </c>
      <c r="G136">
        <v>6.9074590000000005E-2</v>
      </c>
      <c r="J136">
        <v>0.93440570000000001</v>
      </c>
      <c r="K136">
        <v>6.5594316E-2</v>
      </c>
      <c r="N136">
        <v>0.93172330000000003</v>
      </c>
      <c r="O136">
        <v>6.8276695999999998E-2</v>
      </c>
      <c r="P136">
        <v>0.93197065999999995</v>
      </c>
      <c r="Q136">
        <v>6.8029350000000002E-2</v>
      </c>
      <c r="T136">
        <v>0.94799999999999995</v>
      </c>
      <c r="U136">
        <v>5.1999999999999998E-2</v>
      </c>
      <c r="V136">
        <v>0.93120449999999999</v>
      </c>
      <c r="W136">
        <v>6.8795519999999999E-2</v>
      </c>
      <c r="X136">
        <v>0.92100000000000004</v>
      </c>
      <c r="Y136">
        <v>7.9000000000000001E-2</v>
      </c>
      <c r="AB136">
        <v>0.93306679999999997</v>
      </c>
      <c r="AC136">
        <v>6.6933240000000005E-2</v>
      </c>
    </row>
    <row r="137" spans="1:29">
      <c r="A137" s="12">
        <f t="shared" si="0"/>
        <v>9.6666666666666661</v>
      </c>
      <c r="B137">
        <v>0.931979</v>
      </c>
      <c r="C137" s="16">
        <v>6.8021014000000005E-2</v>
      </c>
      <c r="D137">
        <v>0.93120899999999995</v>
      </c>
      <c r="E137">
        <v>6.8790994999999994E-2</v>
      </c>
      <c r="F137">
        <v>0.93092620000000004</v>
      </c>
      <c r="G137">
        <v>6.9073800000000005E-2</v>
      </c>
      <c r="J137">
        <v>0.93441635000000001</v>
      </c>
      <c r="K137">
        <v>6.5583619999999995E-2</v>
      </c>
      <c r="N137">
        <v>0.93172860000000002</v>
      </c>
      <c r="O137">
        <v>6.8271410000000005E-2</v>
      </c>
      <c r="P137">
        <v>0.93197090000000005</v>
      </c>
      <c r="Q137">
        <v>6.8029080000000006E-2</v>
      </c>
      <c r="T137">
        <v>0.94799999999999995</v>
      </c>
      <c r="U137">
        <v>5.1999999999999998E-2</v>
      </c>
      <c r="V137">
        <v>0.93120899999999995</v>
      </c>
      <c r="W137">
        <v>6.8790994999999994E-2</v>
      </c>
      <c r="X137">
        <v>0.92100000000000004</v>
      </c>
      <c r="Y137">
        <v>7.9000000000000001E-2</v>
      </c>
      <c r="AB137">
        <v>0.93306875</v>
      </c>
      <c r="AC137">
        <v>6.6931224999999997E-2</v>
      </c>
    </row>
    <row r="138" spans="1:29">
      <c r="A138" s="12">
        <f t="shared" si="0"/>
        <v>9.8333333333333321</v>
      </c>
      <c r="B138">
        <v>0.93199880000000002</v>
      </c>
      <c r="C138" s="16">
        <v>6.8001220000000001E-2</v>
      </c>
      <c r="D138">
        <v>0.93121374000000001</v>
      </c>
      <c r="E138">
        <v>6.8786230000000004E-2</v>
      </c>
      <c r="F138">
        <v>0.93092704000000004</v>
      </c>
      <c r="G138">
        <v>6.9072969999999997E-2</v>
      </c>
      <c r="J138">
        <v>0.93442749999999997</v>
      </c>
      <c r="K138">
        <v>6.5572489999999997E-2</v>
      </c>
      <c r="N138">
        <v>0.93173410000000001</v>
      </c>
      <c r="O138">
        <v>6.8265884999999998E-2</v>
      </c>
      <c r="P138">
        <v>0.9319712</v>
      </c>
      <c r="Q138">
        <v>6.8028790000000006E-2</v>
      </c>
      <c r="T138">
        <v>0.94799999999999995</v>
      </c>
      <c r="U138">
        <v>5.1999999999999998E-2</v>
      </c>
      <c r="V138">
        <v>0.93121374000000001</v>
      </c>
      <c r="W138">
        <v>6.8786230000000004E-2</v>
      </c>
      <c r="X138">
        <v>0.92100000000000004</v>
      </c>
      <c r="Y138">
        <v>7.9000000000000001E-2</v>
      </c>
      <c r="AB138">
        <v>0.93307090000000004</v>
      </c>
      <c r="AC138">
        <v>6.6929100000000005E-2</v>
      </c>
    </row>
    <row r="139" spans="1:29">
      <c r="A139" s="12">
        <f t="shared" si="0"/>
        <v>9.9999999999999982</v>
      </c>
      <c r="B139">
        <v>0.93201929999999999</v>
      </c>
      <c r="C139" s="16">
        <v>6.7980684E-2</v>
      </c>
      <c r="D139">
        <v>0.93121874000000004</v>
      </c>
      <c r="E139">
        <v>6.8781239999999993E-2</v>
      </c>
      <c r="F139">
        <v>0.93092792999999996</v>
      </c>
      <c r="G139">
        <v>6.9072079999999994E-2</v>
      </c>
      <c r="J139">
        <v>0.93443905999999999</v>
      </c>
      <c r="K139">
        <v>6.5560939999999998E-2</v>
      </c>
      <c r="N139">
        <v>0.93173989999999995</v>
      </c>
      <c r="O139">
        <v>6.8260089999999995E-2</v>
      </c>
      <c r="P139">
        <v>0.93197149999999995</v>
      </c>
      <c r="Q139">
        <v>6.8028480000000002E-2</v>
      </c>
      <c r="T139">
        <v>0.94799999999999995</v>
      </c>
      <c r="U139">
        <v>5.1999999999999998E-2</v>
      </c>
      <c r="V139">
        <v>0.93121874000000004</v>
      </c>
      <c r="W139">
        <v>6.8781239999999993E-2</v>
      </c>
      <c r="X139">
        <v>0.92100000000000004</v>
      </c>
      <c r="Y139">
        <v>7.9000000000000001E-2</v>
      </c>
      <c r="AB139">
        <v>0.93307309999999999</v>
      </c>
      <c r="AC139">
        <v>6.6926873999999997E-2</v>
      </c>
    </row>
    <row r="140" spans="1:29">
      <c r="A140" s="12">
        <f t="shared" si="0"/>
        <v>10.166666666666664</v>
      </c>
      <c r="B140">
        <v>0.93204063000000004</v>
      </c>
      <c r="C140" s="16">
        <v>6.7959370000000005E-2</v>
      </c>
      <c r="D140">
        <v>0.93122400000000005</v>
      </c>
      <c r="E140">
        <v>6.8776019999999993E-2</v>
      </c>
      <c r="F140">
        <v>0.93092889999999995</v>
      </c>
      <c r="G140">
        <v>6.9071144000000001E-2</v>
      </c>
      <c r="J140">
        <v>0.93445104000000001</v>
      </c>
      <c r="K140">
        <v>6.554894E-2</v>
      </c>
      <c r="N140">
        <v>0.93174595000000004</v>
      </c>
      <c r="O140">
        <v>6.8254029999999993E-2</v>
      </c>
      <c r="P140">
        <v>0.93197185000000005</v>
      </c>
      <c r="Q140">
        <v>6.8028140000000001E-2</v>
      </c>
      <c r="T140">
        <v>0.94799999999999995</v>
      </c>
      <c r="U140">
        <v>5.1999999999999998E-2</v>
      </c>
      <c r="V140">
        <v>0.93122400000000005</v>
      </c>
      <c r="W140">
        <v>6.8776019999999993E-2</v>
      </c>
      <c r="X140">
        <v>0.92100000000000004</v>
      </c>
      <c r="Y140">
        <v>7.9000000000000001E-2</v>
      </c>
      <c r="AB140">
        <v>0.93307549999999995</v>
      </c>
      <c r="AC140">
        <v>6.6924540000000005E-2</v>
      </c>
    </row>
    <row r="141" spans="1:29">
      <c r="A141" s="12">
        <f t="shared" si="0"/>
        <v>10.33333333333333</v>
      </c>
      <c r="B141">
        <v>0.93206275000000005</v>
      </c>
      <c r="C141" s="16">
        <v>6.7937280000000003E-2</v>
      </c>
      <c r="D141">
        <v>0.93122950000000004</v>
      </c>
      <c r="E141">
        <v>6.8770540000000005E-2</v>
      </c>
      <c r="F141">
        <v>0.93092984000000001</v>
      </c>
      <c r="G141">
        <v>6.9070144999999999E-2</v>
      </c>
      <c r="J141">
        <v>0.9344635</v>
      </c>
      <c r="K141">
        <v>6.5536514000000004E-2</v>
      </c>
      <c r="N141">
        <v>0.93175229999999998</v>
      </c>
      <c r="O141">
        <v>6.8247699999999994E-2</v>
      </c>
      <c r="P141">
        <v>0.93197220000000003</v>
      </c>
      <c r="Q141">
        <v>6.8027770000000001E-2</v>
      </c>
      <c r="T141">
        <v>0.94799999999999995</v>
      </c>
      <c r="U141">
        <v>5.1999999999999998E-2</v>
      </c>
      <c r="V141">
        <v>0.93122950000000004</v>
      </c>
      <c r="W141">
        <v>6.8770540000000005E-2</v>
      </c>
      <c r="X141">
        <v>0.92100000000000004</v>
      </c>
      <c r="Y141">
        <v>7.9000000000000001E-2</v>
      </c>
      <c r="AB141">
        <v>0.93307793000000006</v>
      </c>
      <c r="AC141">
        <v>6.6922090000000004E-2</v>
      </c>
    </row>
    <row r="142" spans="1:29">
      <c r="A142" s="12">
        <f t="shared" si="0"/>
        <v>10.499999999999996</v>
      </c>
      <c r="B142">
        <v>0.93208563</v>
      </c>
      <c r="C142" s="16">
        <v>6.7914379999999996E-2</v>
      </c>
      <c r="D142">
        <v>0.93123520000000004</v>
      </c>
      <c r="E142">
        <v>6.8764829999999999E-2</v>
      </c>
      <c r="F142">
        <v>0.93093090000000001</v>
      </c>
      <c r="G142">
        <v>6.906909E-2</v>
      </c>
      <c r="J142">
        <v>0.93447639999999998</v>
      </c>
      <c r="K142">
        <v>6.5523639999999994E-2</v>
      </c>
      <c r="N142">
        <v>0.93175889999999995</v>
      </c>
      <c r="O142">
        <v>6.8241099999999999E-2</v>
      </c>
      <c r="P142">
        <v>0.93197260000000004</v>
      </c>
      <c r="Q142">
        <v>6.8027379999999998E-2</v>
      </c>
      <c r="T142">
        <v>0.94799999999999995</v>
      </c>
      <c r="U142">
        <v>5.1999999999999998E-2</v>
      </c>
      <c r="V142">
        <v>0.93123520000000004</v>
      </c>
      <c r="W142">
        <v>6.8764829999999999E-2</v>
      </c>
      <c r="X142">
        <v>0.92100000000000004</v>
      </c>
      <c r="Y142">
        <v>7.9000000000000001E-2</v>
      </c>
      <c r="AB142">
        <v>0.93308049999999998</v>
      </c>
      <c r="AC142">
        <v>6.6919519999999996E-2</v>
      </c>
    </row>
    <row r="143" spans="1:29">
      <c r="A143" s="12">
        <f t="shared" si="0"/>
        <v>10.666666666666663</v>
      </c>
      <c r="B143">
        <v>0.93210930000000003</v>
      </c>
      <c r="C143" s="16">
        <v>6.7890720000000002E-2</v>
      </c>
      <c r="D143">
        <v>0.93124114999999996</v>
      </c>
      <c r="E143">
        <v>6.8758849999999996E-2</v>
      </c>
      <c r="F143">
        <v>0.93093203999999996</v>
      </c>
      <c r="G143">
        <v>6.9067980000000001E-2</v>
      </c>
      <c r="J143">
        <v>0.93448967000000005</v>
      </c>
      <c r="K143">
        <v>6.5510319999999997E-2</v>
      </c>
      <c r="N143">
        <v>0.93176579999999998</v>
      </c>
      <c r="O143">
        <v>6.8234219999999998E-2</v>
      </c>
      <c r="P143">
        <v>0.93197304000000003</v>
      </c>
      <c r="Q143">
        <v>6.8026950000000003E-2</v>
      </c>
      <c r="T143">
        <v>0.94799999999999995</v>
      </c>
      <c r="U143">
        <v>5.1999999999999998E-2</v>
      </c>
      <c r="V143">
        <v>0.93124114999999996</v>
      </c>
      <c r="W143">
        <v>6.8758849999999996E-2</v>
      </c>
      <c r="X143">
        <v>0.92100000000000004</v>
      </c>
      <c r="Y143">
        <v>7.9000000000000001E-2</v>
      </c>
      <c r="AB143">
        <v>0.9330832</v>
      </c>
      <c r="AC143">
        <v>6.6916840000000005E-2</v>
      </c>
    </row>
    <row r="144" spans="1:29">
      <c r="A144" s="12">
        <f t="shared" si="0"/>
        <v>10.833333333333329</v>
      </c>
      <c r="B144">
        <v>0.93213380000000001</v>
      </c>
      <c r="C144" s="16">
        <v>6.786623E-2</v>
      </c>
      <c r="D144">
        <v>0.93124735000000003</v>
      </c>
      <c r="E144">
        <v>6.8752629999999995E-2</v>
      </c>
      <c r="F144">
        <v>0.93093320000000002</v>
      </c>
      <c r="G144">
        <v>6.9066799999999998E-2</v>
      </c>
      <c r="J144">
        <v>0.93450343999999996</v>
      </c>
      <c r="K144">
        <v>6.5496550000000001E-2</v>
      </c>
      <c r="N144">
        <v>0.93177295000000004</v>
      </c>
      <c r="O144">
        <v>6.8227049999999997E-2</v>
      </c>
      <c r="P144">
        <v>0.93197350000000001</v>
      </c>
      <c r="Q144">
        <v>6.8026489999999995E-2</v>
      </c>
      <c r="T144">
        <v>0.94799999999999995</v>
      </c>
      <c r="U144">
        <v>5.1999999999999998E-2</v>
      </c>
      <c r="V144">
        <v>0.93124735000000003</v>
      </c>
      <c r="W144">
        <v>6.8752629999999995E-2</v>
      </c>
      <c r="X144">
        <v>0.92100000000000004</v>
      </c>
      <c r="Y144">
        <v>7.9000000000000001E-2</v>
      </c>
      <c r="AB144">
        <v>0.93308599999999997</v>
      </c>
      <c r="AC144">
        <v>6.6914039999999994E-2</v>
      </c>
    </row>
    <row r="145" spans="1:29">
      <c r="A145" s="12">
        <f t="shared" ref="A145:A208" si="1">A144+1/6</f>
        <v>10.999999999999995</v>
      </c>
      <c r="B145">
        <v>0.93215906999999998</v>
      </c>
      <c r="C145" s="16">
        <v>6.7840949999999997E-2</v>
      </c>
      <c r="D145">
        <v>0.93125385000000005</v>
      </c>
      <c r="E145">
        <v>6.8746135E-2</v>
      </c>
      <c r="F145">
        <v>0.93093440000000005</v>
      </c>
      <c r="G145">
        <v>6.9065559999999998E-2</v>
      </c>
      <c r="J145">
        <v>0.93451770000000001</v>
      </c>
      <c r="K145">
        <v>6.5482325999999993E-2</v>
      </c>
      <c r="N145">
        <v>0.93178039999999995</v>
      </c>
      <c r="O145">
        <v>6.8219594999999994E-2</v>
      </c>
      <c r="P145">
        <v>0.93197399999999997</v>
      </c>
      <c r="Q145">
        <v>6.8026006E-2</v>
      </c>
      <c r="T145">
        <v>0.94799999999999995</v>
      </c>
      <c r="U145">
        <v>5.1999999999999998E-2</v>
      </c>
      <c r="V145">
        <v>0.93125385000000005</v>
      </c>
      <c r="W145">
        <v>6.8746135E-2</v>
      </c>
      <c r="X145">
        <v>0.92100000000000004</v>
      </c>
      <c r="Y145">
        <v>7.9000000000000001E-2</v>
      </c>
      <c r="AB145">
        <v>0.9330889</v>
      </c>
      <c r="AC145">
        <v>6.6911109999999996E-2</v>
      </c>
    </row>
    <row r="146" spans="1:29">
      <c r="A146" s="12">
        <f t="shared" si="1"/>
        <v>11.166666666666661</v>
      </c>
      <c r="B146">
        <v>0.93218520000000005</v>
      </c>
      <c r="C146" s="16">
        <v>6.7814819999999998E-2</v>
      </c>
      <c r="D146">
        <v>0.93126065000000002</v>
      </c>
      <c r="E146">
        <v>6.8739384000000001E-2</v>
      </c>
      <c r="F146">
        <v>0.93093574000000001</v>
      </c>
      <c r="G146">
        <v>6.9064260000000002E-2</v>
      </c>
      <c r="J146">
        <v>0.93453233999999996</v>
      </c>
      <c r="K146">
        <v>6.5467650000000002E-2</v>
      </c>
      <c r="N146">
        <v>0.93178815000000004</v>
      </c>
      <c r="O146">
        <v>6.8211846000000007E-2</v>
      </c>
      <c r="P146">
        <v>0.93197452999999997</v>
      </c>
      <c r="Q146">
        <v>6.8025484999999997E-2</v>
      </c>
      <c r="T146">
        <v>0.94799999999999995</v>
      </c>
      <c r="U146">
        <v>5.1999999999999998E-2</v>
      </c>
      <c r="V146">
        <v>0.93126065000000002</v>
      </c>
      <c r="W146">
        <v>6.8739384000000001E-2</v>
      </c>
      <c r="X146">
        <v>0.92100000000000004</v>
      </c>
      <c r="Y146">
        <v>7.9000000000000001E-2</v>
      </c>
      <c r="AB146">
        <v>0.93309193999999995</v>
      </c>
      <c r="AC146">
        <v>6.6908060000000005E-2</v>
      </c>
    </row>
    <row r="147" spans="1:29">
      <c r="A147" s="12">
        <f t="shared" si="1"/>
        <v>11.333333333333327</v>
      </c>
      <c r="B147">
        <v>0.93221209999999999</v>
      </c>
      <c r="C147" s="16">
        <v>6.7787890000000003E-2</v>
      </c>
      <c r="D147">
        <v>0.93126759999999997</v>
      </c>
      <c r="E147">
        <v>6.8732360000000006E-2</v>
      </c>
      <c r="F147">
        <v>0.93093709999999996</v>
      </c>
      <c r="G147">
        <v>6.9062890000000002E-2</v>
      </c>
      <c r="J147">
        <v>0.93454749999999998</v>
      </c>
      <c r="K147">
        <v>6.5452510000000005E-2</v>
      </c>
      <c r="N147">
        <v>0.93179619999999996</v>
      </c>
      <c r="O147">
        <v>6.8203799999999995E-2</v>
      </c>
      <c r="P147">
        <v>0.93197507000000002</v>
      </c>
      <c r="Q147">
        <v>6.8024929999999997E-2</v>
      </c>
      <c r="T147">
        <v>0.94799999999999995</v>
      </c>
      <c r="U147">
        <v>5.1999999999999998E-2</v>
      </c>
      <c r="V147">
        <v>0.93126759999999997</v>
      </c>
      <c r="W147">
        <v>6.8732360000000006E-2</v>
      </c>
      <c r="X147">
        <v>0.92100000000000004</v>
      </c>
      <c r="Y147">
        <v>7.9000000000000001E-2</v>
      </c>
      <c r="AB147">
        <v>0.93309509999999996</v>
      </c>
      <c r="AC147">
        <v>6.6904889999999995E-2</v>
      </c>
    </row>
    <row r="148" spans="1:29">
      <c r="A148" s="12">
        <f t="shared" si="1"/>
        <v>11.499999999999993</v>
      </c>
      <c r="B148">
        <v>0.93223982999999999</v>
      </c>
      <c r="C148" s="16">
        <v>6.7760155000000002E-2</v>
      </c>
      <c r="D148">
        <v>0.93127495000000005</v>
      </c>
      <c r="E148">
        <v>6.8725060000000004E-2</v>
      </c>
      <c r="F148">
        <v>0.93093853999999998</v>
      </c>
      <c r="G148">
        <v>6.9061460000000005E-2</v>
      </c>
      <c r="J148">
        <v>0.93456309999999998</v>
      </c>
      <c r="K148">
        <v>6.5436900000000006E-2</v>
      </c>
      <c r="N148">
        <v>0.93180454000000001</v>
      </c>
      <c r="O148">
        <v>6.8195450000000005E-2</v>
      </c>
      <c r="P148">
        <v>0.93197565999999998</v>
      </c>
      <c r="Q148">
        <v>6.8024349999999997E-2</v>
      </c>
      <c r="T148">
        <v>0.94799999999999995</v>
      </c>
      <c r="U148">
        <v>5.1999999999999998E-2</v>
      </c>
      <c r="V148">
        <v>0.93127495000000005</v>
      </c>
      <c r="W148">
        <v>6.8725060000000004E-2</v>
      </c>
      <c r="X148">
        <v>0.92100000000000004</v>
      </c>
      <c r="Y148">
        <v>7.9000000000000001E-2</v>
      </c>
      <c r="AB148">
        <v>0.93309843999999997</v>
      </c>
      <c r="AC148">
        <v>6.6901580000000002E-2</v>
      </c>
    </row>
    <row r="149" spans="1:29">
      <c r="A149" s="12">
        <f t="shared" si="1"/>
        <v>11.666666666666659</v>
      </c>
      <c r="B149">
        <v>0.93226843999999998</v>
      </c>
      <c r="C149" s="16">
        <v>6.7731559999999996E-2</v>
      </c>
      <c r="D149">
        <v>0.93128250000000001</v>
      </c>
      <c r="E149">
        <v>6.8717479999999997E-2</v>
      </c>
      <c r="F149">
        <v>0.93094003000000003</v>
      </c>
      <c r="G149">
        <v>6.9059949999999995E-2</v>
      </c>
      <c r="J149">
        <v>0.93457920000000005</v>
      </c>
      <c r="K149">
        <v>6.5420835999999996E-2</v>
      </c>
      <c r="N149">
        <v>0.93181320000000001</v>
      </c>
      <c r="O149">
        <v>6.8186789999999997E-2</v>
      </c>
      <c r="P149">
        <v>0.93197626</v>
      </c>
      <c r="Q149">
        <v>6.8023730000000004E-2</v>
      </c>
      <c r="T149">
        <v>0.94799999999999995</v>
      </c>
      <c r="U149">
        <v>5.1999999999999998E-2</v>
      </c>
      <c r="V149">
        <v>0.93128250000000001</v>
      </c>
      <c r="W149">
        <v>6.8717479999999997E-2</v>
      </c>
      <c r="X149">
        <v>0.92100000000000004</v>
      </c>
      <c r="Y149">
        <v>7.9000000000000001E-2</v>
      </c>
      <c r="AB149">
        <v>0.93310183000000002</v>
      </c>
      <c r="AC149">
        <v>6.6898145000000006E-2</v>
      </c>
    </row>
    <row r="150" spans="1:29">
      <c r="A150" s="12">
        <f t="shared" si="1"/>
        <v>11.833333333333325</v>
      </c>
      <c r="B150">
        <v>0.93229790000000001</v>
      </c>
      <c r="C150" s="16">
        <v>6.7702139999999994E-2</v>
      </c>
      <c r="D150">
        <v>0.93129039999999996</v>
      </c>
      <c r="E150">
        <v>6.8709619999999999E-2</v>
      </c>
      <c r="F150">
        <v>0.93094164000000001</v>
      </c>
      <c r="G150">
        <v>6.9058380000000003E-2</v>
      </c>
      <c r="J150">
        <v>0.93459570000000003</v>
      </c>
      <c r="K150">
        <v>6.5404299999999999E-2</v>
      </c>
      <c r="N150">
        <v>0.93182220000000004</v>
      </c>
      <c r="O150">
        <v>6.817782E-2</v>
      </c>
      <c r="P150">
        <v>0.9319769</v>
      </c>
      <c r="Q150">
        <v>6.8023070000000005E-2</v>
      </c>
      <c r="T150">
        <v>0.94799999999999995</v>
      </c>
      <c r="U150">
        <v>5.1999999999999998E-2</v>
      </c>
      <c r="V150">
        <v>0.93129039999999996</v>
      </c>
      <c r="W150">
        <v>6.8709619999999999E-2</v>
      </c>
      <c r="X150">
        <v>0.92100000000000004</v>
      </c>
      <c r="Y150">
        <v>7.9000000000000001E-2</v>
      </c>
      <c r="AB150">
        <v>0.93310539999999997</v>
      </c>
      <c r="AC150">
        <v>6.689457E-2</v>
      </c>
    </row>
    <row r="151" spans="1:29">
      <c r="A151" s="12">
        <f t="shared" si="1"/>
        <v>11.999999999999991</v>
      </c>
      <c r="B151">
        <v>0.93232809999999999</v>
      </c>
      <c r="C151" s="16">
        <v>6.7671864999999998E-2</v>
      </c>
      <c r="D151">
        <v>0.93129854999999995</v>
      </c>
      <c r="E151">
        <v>6.8701475999999997E-2</v>
      </c>
      <c r="F151">
        <v>0.93094325</v>
      </c>
      <c r="G151">
        <v>6.9056733999999995E-2</v>
      </c>
      <c r="J151">
        <v>0.93461269999999996</v>
      </c>
      <c r="K151">
        <v>6.5387290000000001E-2</v>
      </c>
      <c r="N151">
        <v>0.93183150000000003</v>
      </c>
      <c r="O151">
        <v>6.816854E-2</v>
      </c>
      <c r="P151">
        <v>0.93197759999999996</v>
      </c>
      <c r="Q151">
        <v>6.8022369999999999E-2</v>
      </c>
      <c r="T151">
        <v>0.94799999999999995</v>
      </c>
      <c r="U151">
        <v>5.1999999999999998E-2</v>
      </c>
      <c r="V151">
        <v>0.93129854999999995</v>
      </c>
      <c r="W151">
        <v>6.8701475999999997E-2</v>
      </c>
      <c r="X151">
        <v>0.92100000000000004</v>
      </c>
      <c r="Y151">
        <v>7.9000000000000001E-2</v>
      </c>
      <c r="AB151">
        <v>0.93310910000000002</v>
      </c>
      <c r="AC151">
        <v>6.6890865999999993E-2</v>
      </c>
    </row>
    <row r="152" spans="1:29">
      <c r="A152" s="12">
        <f t="shared" si="1"/>
        <v>12.166666666666657</v>
      </c>
      <c r="B152">
        <v>0.9323593</v>
      </c>
      <c r="C152" s="16">
        <v>6.7640729999999996E-2</v>
      </c>
      <c r="D152">
        <v>0.93130696000000002</v>
      </c>
      <c r="E152">
        <v>6.8693030000000002E-2</v>
      </c>
      <c r="F152">
        <v>0.93094500000000002</v>
      </c>
      <c r="G152">
        <v>6.9055019999999995E-2</v>
      </c>
      <c r="J152">
        <v>0.93463015999999999</v>
      </c>
      <c r="K152">
        <v>6.5369819999999995E-2</v>
      </c>
      <c r="N152">
        <v>0.93184109999999998</v>
      </c>
      <c r="O152">
        <v>6.8158930000000006E-2</v>
      </c>
      <c r="P152">
        <v>0.93197834000000002</v>
      </c>
      <c r="Q152">
        <v>6.8021639999999994E-2</v>
      </c>
      <c r="T152">
        <v>0.94799999999999995</v>
      </c>
      <c r="U152">
        <v>5.1999999999999998E-2</v>
      </c>
      <c r="V152">
        <v>0.93130696000000002</v>
      </c>
      <c r="W152">
        <v>6.8693030000000002E-2</v>
      </c>
      <c r="X152">
        <v>0.92100000000000004</v>
      </c>
      <c r="Y152">
        <v>7.9000000000000001E-2</v>
      </c>
      <c r="AB152">
        <v>0.93311299999999997</v>
      </c>
      <c r="AC152">
        <v>6.6887020000000005E-2</v>
      </c>
    </row>
    <row r="153" spans="1:29">
      <c r="A153" s="12">
        <f t="shared" si="1"/>
        <v>12.333333333333323</v>
      </c>
      <c r="B153">
        <v>0.93239130000000003</v>
      </c>
      <c r="C153" s="16">
        <v>6.7608740000000001E-2</v>
      </c>
      <c r="D153">
        <v>0.93131569999999997</v>
      </c>
      <c r="E153">
        <v>6.8684300000000004E-2</v>
      </c>
      <c r="F153">
        <v>0.93094677000000003</v>
      </c>
      <c r="G153">
        <v>6.9053224999999996E-2</v>
      </c>
      <c r="J153">
        <v>0.93464815999999995</v>
      </c>
      <c r="K153">
        <v>6.5351865999999995E-2</v>
      </c>
      <c r="N153">
        <v>0.93185096999999995</v>
      </c>
      <c r="O153">
        <v>6.8149000000000001E-2</v>
      </c>
      <c r="P153">
        <v>0.93197909999999995</v>
      </c>
      <c r="Q153">
        <v>6.8020865E-2</v>
      </c>
      <c r="T153">
        <v>0.94799999999999995</v>
      </c>
      <c r="U153">
        <v>5.1999999999999998E-2</v>
      </c>
      <c r="V153">
        <v>0.93131569999999997</v>
      </c>
      <c r="W153">
        <v>6.8684300000000004E-2</v>
      </c>
      <c r="X153">
        <v>0.92100000000000004</v>
      </c>
      <c r="Y153">
        <v>7.9000000000000001E-2</v>
      </c>
      <c r="AB153">
        <v>0.93311699999999997</v>
      </c>
      <c r="AC153">
        <v>6.6883049999999999E-2</v>
      </c>
    </row>
    <row r="154" spans="1:29">
      <c r="A154" s="12">
        <f t="shared" si="1"/>
        <v>12.499999999999989</v>
      </c>
      <c r="B154">
        <v>0.93242409999999998</v>
      </c>
      <c r="C154" s="16">
        <v>6.7575869999999996E-2</v>
      </c>
      <c r="D154">
        <v>0.93132470000000001</v>
      </c>
      <c r="E154">
        <v>6.8675269999999997E-2</v>
      </c>
      <c r="F154">
        <v>0.93094860000000001</v>
      </c>
      <c r="G154">
        <v>6.9051354999999995E-2</v>
      </c>
      <c r="J154">
        <v>0.93466660000000001</v>
      </c>
      <c r="K154">
        <v>6.5333440000000007E-2</v>
      </c>
      <c r="N154">
        <v>0.9318613</v>
      </c>
      <c r="O154">
        <v>6.8138740000000003E-2</v>
      </c>
      <c r="P154">
        <v>0.93197995</v>
      </c>
      <c r="Q154">
        <v>6.8020049999999999E-2</v>
      </c>
      <c r="T154">
        <v>0.94799999999999995</v>
      </c>
      <c r="U154">
        <v>5.1999999999999998E-2</v>
      </c>
      <c r="V154">
        <v>0.93132470000000001</v>
      </c>
      <c r="W154">
        <v>6.8675269999999997E-2</v>
      </c>
      <c r="X154">
        <v>0.92100000000000004</v>
      </c>
      <c r="Y154">
        <v>7.9000000000000001E-2</v>
      </c>
      <c r="AB154">
        <v>0.93312110000000004</v>
      </c>
      <c r="AC154">
        <v>6.6878919999999994E-2</v>
      </c>
    </row>
    <row r="155" spans="1:29">
      <c r="A155" s="12">
        <f t="shared" si="1"/>
        <v>12.666666666666655</v>
      </c>
      <c r="B155">
        <v>0.9324578</v>
      </c>
      <c r="C155" s="16">
        <v>6.7542179999999993E-2</v>
      </c>
      <c r="D155">
        <v>0.93133410000000005</v>
      </c>
      <c r="E155">
        <v>6.866593E-2</v>
      </c>
      <c r="F155">
        <v>0.93095059999999996</v>
      </c>
      <c r="G155">
        <v>6.9049410000000006E-2</v>
      </c>
      <c r="J155">
        <v>0.93468547000000002</v>
      </c>
      <c r="K155">
        <v>6.5314540000000004E-2</v>
      </c>
      <c r="N155">
        <v>0.93187182999999996</v>
      </c>
      <c r="O155">
        <v>6.8128159999999993E-2</v>
      </c>
      <c r="P155">
        <v>0.93198080000000005</v>
      </c>
      <c r="Q155">
        <v>6.8019200000000002E-2</v>
      </c>
      <c r="T155">
        <v>0.94799999999999995</v>
      </c>
      <c r="U155">
        <v>5.1999999999999998E-2</v>
      </c>
      <c r="V155">
        <v>0.93133410000000005</v>
      </c>
      <c r="W155">
        <v>6.866593E-2</v>
      </c>
      <c r="X155">
        <v>0.92100000000000004</v>
      </c>
      <c r="Y155">
        <v>7.9000000000000001E-2</v>
      </c>
      <c r="AB155">
        <v>0.93312539999999999</v>
      </c>
      <c r="AC155">
        <v>6.6874649999999994E-2</v>
      </c>
    </row>
    <row r="156" spans="1:29">
      <c r="A156" s="12">
        <f t="shared" si="1"/>
        <v>12.833333333333321</v>
      </c>
      <c r="B156">
        <v>0.93249243000000004</v>
      </c>
      <c r="C156" s="16">
        <v>6.7507595000000004E-2</v>
      </c>
      <c r="D156">
        <v>0.93134373000000004</v>
      </c>
      <c r="E156">
        <v>6.8656296000000006E-2</v>
      </c>
      <c r="F156">
        <v>0.93095260000000002</v>
      </c>
      <c r="G156">
        <v>6.9047384000000003E-2</v>
      </c>
      <c r="J156">
        <v>0.93470483999999998</v>
      </c>
      <c r="K156">
        <v>6.5295149999999996E-2</v>
      </c>
      <c r="N156">
        <v>0.93188274000000004</v>
      </c>
      <c r="O156">
        <v>6.8117230000000001E-2</v>
      </c>
      <c r="P156">
        <v>0.93198170000000002</v>
      </c>
      <c r="Q156">
        <v>6.8018295000000006E-2</v>
      </c>
      <c r="T156">
        <v>0.94799999999999995</v>
      </c>
      <c r="U156">
        <v>5.1999999999999998E-2</v>
      </c>
      <c r="V156">
        <v>0.93134373000000004</v>
      </c>
      <c r="W156">
        <v>6.8656296000000006E-2</v>
      </c>
      <c r="X156">
        <v>0.92100000000000004</v>
      </c>
      <c r="Y156">
        <v>7.9000000000000001E-2</v>
      </c>
      <c r="AB156">
        <v>0.93312980000000001</v>
      </c>
      <c r="AC156">
        <v>6.6870239999999997E-2</v>
      </c>
    </row>
    <row r="157" spans="1:29">
      <c r="A157" s="12">
        <f t="shared" si="1"/>
        <v>12.999999999999988</v>
      </c>
      <c r="B157">
        <v>0.93252789999999997</v>
      </c>
      <c r="C157" s="16">
        <v>6.7472114999999999E-2</v>
      </c>
      <c r="D157">
        <v>0.93135369999999995</v>
      </c>
      <c r="E157">
        <v>6.864634E-2</v>
      </c>
      <c r="F157">
        <v>0.93095470000000002</v>
      </c>
      <c r="G157">
        <v>6.9045280000000001E-2</v>
      </c>
      <c r="J157">
        <v>0.93472469999999996</v>
      </c>
      <c r="K157">
        <v>6.5275280000000005E-2</v>
      </c>
      <c r="N157">
        <v>0.931894</v>
      </c>
      <c r="O157">
        <v>6.8105966000000004E-2</v>
      </c>
      <c r="P157">
        <v>0.93198263999999997</v>
      </c>
      <c r="Q157">
        <v>6.8017356000000001E-2</v>
      </c>
      <c r="T157">
        <v>0.94799999999999995</v>
      </c>
      <c r="U157">
        <v>5.1999999999999998E-2</v>
      </c>
      <c r="V157">
        <v>0.93135369999999995</v>
      </c>
      <c r="W157">
        <v>6.864634E-2</v>
      </c>
      <c r="X157">
        <v>0.92100000000000004</v>
      </c>
      <c r="Y157">
        <v>7.9000000000000001E-2</v>
      </c>
      <c r="AB157">
        <v>0.93313429999999997</v>
      </c>
      <c r="AC157">
        <v>6.6865679999999997E-2</v>
      </c>
    </row>
    <row r="158" spans="1:29">
      <c r="A158" s="12">
        <f t="shared" si="1"/>
        <v>13.166666666666654</v>
      </c>
      <c r="B158">
        <v>0.93256426000000003</v>
      </c>
      <c r="C158" s="16">
        <v>6.7435739999999994E-2</v>
      </c>
      <c r="D158">
        <v>0.93136394</v>
      </c>
      <c r="E158">
        <v>6.8636069999999993E-2</v>
      </c>
      <c r="F158">
        <v>0.93095689999999998</v>
      </c>
      <c r="G158">
        <v>6.9043090000000001E-2</v>
      </c>
      <c r="J158">
        <v>0.9347451</v>
      </c>
      <c r="K158">
        <v>6.5254934000000001E-2</v>
      </c>
      <c r="N158">
        <v>0.9319056</v>
      </c>
      <c r="O158">
        <v>6.8094360000000007E-2</v>
      </c>
      <c r="P158">
        <v>0.93198365000000005</v>
      </c>
      <c r="Q158">
        <v>6.8016370000000007E-2</v>
      </c>
      <c r="T158">
        <v>0.94799999999999995</v>
      </c>
      <c r="U158">
        <v>5.1999999999999998E-2</v>
      </c>
      <c r="V158">
        <v>0.93136394</v>
      </c>
      <c r="W158">
        <v>6.8636069999999993E-2</v>
      </c>
      <c r="X158">
        <v>0.92100000000000004</v>
      </c>
      <c r="Y158">
        <v>7.9000000000000001E-2</v>
      </c>
      <c r="AB158">
        <v>0.93313900000000005</v>
      </c>
      <c r="AC158">
        <v>6.6860974000000004E-2</v>
      </c>
    </row>
    <row r="159" spans="1:29">
      <c r="A159" s="12">
        <f t="shared" si="1"/>
        <v>13.33333333333332</v>
      </c>
      <c r="B159">
        <v>0.93260145000000005</v>
      </c>
      <c r="C159" s="16">
        <v>6.7398529999999998E-2</v>
      </c>
      <c r="D159">
        <v>0.93137449999999999</v>
      </c>
      <c r="E159">
        <v>6.8625494999999995E-2</v>
      </c>
      <c r="F159">
        <v>0.93095916999999995</v>
      </c>
      <c r="G159">
        <v>6.9040820000000003E-2</v>
      </c>
      <c r="J159">
        <v>0.93476590000000004</v>
      </c>
      <c r="K159">
        <v>6.5234095000000006E-2</v>
      </c>
      <c r="N159">
        <v>0.93191760000000001</v>
      </c>
      <c r="O159">
        <v>6.8082409999999996E-2</v>
      </c>
      <c r="P159">
        <v>0.93198466000000002</v>
      </c>
      <c r="Q159">
        <v>6.8015339999999994E-2</v>
      </c>
      <c r="T159">
        <v>0.94799999999999995</v>
      </c>
      <c r="U159">
        <v>5.1999999999999998E-2</v>
      </c>
      <c r="V159">
        <v>0.93137449999999999</v>
      </c>
      <c r="W159">
        <v>6.8625494999999995E-2</v>
      </c>
      <c r="X159">
        <v>0.92100000000000004</v>
      </c>
      <c r="Y159">
        <v>7.9000000000000001E-2</v>
      </c>
      <c r="AB159">
        <v>0.93314390000000003</v>
      </c>
      <c r="AC159">
        <v>6.6856115999999993E-2</v>
      </c>
    </row>
    <row r="160" spans="1:29">
      <c r="A160" s="12">
        <f t="shared" si="1"/>
        <v>13.499999999999986</v>
      </c>
      <c r="B160">
        <v>0.93263960000000001</v>
      </c>
      <c r="C160" s="16">
        <v>6.7360409999999996E-2</v>
      </c>
      <c r="D160">
        <v>0.93138540000000003</v>
      </c>
      <c r="E160">
        <v>6.8614590000000003E-2</v>
      </c>
      <c r="F160">
        <v>0.93096155000000003</v>
      </c>
      <c r="G160">
        <v>6.9038466000000007E-2</v>
      </c>
      <c r="J160">
        <v>0.93478720000000004</v>
      </c>
      <c r="K160">
        <v>6.5212779999999998E-2</v>
      </c>
      <c r="N160">
        <v>0.93192989999999998</v>
      </c>
      <c r="O160">
        <v>6.8070099999999995E-2</v>
      </c>
      <c r="P160">
        <v>0.93198574000000001</v>
      </c>
      <c r="Q160">
        <v>6.8014260000000007E-2</v>
      </c>
      <c r="T160">
        <v>0.94799999999999995</v>
      </c>
      <c r="U160">
        <v>5.1999999999999998E-2</v>
      </c>
      <c r="V160">
        <v>0.93138540000000003</v>
      </c>
      <c r="W160">
        <v>6.8614590000000003E-2</v>
      </c>
      <c r="X160">
        <v>0.92100000000000004</v>
      </c>
      <c r="Y160">
        <v>7.9000000000000001E-2</v>
      </c>
      <c r="AB160">
        <v>0.93314889999999995</v>
      </c>
      <c r="AC160">
        <v>6.6851099999999997E-2</v>
      </c>
    </row>
    <row r="161" spans="1:29">
      <c r="A161" s="12">
        <f t="shared" si="1"/>
        <v>13.666666666666652</v>
      </c>
      <c r="B161">
        <v>0.93267864</v>
      </c>
      <c r="C161" s="16">
        <v>6.7321359999999997E-2</v>
      </c>
      <c r="D161">
        <v>0.93139665999999999</v>
      </c>
      <c r="E161">
        <v>6.8603349999999994E-2</v>
      </c>
      <c r="F161">
        <v>0.93096400000000001</v>
      </c>
      <c r="G161">
        <v>6.9036020000000003E-2</v>
      </c>
      <c r="J161">
        <v>0.934809</v>
      </c>
      <c r="K161">
        <v>6.5190970000000001E-2</v>
      </c>
      <c r="N161">
        <v>0.93194259999999995</v>
      </c>
      <c r="O161">
        <v>6.8057425000000005E-2</v>
      </c>
      <c r="P161">
        <v>0.93198687000000002</v>
      </c>
      <c r="Q161">
        <v>6.8013130000000005E-2</v>
      </c>
      <c r="T161">
        <v>0.94799999999999995</v>
      </c>
      <c r="U161">
        <v>5.1999999999999998E-2</v>
      </c>
      <c r="V161">
        <v>0.93139665999999999</v>
      </c>
      <c r="W161">
        <v>6.8603349999999994E-2</v>
      </c>
      <c r="X161">
        <v>0.92100000000000004</v>
      </c>
      <c r="Y161">
        <v>7.9000000000000001E-2</v>
      </c>
      <c r="AB161">
        <v>0.93315404999999996</v>
      </c>
      <c r="AC161">
        <v>6.6845929999999998E-2</v>
      </c>
    </row>
    <row r="162" spans="1:29">
      <c r="A162" s="12">
        <f t="shared" si="1"/>
        <v>13.833333333333318</v>
      </c>
      <c r="B162">
        <v>0.93271839999999995</v>
      </c>
      <c r="C162" s="16">
        <v>6.7281573999999997E-2</v>
      </c>
      <c r="D162">
        <v>0.93140820000000002</v>
      </c>
      <c r="E162">
        <v>6.8591799999999994E-2</v>
      </c>
      <c r="F162">
        <v>0.93096650000000003</v>
      </c>
      <c r="G162">
        <v>6.9033490000000003E-2</v>
      </c>
      <c r="J162">
        <v>0.93483130000000003</v>
      </c>
      <c r="K162">
        <v>6.5168669999999998E-2</v>
      </c>
      <c r="N162">
        <v>0.9319556</v>
      </c>
      <c r="O162">
        <v>6.804441E-2</v>
      </c>
      <c r="P162">
        <v>0.93198806000000001</v>
      </c>
      <c r="Q162">
        <v>6.8011959999999996E-2</v>
      </c>
      <c r="T162">
        <v>0.94799999999999995</v>
      </c>
      <c r="U162">
        <v>5.1999999999999998E-2</v>
      </c>
      <c r="V162">
        <v>0.93140820000000002</v>
      </c>
      <c r="W162">
        <v>6.8591799999999994E-2</v>
      </c>
      <c r="X162">
        <v>0.92100000000000004</v>
      </c>
      <c r="Y162">
        <v>7.9000000000000001E-2</v>
      </c>
      <c r="AB162">
        <v>0.93315939999999997</v>
      </c>
      <c r="AC162">
        <v>6.6840603999999998E-2</v>
      </c>
    </row>
    <row r="163" spans="1:29">
      <c r="A163" s="12">
        <f t="shared" si="1"/>
        <v>13.999999999999984</v>
      </c>
      <c r="B163">
        <v>0.93275909999999995</v>
      </c>
      <c r="C163" s="16">
        <v>6.7240893999999996E-2</v>
      </c>
      <c r="D163">
        <v>0.93142009999999997</v>
      </c>
      <c r="E163">
        <v>6.8579909999999994E-2</v>
      </c>
      <c r="F163">
        <v>0.93096909999999999</v>
      </c>
      <c r="G163">
        <v>6.9030869999999994E-2</v>
      </c>
      <c r="J163">
        <v>0.93485410000000002</v>
      </c>
      <c r="K163">
        <v>6.5145889999999998E-2</v>
      </c>
      <c r="N163">
        <v>0.93196900000000005</v>
      </c>
      <c r="O163">
        <v>6.8031030000000006E-2</v>
      </c>
      <c r="P163">
        <v>0.93198924999999999</v>
      </c>
      <c r="Q163">
        <v>6.801074E-2</v>
      </c>
      <c r="T163">
        <v>0.94799999999999995</v>
      </c>
      <c r="U163">
        <v>5.1999999999999998E-2</v>
      </c>
      <c r="V163">
        <v>0.93142009999999997</v>
      </c>
      <c r="W163">
        <v>6.8579909999999994E-2</v>
      </c>
      <c r="X163">
        <v>0.92100000000000004</v>
      </c>
      <c r="Y163">
        <v>7.9000000000000001E-2</v>
      </c>
      <c r="AB163">
        <v>0.93316489999999996</v>
      </c>
      <c r="AC163">
        <v>6.6835119999999998E-2</v>
      </c>
    </row>
    <row r="164" spans="1:29">
      <c r="A164" s="12">
        <f t="shared" si="1"/>
        <v>14.16666666666665</v>
      </c>
      <c r="B164">
        <v>0.93280070000000004</v>
      </c>
      <c r="C164" s="16">
        <v>6.7199305000000001E-2</v>
      </c>
      <c r="D164">
        <v>0.93143229999999999</v>
      </c>
      <c r="E164">
        <v>6.8567660000000002E-2</v>
      </c>
      <c r="F164">
        <v>0.93097185999999998</v>
      </c>
      <c r="G164">
        <v>6.9028153999999994E-2</v>
      </c>
      <c r="J164">
        <v>0.93487739999999997</v>
      </c>
      <c r="K164">
        <v>6.5122609999999997E-2</v>
      </c>
      <c r="N164">
        <v>0.93198276000000002</v>
      </c>
      <c r="O164">
        <v>6.8017270000000005E-2</v>
      </c>
      <c r="P164">
        <v>0.93199056000000002</v>
      </c>
      <c r="Q164">
        <v>6.8009466000000005E-2</v>
      </c>
      <c r="T164">
        <v>0.94799999999999995</v>
      </c>
      <c r="U164">
        <v>5.1999999999999998E-2</v>
      </c>
      <c r="V164">
        <v>0.93143229999999999</v>
      </c>
      <c r="W164">
        <v>6.8567660000000002E-2</v>
      </c>
      <c r="X164">
        <v>0.92100000000000004</v>
      </c>
      <c r="Y164">
        <v>7.9000000000000001E-2</v>
      </c>
      <c r="AB164">
        <v>0.93317050000000001</v>
      </c>
      <c r="AC164">
        <v>6.6829470000000002E-2</v>
      </c>
    </row>
    <row r="165" spans="1:29">
      <c r="A165" s="12">
        <f t="shared" si="1"/>
        <v>14.333333333333316</v>
      </c>
      <c r="B165">
        <v>0.93284319999999998</v>
      </c>
      <c r="C165" s="16">
        <v>6.7156813999999995E-2</v>
      </c>
      <c r="D165">
        <v>0.93144490000000002</v>
      </c>
      <c r="E165">
        <v>6.8555119999999997E-2</v>
      </c>
      <c r="F165">
        <v>0.93097465999999995</v>
      </c>
      <c r="G165">
        <v>6.9025349999999999E-2</v>
      </c>
      <c r="J165">
        <v>0.93490119999999999</v>
      </c>
      <c r="K165">
        <v>6.5098840000000005E-2</v>
      </c>
      <c r="N165">
        <v>0.93199690000000002</v>
      </c>
      <c r="O165">
        <v>6.8003140000000004E-2</v>
      </c>
      <c r="P165">
        <v>0.93199189999999998</v>
      </c>
      <c r="Q165">
        <v>6.8008139999999995E-2</v>
      </c>
      <c r="T165">
        <v>0.94799999999999995</v>
      </c>
      <c r="U165">
        <v>5.1999999999999998E-2</v>
      </c>
      <c r="V165">
        <v>0.93144490000000002</v>
      </c>
      <c r="W165">
        <v>6.8555119999999997E-2</v>
      </c>
      <c r="X165">
        <v>0.92100000000000004</v>
      </c>
      <c r="Y165">
        <v>7.9000000000000001E-2</v>
      </c>
      <c r="AB165">
        <v>0.93317634000000005</v>
      </c>
      <c r="AC165">
        <v>6.6823653999999996E-2</v>
      </c>
    </row>
    <row r="166" spans="1:29">
      <c r="A166" s="12">
        <f t="shared" si="1"/>
        <v>14.499999999999982</v>
      </c>
      <c r="B166">
        <v>0.93288660000000001</v>
      </c>
      <c r="C166" s="16">
        <v>6.7113413999999996E-2</v>
      </c>
      <c r="D166">
        <v>0.9314578</v>
      </c>
      <c r="E166">
        <v>6.8542204999999995E-2</v>
      </c>
      <c r="F166">
        <v>0.93097750000000001</v>
      </c>
      <c r="G166">
        <v>6.9022453999999997E-2</v>
      </c>
      <c r="J166">
        <v>0.93492544</v>
      </c>
      <c r="K166">
        <v>6.5074580000000007E-2</v>
      </c>
      <c r="N166">
        <v>0.93201137000000001</v>
      </c>
      <c r="O166">
        <v>6.7988649999999998E-2</v>
      </c>
      <c r="P166">
        <v>0.93199325</v>
      </c>
      <c r="Q166">
        <v>6.8006759999999999E-2</v>
      </c>
      <c r="T166">
        <v>0.94799999999999995</v>
      </c>
      <c r="U166">
        <v>5.1999999999999998E-2</v>
      </c>
      <c r="V166">
        <v>0.9314578</v>
      </c>
      <c r="W166">
        <v>6.8542204999999995E-2</v>
      </c>
      <c r="X166">
        <v>0.92100000000000004</v>
      </c>
      <c r="Y166">
        <v>7.9000000000000001E-2</v>
      </c>
      <c r="AB166">
        <v>0.93318230000000002</v>
      </c>
      <c r="AC166">
        <v>6.6817686000000001E-2</v>
      </c>
    </row>
    <row r="167" spans="1:29">
      <c r="A167" s="12">
        <f t="shared" si="1"/>
        <v>14.666666666666648</v>
      </c>
      <c r="B167">
        <v>0.93293090000000001</v>
      </c>
      <c r="C167" s="16">
        <v>6.7069106000000003E-2</v>
      </c>
      <c r="D167">
        <v>0.93147104999999997</v>
      </c>
      <c r="E167">
        <v>6.8528939999999997E-2</v>
      </c>
      <c r="F167">
        <v>0.93098055999999996</v>
      </c>
      <c r="G167">
        <v>6.9019469999999999E-2</v>
      </c>
      <c r="J167">
        <v>0.93495019999999995</v>
      </c>
      <c r="K167">
        <v>6.5049819999999994E-2</v>
      </c>
      <c r="N167">
        <v>0.93202620000000003</v>
      </c>
      <c r="O167">
        <v>6.7973779999999998E-2</v>
      </c>
      <c r="P167">
        <v>0.93199469999999995</v>
      </c>
      <c r="Q167">
        <v>6.8005330000000003E-2</v>
      </c>
      <c r="T167">
        <v>0.94799999999999995</v>
      </c>
      <c r="U167">
        <v>5.1999999999999998E-2</v>
      </c>
      <c r="V167">
        <v>0.93147104999999997</v>
      </c>
      <c r="W167">
        <v>6.8528939999999997E-2</v>
      </c>
      <c r="X167">
        <v>0.92100000000000004</v>
      </c>
      <c r="Y167">
        <v>7.9000000000000001E-2</v>
      </c>
      <c r="AB167">
        <v>0.93318844000000001</v>
      </c>
      <c r="AC167">
        <v>6.6811549999999997E-2</v>
      </c>
    </row>
    <row r="168" spans="1:29">
      <c r="A168" s="12">
        <f t="shared" si="1"/>
        <v>14.833333333333314</v>
      </c>
      <c r="B168">
        <v>0.93297609999999997</v>
      </c>
      <c r="C168" s="16">
        <v>6.7023879999999994E-2</v>
      </c>
      <c r="D168">
        <v>0.93148463999999997</v>
      </c>
      <c r="E168">
        <v>6.8515350000000003E-2</v>
      </c>
      <c r="F168">
        <v>0.93098360000000002</v>
      </c>
      <c r="G168">
        <v>6.9016375000000005E-2</v>
      </c>
      <c r="J168">
        <v>0.93497545000000004</v>
      </c>
      <c r="K168">
        <v>6.5024570000000004E-2</v>
      </c>
      <c r="N168">
        <v>0.93204147000000004</v>
      </c>
      <c r="O168">
        <v>6.7958530000000003E-2</v>
      </c>
      <c r="P168">
        <v>0.93199617000000001</v>
      </c>
      <c r="Q168">
        <v>6.8003839999999996E-2</v>
      </c>
      <c r="T168">
        <v>0.94799999999999995</v>
      </c>
      <c r="U168">
        <v>5.1999999999999998E-2</v>
      </c>
      <c r="V168">
        <v>0.93148463999999997</v>
      </c>
      <c r="W168">
        <v>6.8515350000000003E-2</v>
      </c>
      <c r="X168">
        <v>0.92100000000000004</v>
      </c>
      <c r="Y168">
        <v>7.9000000000000001E-2</v>
      </c>
      <c r="AB168">
        <v>0.93319476000000001</v>
      </c>
      <c r="AC168">
        <v>6.6805236000000004E-2</v>
      </c>
    </row>
    <row r="169" spans="1:29">
      <c r="A169" s="12">
        <f t="shared" si="1"/>
        <v>14.99999999999998</v>
      </c>
      <c r="B169">
        <v>0.93302225999999999</v>
      </c>
      <c r="C169" s="16">
        <v>6.6977750000000003E-2</v>
      </c>
      <c r="D169">
        <v>0.93149859999999995</v>
      </c>
      <c r="E169">
        <v>6.8501389999999995E-2</v>
      </c>
      <c r="F169">
        <v>0.9309868</v>
      </c>
      <c r="G169">
        <v>6.9013190000000002E-2</v>
      </c>
      <c r="J169">
        <v>0.93500119999999998</v>
      </c>
      <c r="K169">
        <v>6.4998810000000004E-2</v>
      </c>
      <c r="N169">
        <v>0.93205709999999997</v>
      </c>
      <c r="O169">
        <v>6.7942895000000003E-2</v>
      </c>
      <c r="P169">
        <v>0.93199770000000004</v>
      </c>
      <c r="Q169">
        <v>6.8002305999999998E-2</v>
      </c>
      <c r="T169">
        <v>0.94799999999999995</v>
      </c>
      <c r="U169">
        <v>5.1999999999999998E-2</v>
      </c>
      <c r="V169">
        <v>0.93149859999999995</v>
      </c>
      <c r="W169">
        <v>6.8501389999999995E-2</v>
      </c>
      <c r="X169">
        <v>0.92100000000000004</v>
      </c>
      <c r="Y169">
        <v>7.9000000000000001E-2</v>
      </c>
      <c r="AB169">
        <v>0.93320124999999998</v>
      </c>
      <c r="AC169">
        <v>6.6798754000000002E-2</v>
      </c>
    </row>
    <row r="170" spans="1:29">
      <c r="A170" s="12">
        <f t="shared" si="1"/>
        <v>15.166666666666647</v>
      </c>
      <c r="B170">
        <v>0.93306929999999999</v>
      </c>
      <c r="C170" s="16">
        <v>6.6930690000000001E-2</v>
      </c>
      <c r="D170">
        <v>0.93151289999999998</v>
      </c>
      <c r="E170">
        <v>6.8487085000000003E-2</v>
      </c>
      <c r="F170">
        <v>0.93099010000000004</v>
      </c>
      <c r="G170">
        <v>6.9009909999999994E-2</v>
      </c>
      <c r="J170">
        <v>0.93502739999999995</v>
      </c>
      <c r="K170">
        <v>6.4972564999999996E-2</v>
      </c>
      <c r="N170">
        <v>0.93207309999999999</v>
      </c>
      <c r="O170">
        <v>6.7926875999999997E-2</v>
      </c>
      <c r="P170">
        <v>0.93199927000000005</v>
      </c>
      <c r="Q170">
        <v>6.8000703999999995E-2</v>
      </c>
      <c r="T170">
        <v>0.94799999999999995</v>
      </c>
      <c r="U170">
        <v>5.1999999999999998E-2</v>
      </c>
      <c r="V170">
        <v>0.93151289999999998</v>
      </c>
      <c r="W170">
        <v>6.8487085000000003E-2</v>
      </c>
      <c r="X170">
        <v>0.92100000000000004</v>
      </c>
      <c r="Y170">
        <v>7.9000000000000001E-2</v>
      </c>
      <c r="AB170">
        <v>0.93320787000000005</v>
      </c>
      <c r="AC170">
        <v>6.6792110000000002E-2</v>
      </c>
    </row>
    <row r="171" spans="1:29">
      <c r="A171" s="12">
        <f t="shared" si="1"/>
        <v>15.333333333333313</v>
      </c>
      <c r="B171">
        <v>0.93311730000000004</v>
      </c>
      <c r="C171" s="16">
        <v>6.6882714999999995E-2</v>
      </c>
      <c r="D171">
        <v>0.93152754999999998</v>
      </c>
      <c r="E171">
        <v>6.8472414999999995E-2</v>
      </c>
      <c r="F171">
        <v>0.93099350000000003</v>
      </c>
      <c r="G171">
        <v>6.9006524999999999E-2</v>
      </c>
      <c r="J171">
        <v>0.93505419999999995</v>
      </c>
      <c r="K171">
        <v>6.4945820000000001E-2</v>
      </c>
      <c r="N171">
        <v>0.93208950000000002</v>
      </c>
      <c r="O171">
        <v>6.7910470000000001E-2</v>
      </c>
      <c r="P171">
        <v>0.93200094</v>
      </c>
      <c r="Q171">
        <v>6.7999050000000005E-2</v>
      </c>
      <c r="T171">
        <v>0.94799999999999995</v>
      </c>
      <c r="U171">
        <v>5.1999999999999998E-2</v>
      </c>
      <c r="V171">
        <v>0.93152754999999998</v>
      </c>
      <c r="W171">
        <v>6.8472414999999995E-2</v>
      </c>
      <c r="X171">
        <v>0.92100000000000004</v>
      </c>
      <c r="Y171">
        <v>7.9000000000000001E-2</v>
      </c>
      <c r="AB171">
        <v>0.93321469999999995</v>
      </c>
      <c r="AC171">
        <v>6.6785280000000002E-2</v>
      </c>
    </row>
    <row r="172" spans="1:29">
      <c r="A172" s="12">
        <f t="shared" si="1"/>
        <v>15.499999999999979</v>
      </c>
      <c r="B172">
        <v>0.93316619999999995</v>
      </c>
      <c r="C172" s="16">
        <v>6.6833820000000002E-2</v>
      </c>
      <c r="D172">
        <v>0.9315426</v>
      </c>
      <c r="E172">
        <v>6.8457395000000004E-2</v>
      </c>
      <c r="F172">
        <v>0.93099695000000005</v>
      </c>
      <c r="G172">
        <v>6.9003040000000002E-2</v>
      </c>
      <c r="J172">
        <v>0.93508139999999995</v>
      </c>
      <c r="K172">
        <v>6.4918569999999995E-2</v>
      </c>
      <c r="N172">
        <v>0.93210630000000005</v>
      </c>
      <c r="O172">
        <v>6.7893659999999995E-2</v>
      </c>
      <c r="P172">
        <v>0.93200265999999998</v>
      </c>
      <c r="Q172">
        <v>6.7997344000000001E-2</v>
      </c>
      <c r="T172">
        <v>0.94799999999999995</v>
      </c>
      <c r="U172">
        <v>5.1999999999999998E-2</v>
      </c>
      <c r="V172">
        <v>0.9315426</v>
      </c>
      <c r="W172">
        <v>6.8457395000000004E-2</v>
      </c>
      <c r="X172">
        <v>0.92100000000000004</v>
      </c>
      <c r="Y172">
        <v>7.9000000000000001E-2</v>
      </c>
      <c r="AB172">
        <v>0.93322170000000004</v>
      </c>
      <c r="AC172">
        <v>6.6778270000000001E-2</v>
      </c>
    </row>
    <row r="173" spans="1:29">
      <c r="A173" s="12">
        <f t="shared" si="1"/>
        <v>15.666666666666645</v>
      </c>
      <c r="B173">
        <v>0.93321604000000002</v>
      </c>
      <c r="C173" s="16">
        <v>6.6783993999999999E-2</v>
      </c>
      <c r="D173">
        <v>0.931558</v>
      </c>
      <c r="E173">
        <v>6.8441994000000006E-2</v>
      </c>
      <c r="F173">
        <v>0.93100053000000005</v>
      </c>
      <c r="G173">
        <v>6.8999450000000004E-2</v>
      </c>
      <c r="J173">
        <v>0.93510919999999997</v>
      </c>
      <c r="K173">
        <v>6.4890820000000002E-2</v>
      </c>
      <c r="N173">
        <v>0.93212353999999997</v>
      </c>
      <c r="O173">
        <v>6.7876469999999994E-2</v>
      </c>
      <c r="P173">
        <v>0.93200444999999998</v>
      </c>
      <c r="Q173">
        <v>6.7995570000000005E-2</v>
      </c>
      <c r="T173">
        <v>0.94799999999999995</v>
      </c>
      <c r="U173">
        <v>5.1999999999999998E-2</v>
      </c>
      <c r="V173">
        <v>0.931558</v>
      </c>
      <c r="W173">
        <v>6.8441994000000006E-2</v>
      </c>
      <c r="X173">
        <v>0.92100000000000004</v>
      </c>
      <c r="Y173">
        <v>7.9000000000000001E-2</v>
      </c>
      <c r="AB173">
        <v>0.93322890000000003</v>
      </c>
      <c r="AC173">
        <v>6.67711E-2</v>
      </c>
    </row>
    <row r="174" spans="1:29">
      <c r="A174" s="12">
        <f t="shared" si="1"/>
        <v>15.833333333333311</v>
      </c>
      <c r="B174">
        <v>0.93326675999999997</v>
      </c>
      <c r="C174" s="16">
        <v>6.6733249999999994E-2</v>
      </c>
      <c r="D174">
        <v>0.93157374999999998</v>
      </c>
      <c r="E174">
        <v>6.8426249999999994E-2</v>
      </c>
      <c r="F174">
        <v>0.93100419999999995</v>
      </c>
      <c r="G174">
        <v>6.8995749999999995E-2</v>
      </c>
      <c r="J174">
        <v>0.93513745000000004</v>
      </c>
      <c r="K174">
        <v>6.486256E-2</v>
      </c>
      <c r="N174">
        <v>0.93214109999999994</v>
      </c>
      <c r="O174">
        <v>6.7858859999999993E-2</v>
      </c>
      <c r="P174">
        <v>0.93200623999999999</v>
      </c>
      <c r="Q174">
        <v>6.7993739999999997E-2</v>
      </c>
      <c r="T174">
        <v>0.94799999999999995</v>
      </c>
      <c r="U174">
        <v>5.1999999999999998E-2</v>
      </c>
      <c r="V174">
        <v>0.93157374999999998</v>
      </c>
      <c r="W174">
        <v>6.8426249999999994E-2</v>
      </c>
      <c r="X174">
        <v>0.92100000000000004</v>
      </c>
      <c r="Y174">
        <v>7.9000000000000001E-2</v>
      </c>
      <c r="AB174">
        <v>0.93323624000000005</v>
      </c>
      <c r="AC174">
        <v>6.6763740000000002E-2</v>
      </c>
    </row>
    <row r="175" spans="1:29">
      <c r="A175" s="12">
        <f t="shared" si="1"/>
        <v>15.999999999999977</v>
      </c>
      <c r="B175">
        <v>0.93331843999999997</v>
      </c>
      <c r="C175" s="16">
        <v>6.6681580000000004E-2</v>
      </c>
      <c r="D175">
        <v>0.93158989999999997</v>
      </c>
      <c r="E175">
        <v>6.8410120000000005E-2</v>
      </c>
      <c r="F175">
        <v>0.93100804000000004</v>
      </c>
      <c r="G175">
        <v>6.8991949999999996E-2</v>
      </c>
      <c r="J175">
        <v>0.93516619999999995</v>
      </c>
      <c r="K175">
        <v>6.4833790000000002E-2</v>
      </c>
      <c r="N175">
        <v>0.93215910000000002</v>
      </c>
      <c r="O175">
        <v>6.7840880000000006E-2</v>
      </c>
      <c r="P175">
        <v>0.93200815000000004</v>
      </c>
      <c r="Q175">
        <v>6.7991844999999995E-2</v>
      </c>
      <c r="T175">
        <v>0.94799999999999995</v>
      </c>
      <c r="U175">
        <v>5.1999999999999998E-2</v>
      </c>
      <c r="V175">
        <v>0.93158989999999997</v>
      </c>
      <c r="W175">
        <v>6.8410120000000005E-2</v>
      </c>
      <c r="X175">
        <v>0.92100000000000004</v>
      </c>
      <c r="Y175">
        <v>7.9000000000000001E-2</v>
      </c>
      <c r="AB175">
        <v>0.93324379999999996</v>
      </c>
      <c r="AC175">
        <v>6.6756204E-2</v>
      </c>
    </row>
    <row r="176" spans="1:29">
      <c r="A176" s="12">
        <f t="shared" si="1"/>
        <v>16.166666666666643</v>
      </c>
      <c r="B176">
        <v>0.93337099999999995</v>
      </c>
      <c r="C176" s="16">
        <v>6.6628985000000002E-2</v>
      </c>
      <c r="D176">
        <v>0.93160639999999995</v>
      </c>
      <c r="E176">
        <v>6.8393609999999994E-2</v>
      </c>
      <c r="F176">
        <v>0.93101199999999995</v>
      </c>
      <c r="G176">
        <v>6.898804E-2</v>
      </c>
      <c r="J176">
        <v>0.93519549999999996</v>
      </c>
      <c r="K176">
        <v>6.4804520000000004E-2</v>
      </c>
      <c r="N176">
        <v>0.93217753999999997</v>
      </c>
      <c r="O176">
        <v>6.7822480000000004E-2</v>
      </c>
      <c r="P176">
        <v>0.93201009999999995</v>
      </c>
      <c r="Q176">
        <v>6.7989889999999997E-2</v>
      </c>
      <c r="T176">
        <v>0.94799999999999995</v>
      </c>
      <c r="U176">
        <v>5.1999999999999998E-2</v>
      </c>
      <c r="V176">
        <v>0.93160639999999995</v>
      </c>
      <c r="W176">
        <v>6.8393609999999994E-2</v>
      </c>
      <c r="X176">
        <v>0.92100000000000004</v>
      </c>
      <c r="Y176">
        <v>7.9000000000000001E-2</v>
      </c>
      <c r="AB176">
        <v>0.93325150000000001</v>
      </c>
      <c r="AC176">
        <v>6.6748484999999996E-2</v>
      </c>
    </row>
    <row r="177" spans="1:29">
      <c r="A177" s="12">
        <f t="shared" si="1"/>
        <v>16.333333333333311</v>
      </c>
      <c r="B177">
        <v>0.93342453000000003</v>
      </c>
      <c r="C177" s="16">
        <v>6.6575469999999998E-2</v>
      </c>
      <c r="D177">
        <v>0.93162330000000004</v>
      </c>
      <c r="E177">
        <v>6.8376734999999994E-2</v>
      </c>
      <c r="F177">
        <v>0.93101597000000003</v>
      </c>
      <c r="G177">
        <v>6.8984030000000002E-2</v>
      </c>
      <c r="J177">
        <v>0.93522525000000001</v>
      </c>
      <c r="K177">
        <v>6.4774730000000003E-2</v>
      </c>
      <c r="N177">
        <v>0.93219629999999998</v>
      </c>
      <c r="O177">
        <v>6.7803665999999999E-2</v>
      </c>
      <c r="P177">
        <v>0.93201213999999999</v>
      </c>
      <c r="Q177">
        <v>6.7987880000000001E-2</v>
      </c>
      <c r="T177">
        <v>0.94799999999999995</v>
      </c>
      <c r="U177">
        <v>5.1999999999999998E-2</v>
      </c>
      <c r="V177">
        <v>0.93162330000000004</v>
      </c>
      <c r="W177">
        <v>6.8376734999999994E-2</v>
      </c>
      <c r="X177">
        <v>0.92100000000000004</v>
      </c>
      <c r="Y177">
        <v>7.9000000000000001E-2</v>
      </c>
      <c r="AB177">
        <v>0.93325939999999996</v>
      </c>
      <c r="AC177">
        <v>6.6740569999999999E-2</v>
      </c>
    </row>
    <row r="178" spans="1:29">
      <c r="A178" s="12">
        <f t="shared" si="1"/>
        <v>16.499999999999979</v>
      </c>
      <c r="B178">
        <v>0.93347899999999995</v>
      </c>
      <c r="C178" s="16">
        <v>6.6521010000000005E-2</v>
      </c>
      <c r="D178">
        <v>0.93164049999999998</v>
      </c>
      <c r="E178">
        <v>6.8359470000000006E-2</v>
      </c>
      <c r="F178">
        <v>0.93102010000000002</v>
      </c>
      <c r="G178">
        <v>6.8979903999999995E-2</v>
      </c>
      <c r="J178">
        <v>0.93525559999999996</v>
      </c>
      <c r="K178">
        <v>6.4744430000000006E-2</v>
      </c>
      <c r="N178">
        <v>0.93221560000000003</v>
      </c>
      <c r="O178">
        <v>6.7784460000000005E-2</v>
      </c>
      <c r="P178">
        <v>0.93201420000000001</v>
      </c>
      <c r="Q178">
        <v>6.7985799999999999E-2</v>
      </c>
      <c r="T178">
        <v>0.94799999999999995</v>
      </c>
      <c r="U178">
        <v>5.1999999999999998E-2</v>
      </c>
      <c r="V178">
        <v>0.93164049999999998</v>
      </c>
      <c r="W178">
        <v>6.8359470000000006E-2</v>
      </c>
      <c r="X178">
        <v>0.92100000000000004</v>
      </c>
      <c r="Y178">
        <v>7.9000000000000001E-2</v>
      </c>
      <c r="AB178">
        <v>0.93326752999999996</v>
      </c>
      <c r="AC178">
        <v>6.6732490000000005E-2</v>
      </c>
    </row>
    <row r="179" spans="1:29">
      <c r="A179" s="12">
        <f t="shared" si="1"/>
        <v>16.666666666666647</v>
      </c>
      <c r="B179">
        <v>0.93353439999999999</v>
      </c>
      <c r="C179" s="16">
        <v>6.6465629999999998E-2</v>
      </c>
      <c r="D179">
        <v>0.93165814999999996</v>
      </c>
      <c r="E179">
        <v>6.8341849999999996E-2</v>
      </c>
      <c r="F179">
        <v>0.93102430000000003</v>
      </c>
      <c r="G179">
        <v>6.8975665000000005E-2</v>
      </c>
      <c r="J179">
        <v>0.93528639999999996</v>
      </c>
      <c r="K179">
        <v>6.4713604999999993E-2</v>
      </c>
      <c r="N179">
        <v>0.93223520000000004</v>
      </c>
      <c r="O179">
        <v>6.7764826E-2</v>
      </c>
      <c r="P179">
        <v>0.93201639999999997</v>
      </c>
      <c r="Q179">
        <v>6.7983660000000001E-2</v>
      </c>
      <c r="T179">
        <v>0.94799999999999995</v>
      </c>
      <c r="U179">
        <v>5.1999999999999998E-2</v>
      </c>
      <c r="V179">
        <v>0.93165814999999996</v>
      </c>
      <c r="W179">
        <v>6.8341849999999996E-2</v>
      </c>
      <c r="X179">
        <v>0.92100000000000004</v>
      </c>
      <c r="Y179">
        <v>7.9000000000000001E-2</v>
      </c>
      <c r="AB179">
        <v>0.93327579999999999</v>
      </c>
      <c r="AC179">
        <v>6.6724210000000006E-2</v>
      </c>
    </row>
    <row r="180" spans="1:29">
      <c r="A180" s="12">
        <f t="shared" si="1"/>
        <v>16.833333333333314</v>
      </c>
      <c r="B180">
        <v>0.93359064999999997</v>
      </c>
      <c r="C180" s="16">
        <v>6.6409330000000003E-2</v>
      </c>
      <c r="D180">
        <v>0.93167615000000004</v>
      </c>
      <c r="E180">
        <v>6.8323819999999993E-2</v>
      </c>
      <c r="F180">
        <v>0.93102865999999995</v>
      </c>
      <c r="G180">
        <v>6.8971309999999994E-2</v>
      </c>
      <c r="J180">
        <v>0.93531774999999995</v>
      </c>
      <c r="K180">
        <v>6.4682260000000005E-2</v>
      </c>
      <c r="N180">
        <v>0.93225526999999997</v>
      </c>
      <c r="O180">
        <v>6.7744754000000004E-2</v>
      </c>
      <c r="P180">
        <v>0.93201860000000003</v>
      </c>
      <c r="Q180">
        <v>6.7981444000000002E-2</v>
      </c>
      <c r="T180">
        <v>0.94799999999999995</v>
      </c>
      <c r="U180">
        <v>5.1999999999999998E-2</v>
      </c>
      <c r="V180">
        <v>0.93167615000000004</v>
      </c>
      <c r="W180">
        <v>6.8323819999999993E-2</v>
      </c>
      <c r="X180">
        <v>0.92100000000000004</v>
      </c>
      <c r="Y180">
        <v>7.9000000000000001E-2</v>
      </c>
      <c r="AB180">
        <v>0.93328429999999996</v>
      </c>
      <c r="AC180">
        <v>6.6715739999999996E-2</v>
      </c>
    </row>
    <row r="181" spans="1:29">
      <c r="A181" s="12">
        <f t="shared" si="1"/>
        <v>16.999999999999982</v>
      </c>
      <c r="B181">
        <v>0.93364793000000001</v>
      </c>
      <c r="C181" s="16">
        <v>6.6352084000000006E-2</v>
      </c>
      <c r="D181">
        <v>0.93169460000000004</v>
      </c>
      <c r="E181">
        <v>6.8305396000000004E-2</v>
      </c>
      <c r="F181">
        <v>0.93103312999999999</v>
      </c>
      <c r="G181">
        <v>6.8966849999999996E-2</v>
      </c>
      <c r="J181">
        <v>0.9353496</v>
      </c>
      <c r="K181">
        <v>6.4650390000000002E-2</v>
      </c>
      <c r="N181">
        <v>0.93227570000000004</v>
      </c>
      <c r="O181">
        <v>6.7724309999999996E-2</v>
      </c>
      <c r="P181">
        <v>0.93202083999999996</v>
      </c>
      <c r="Q181">
        <v>6.7979170000000005E-2</v>
      </c>
      <c r="T181">
        <v>0.94799999999999995</v>
      </c>
      <c r="U181">
        <v>5.1999999999999998E-2</v>
      </c>
      <c r="V181">
        <v>0.93169460000000004</v>
      </c>
      <c r="W181">
        <v>6.8305396000000004E-2</v>
      </c>
      <c r="X181">
        <v>0.92100000000000004</v>
      </c>
      <c r="Y181">
        <v>7.9000000000000001E-2</v>
      </c>
      <c r="AB181">
        <v>0.93329289999999998</v>
      </c>
      <c r="AC181">
        <v>6.6707080000000002E-2</v>
      </c>
    </row>
    <row r="182" spans="1:29">
      <c r="A182" s="12">
        <f t="shared" si="1"/>
        <v>17.16666666666665</v>
      </c>
      <c r="B182">
        <v>0.93370609999999998</v>
      </c>
      <c r="C182" s="16">
        <v>6.6293920000000006E-2</v>
      </c>
      <c r="D182">
        <v>0.93171340000000002</v>
      </c>
      <c r="E182">
        <v>6.8286605E-2</v>
      </c>
      <c r="F182">
        <v>0.93103769999999997</v>
      </c>
      <c r="G182">
        <v>6.8962276000000003E-2</v>
      </c>
      <c r="J182">
        <v>0.93538200000000005</v>
      </c>
      <c r="K182">
        <v>6.4617984000000003E-2</v>
      </c>
      <c r="N182">
        <v>0.93229660000000003</v>
      </c>
      <c r="O182">
        <v>6.7703425999999997E-2</v>
      </c>
      <c r="P182">
        <v>0.93202317000000001</v>
      </c>
      <c r="Q182">
        <v>6.7976825000000005E-2</v>
      </c>
      <c r="T182">
        <v>0.94799999999999995</v>
      </c>
      <c r="U182">
        <v>5.1999999999999998E-2</v>
      </c>
      <c r="V182">
        <v>0.93171340000000002</v>
      </c>
      <c r="W182">
        <v>6.8286605E-2</v>
      </c>
      <c r="X182">
        <v>0.92100000000000004</v>
      </c>
      <c r="Y182">
        <v>7.9000000000000001E-2</v>
      </c>
      <c r="AB182">
        <v>0.93330175000000004</v>
      </c>
      <c r="AC182">
        <v>6.6698229999999997E-2</v>
      </c>
    </row>
    <row r="183" spans="1:29">
      <c r="A183" s="12">
        <f t="shared" si="1"/>
        <v>17.333333333333318</v>
      </c>
      <c r="B183">
        <v>0.93376519999999996</v>
      </c>
      <c r="C183" s="16">
        <v>6.623482E-2</v>
      </c>
      <c r="D183">
        <v>0.93173260000000002</v>
      </c>
      <c r="E183">
        <v>6.8267419999999995E-2</v>
      </c>
      <c r="F183">
        <v>0.93104242999999998</v>
      </c>
      <c r="G183">
        <v>6.8957574999999993E-2</v>
      </c>
      <c r="J183">
        <v>0.93541496999999996</v>
      </c>
      <c r="K183">
        <v>6.4585050000000005E-2</v>
      </c>
      <c r="N183">
        <v>0.93231790000000003</v>
      </c>
      <c r="O183">
        <v>6.7682094999999998E-2</v>
      </c>
      <c r="P183">
        <v>0.93202560000000001</v>
      </c>
      <c r="Q183">
        <v>6.7974419999999994E-2</v>
      </c>
      <c r="T183">
        <v>0.94799999999999995</v>
      </c>
      <c r="U183">
        <v>5.1999999999999998E-2</v>
      </c>
      <c r="V183">
        <v>0.93173260000000002</v>
      </c>
      <c r="W183">
        <v>6.8267419999999995E-2</v>
      </c>
      <c r="X183">
        <v>0.92100000000000004</v>
      </c>
      <c r="Y183">
        <v>7.9000000000000001E-2</v>
      </c>
      <c r="AB183">
        <v>0.9333108</v>
      </c>
      <c r="AC183">
        <v>6.6689180000000001E-2</v>
      </c>
    </row>
    <row r="184" spans="1:29">
      <c r="A184" s="12">
        <f t="shared" si="1"/>
        <v>17.499999999999986</v>
      </c>
      <c r="B184">
        <v>0.93382520000000002</v>
      </c>
      <c r="C184" s="16">
        <v>6.6174789999999997E-2</v>
      </c>
      <c r="D184">
        <v>0.93175220000000003</v>
      </c>
      <c r="E184">
        <v>6.8247799999999997E-2</v>
      </c>
      <c r="F184">
        <v>0.93104726000000004</v>
      </c>
      <c r="G184">
        <v>6.8952769999999997E-2</v>
      </c>
      <c r="J184">
        <v>0.93544846999999998</v>
      </c>
      <c r="K184">
        <v>6.4551559999999994E-2</v>
      </c>
      <c r="N184">
        <v>0.93233960000000005</v>
      </c>
      <c r="O184">
        <v>6.7660380000000006E-2</v>
      </c>
      <c r="P184">
        <v>0.93202806000000005</v>
      </c>
      <c r="Q184">
        <v>6.7971939999999995E-2</v>
      </c>
      <c r="T184">
        <v>0.94799999999999995</v>
      </c>
      <c r="U184">
        <v>5.1999999999999998E-2</v>
      </c>
      <c r="V184">
        <v>0.93175220000000003</v>
      </c>
      <c r="W184">
        <v>6.8247799999999997E-2</v>
      </c>
      <c r="X184">
        <v>0.92100000000000004</v>
      </c>
      <c r="Y184">
        <v>7.9000000000000001E-2</v>
      </c>
      <c r="AB184">
        <v>0.93332004999999996</v>
      </c>
      <c r="AC184">
        <v>6.6679950000000002E-2</v>
      </c>
    </row>
    <row r="185" spans="1:29">
      <c r="A185" s="12">
        <f t="shared" si="1"/>
        <v>17.666666666666654</v>
      </c>
      <c r="B185">
        <v>0.9338862</v>
      </c>
      <c r="C185" s="16">
        <v>6.6113839999999993E-2</v>
      </c>
      <c r="D185">
        <v>0.93177220000000005</v>
      </c>
      <c r="E185">
        <v>6.8227850000000007E-2</v>
      </c>
      <c r="F185">
        <v>0.93105214999999997</v>
      </c>
      <c r="G185">
        <v>6.8947843999999994E-2</v>
      </c>
      <c r="J185">
        <v>0.93548249999999999</v>
      </c>
      <c r="K185">
        <v>6.4517519999999995E-2</v>
      </c>
      <c r="N185">
        <v>0.93236180000000002</v>
      </c>
      <c r="O185">
        <v>6.7638225999999996E-2</v>
      </c>
      <c r="P185">
        <v>0.93203060000000004</v>
      </c>
      <c r="Q185">
        <v>6.7969390000000005E-2</v>
      </c>
      <c r="T185">
        <v>0.94799999999999995</v>
      </c>
      <c r="U185">
        <v>5.1999999999999998E-2</v>
      </c>
      <c r="V185">
        <v>0.93177220000000005</v>
      </c>
      <c r="W185">
        <v>6.8227850000000007E-2</v>
      </c>
      <c r="X185">
        <v>0.92100000000000004</v>
      </c>
      <c r="Y185">
        <v>7.9000000000000001E-2</v>
      </c>
      <c r="AB185">
        <v>0.93332950000000003</v>
      </c>
      <c r="AC185">
        <v>6.6670499999999994E-2</v>
      </c>
    </row>
    <row r="186" spans="1:29">
      <c r="A186" s="12">
        <f t="shared" si="1"/>
        <v>17.833333333333321</v>
      </c>
      <c r="B186">
        <v>0.93394803999999998</v>
      </c>
      <c r="C186" s="16">
        <v>6.6051949999999998E-2</v>
      </c>
      <c r="D186">
        <v>0.93179255999999999</v>
      </c>
      <c r="E186">
        <v>6.8207464999999995E-2</v>
      </c>
      <c r="F186">
        <v>0.93105720000000003</v>
      </c>
      <c r="G186">
        <v>6.8942790000000004E-2</v>
      </c>
      <c r="J186">
        <v>0.93551709999999999</v>
      </c>
      <c r="K186">
        <v>6.4482929999999994E-2</v>
      </c>
      <c r="N186">
        <v>0.9323844</v>
      </c>
      <c r="O186">
        <v>6.7615629999999996E-2</v>
      </c>
      <c r="P186">
        <v>0.93203323999999999</v>
      </c>
      <c r="Q186">
        <v>6.7966769999999996E-2</v>
      </c>
      <c r="T186">
        <v>0.94799999999999995</v>
      </c>
      <c r="U186">
        <v>5.1999999999999998E-2</v>
      </c>
      <c r="V186">
        <v>0.93179255999999999</v>
      </c>
      <c r="W186">
        <v>6.8207464999999995E-2</v>
      </c>
      <c r="X186">
        <v>0.92100000000000004</v>
      </c>
      <c r="Y186">
        <v>7.9000000000000001E-2</v>
      </c>
      <c r="AB186">
        <v>0.93333909999999998</v>
      </c>
      <c r="AC186">
        <v>6.6660849999999994E-2</v>
      </c>
    </row>
    <row r="187" spans="1:29">
      <c r="A187" s="12">
        <f t="shared" si="1"/>
        <v>17.999999999999989</v>
      </c>
      <c r="B187">
        <v>0.93401086</v>
      </c>
      <c r="C187" s="16">
        <v>6.5989140000000002E-2</v>
      </c>
      <c r="D187">
        <v>0.93181336000000003</v>
      </c>
      <c r="E187">
        <v>6.8186655999999998E-2</v>
      </c>
      <c r="F187">
        <v>0.93106239999999996</v>
      </c>
      <c r="G187">
        <v>6.8937620000000005E-2</v>
      </c>
      <c r="J187">
        <v>0.93555224000000003</v>
      </c>
      <c r="K187">
        <v>6.4447760000000007E-2</v>
      </c>
      <c r="N187">
        <v>0.93240743999999998</v>
      </c>
      <c r="O187">
        <v>6.7592576000000001E-2</v>
      </c>
      <c r="P187">
        <v>0.93203590000000003</v>
      </c>
      <c r="Q187">
        <v>6.7964079999999996E-2</v>
      </c>
      <c r="T187">
        <v>0.94799999999999995</v>
      </c>
      <c r="U187">
        <v>5.1999999999999998E-2</v>
      </c>
      <c r="V187">
        <v>0.93181336000000003</v>
      </c>
      <c r="W187">
        <v>6.8186655999999998E-2</v>
      </c>
      <c r="X187">
        <v>0.92100000000000004</v>
      </c>
      <c r="Y187">
        <v>7.9000000000000001E-2</v>
      </c>
      <c r="AB187">
        <v>0.93334894999999996</v>
      </c>
      <c r="AC187">
        <v>6.6651024000000003E-2</v>
      </c>
    </row>
    <row r="188" spans="1:29">
      <c r="A188" s="12">
        <f t="shared" si="1"/>
        <v>18.166666666666657</v>
      </c>
      <c r="B188">
        <v>0.93407459999999998</v>
      </c>
      <c r="C188" s="16">
        <v>6.5925399999999995E-2</v>
      </c>
      <c r="D188">
        <v>0.93183450000000001</v>
      </c>
      <c r="E188">
        <v>6.8165489999999995E-2</v>
      </c>
      <c r="F188">
        <v>0.93106765000000002</v>
      </c>
      <c r="G188">
        <v>6.893233E-2</v>
      </c>
      <c r="J188">
        <v>0.93558799999999998</v>
      </c>
      <c r="K188">
        <v>6.441202E-2</v>
      </c>
      <c r="N188">
        <v>0.93243085999999997</v>
      </c>
      <c r="O188">
        <v>6.7569130000000005E-2</v>
      </c>
      <c r="P188">
        <v>0.93203866000000002</v>
      </c>
      <c r="Q188">
        <v>6.7961309999999997E-2</v>
      </c>
      <c r="T188">
        <v>0.94799999999999995</v>
      </c>
      <c r="U188">
        <v>5.1999999999999998E-2</v>
      </c>
      <c r="V188">
        <v>0.93183450000000001</v>
      </c>
      <c r="W188">
        <v>6.8165489999999995E-2</v>
      </c>
      <c r="X188">
        <v>0.92100000000000004</v>
      </c>
      <c r="Y188">
        <v>7.9000000000000001E-2</v>
      </c>
      <c r="AB188">
        <v>0.93335900000000005</v>
      </c>
      <c r="AC188">
        <v>6.6640989999999997E-2</v>
      </c>
    </row>
    <row r="189" spans="1:29">
      <c r="A189" s="12">
        <f t="shared" si="1"/>
        <v>18.333333333333325</v>
      </c>
      <c r="B189">
        <v>0.93413924999999998</v>
      </c>
      <c r="C189" s="16">
        <v>6.5860730000000006E-2</v>
      </c>
      <c r="D189">
        <v>0.93185609999999997</v>
      </c>
      <c r="E189">
        <v>6.8143889999999999E-2</v>
      </c>
      <c r="F189">
        <v>0.93107306999999995</v>
      </c>
      <c r="G189">
        <v>6.8926916000000005E-2</v>
      </c>
      <c r="J189">
        <v>0.93562429999999996</v>
      </c>
      <c r="K189">
        <v>6.4375680000000005E-2</v>
      </c>
      <c r="N189">
        <v>0.93245476000000005</v>
      </c>
      <c r="O189">
        <v>6.7545250000000001E-2</v>
      </c>
      <c r="P189">
        <v>0.93204149999999997</v>
      </c>
      <c r="Q189">
        <v>6.7958474000000005E-2</v>
      </c>
      <c r="T189">
        <v>0.94799999999999995</v>
      </c>
      <c r="U189">
        <v>5.1999999999999998E-2</v>
      </c>
      <c r="V189">
        <v>0.93185609999999997</v>
      </c>
      <c r="W189">
        <v>6.8143889999999999E-2</v>
      </c>
      <c r="X189">
        <v>0.92100000000000004</v>
      </c>
      <c r="Y189">
        <v>7.9000000000000001E-2</v>
      </c>
      <c r="AB189">
        <v>0.93336929999999996</v>
      </c>
      <c r="AC189">
        <v>6.6630739999999994E-2</v>
      </c>
    </row>
    <row r="190" spans="1:29">
      <c r="A190" s="12">
        <f t="shared" si="1"/>
        <v>18.499999999999993</v>
      </c>
      <c r="B190">
        <v>0.9342049</v>
      </c>
      <c r="C190" s="16">
        <v>6.5795140000000002E-2</v>
      </c>
      <c r="D190">
        <v>0.93187810000000004</v>
      </c>
      <c r="E190">
        <v>6.8121890000000004E-2</v>
      </c>
      <c r="F190">
        <v>0.93107859999999998</v>
      </c>
      <c r="G190">
        <v>6.8921364999999998E-2</v>
      </c>
      <c r="J190">
        <v>0.93566126000000005</v>
      </c>
      <c r="K190">
        <v>6.4338735999999994E-2</v>
      </c>
      <c r="N190">
        <v>0.93247910000000001</v>
      </c>
      <c r="O190">
        <v>6.7520899999999995E-2</v>
      </c>
      <c r="P190">
        <v>0.93204445000000002</v>
      </c>
      <c r="Q190">
        <v>6.7955559999999998E-2</v>
      </c>
      <c r="T190">
        <v>0.94799999999999995</v>
      </c>
      <c r="U190">
        <v>5.1999999999999998E-2</v>
      </c>
      <c r="V190">
        <v>0.93187810000000004</v>
      </c>
      <c r="W190">
        <v>6.8121890000000004E-2</v>
      </c>
      <c r="X190">
        <v>0.92100000000000004</v>
      </c>
      <c r="Y190">
        <v>7.9000000000000001E-2</v>
      </c>
      <c r="AB190">
        <v>0.93337970000000003</v>
      </c>
      <c r="AC190">
        <v>6.6620289999999999E-2</v>
      </c>
    </row>
    <row r="191" spans="1:29">
      <c r="A191" s="12">
        <f t="shared" si="1"/>
        <v>18.666666666666661</v>
      </c>
      <c r="B191">
        <v>0.93427139999999997</v>
      </c>
      <c r="C191" s="16">
        <v>6.5728620000000001E-2</v>
      </c>
      <c r="D191">
        <v>0.93190055999999999</v>
      </c>
      <c r="E191">
        <v>6.8099454000000004E-2</v>
      </c>
      <c r="F191">
        <v>0.93108429999999998</v>
      </c>
      <c r="G191">
        <v>6.8915710000000005E-2</v>
      </c>
      <c r="J191">
        <v>0.93569880000000005</v>
      </c>
      <c r="K191">
        <v>6.4301179999999999E-2</v>
      </c>
      <c r="N191">
        <v>0.93250390000000005</v>
      </c>
      <c r="O191">
        <v>6.7496120000000007E-2</v>
      </c>
      <c r="P191">
        <v>0.93204739999999997</v>
      </c>
      <c r="Q191">
        <v>6.7952570000000004E-2</v>
      </c>
      <c r="T191">
        <v>0.94799999999999995</v>
      </c>
      <c r="U191">
        <v>5.1999999999999998E-2</v>
      </c>
      <c r="V191">
        <v>0.93190055999999999</v>
      </c>
      <c r="W191">
        <v>6.8099454000000004E-2</v>
      </c>
      <c r="X191">
        <v>0.92100000000000004</v>
      </c>
      <c r="Y191">
        <v>7.9000000000000001E-2</v>
      </c>
      <c r="AB191">
        <v>0.93339039999999995</v>
      </c>
      <c r="AC191">
        <v>6.6609619999999994E-2</v>
      </c>
    </row>
    <row r="192" spans="1:29">
      <c r="A192" s="12">
        <f t="shared" si="1"/>
        <v>18.833333333333329</v>
      </c>
      <c r="B192">
        <v>0.93433880000000002</v>
      </c>
      <c r="C192" s="16">
        <v>6.566118E-2</v>
      </c>
      <c r="D192">
        <v>0.93192339999999996</v>
      </c>
      <c r="E192">
        <v>6.8076629999999999E-2</v>
      </c>
      <c r="F192">
        <v>0.93109006000000005</v>
      </c>
      <c r="G192">
        <v>6.8909910000000005E-2</v>
      </c>
      <c r="J192">
        <v>0.93573700000000004</v>
      </c>
      <c r="K192">
        <v>6.4262985999999994E-2</v>
      </c>
      <c r="N192">
        <v>0.93252915000000003</v>
      </c>
      <c r="O192">
        <v>6.7470859999999994E-2</v>
      </c>
      <c r="P192">
        <v>0.93205046999999996</v>
      </c>
      <c r="Q192">
        <v>6.7949510000000005E-2</v>
      </c>
      <c r="T192">
        <v>0.94799999999999995</v>
      </c>
      <c r="U192">
        <v>5.1999999999999998E-2</v>
      </c>
      <c r="V192">
        <v>0.93192339999999996</v>
      </c>
      <c r="W192">
        <v>6.8076629999999999E-2</v>
      </c>
      <c r="X192">
        <v>0.92100000000000004</v>
      </c>
      <c r="Y192">
        <v>7.9000000000000001E-2</v>
      </c>
      <c r="AB192">
        <v>0.93340120000000004</v>
      </c>
      <c r="AC192">
        <v>6.6598766000000004E-2</v>
      </c>
    </row>
    <row r="193" spans="1:29">
      <c r="A193" s="12">
        <f t="shared" si="1"/>
        <v>18.999999999999996</v>
      </c>
      <c r="B193">
        <v>0.93440719999999999</v>
      </c>
      <c r="C193" s="16">
        <v>6.5592810000000001E-2</v>
      </c>
      <c r="D193">
        <v>0.93194659999999996</v>
      </c>
      <c r="E193">
        <v>6.80534E-2</v>
      </c>
      <c r="F193">
        <v>0.93109600000000003</v>
      </c>
      <c r="G193">
        <v>6.8903989999999998E-2</v>
      </c>
      <c r="J193">
        <v>0.93577589999999999</v>
      </c>
      <c r="K193">
        <v>6.4224149999999994E-2</v>
      </c>
      <c r="N193">
        <v>0.93255480000000002</v>
      </c>
      <c r="O193">
        <v>6.7445210000000005E-2</v>
      </c>
      <c r="P193">
        <v>0.93205360000000004</v>
      </c>
      <c r="Q193">
        <v>6.7946374000000004E-2</v>
      </c>
      <c r="T193">
        <v>0.94799999999999995</v>
      </c>
      <c r="U193">
        <v>5.1999999999999998E-2</v>
      </c>
      <c r="V193">
        <v>0.93194659999999996</v>
      </c>
      <c r="W193">
        <v>6.80534E-2</v>
      </c>
      <c r="X193">
        <v>0.92100000000000004</v>
      </c>
      <c r="Y193">
        <v>7.9000000000000001E-2</v>
      </c>
      <c r="AB193">
        <v>0.93341229999999997</v>
      </c>
      <c r="AC193">
        <v>6.6587664000000005E-2</v>
      </c>
    </row>
    <row r="194" spans="1:29">
      <c r="A194" s="12">
        <f t="shared" si="1"/>
        <v>19.166666666666664</v>
      </c>
      <c r="B194">
        <v>0.93447650000000004</v>
      </c>
      <c r="C194" s="16">
        <v>6.5523520000000002E-2</v>
      </c>
      <c r="D194">
        <v>0.93197023999999995</v>
      </c>
      <c r="E194">
        <v>6.8029729999999997E-2</v>
      </c>
      <c r="F194">
        <v>0.93110203999999996</v>
      </c>
      <c r="G194">
        <v>6.8897940000000005E-2</v>
      </c>
      <c r="J194">
        <v>0.93581539999999996</v>
      </c>
      <c r="K194">
        <v>6.4184619999999998E-2</v>
      </c>
      <c r="N194">
        <v>0.93258090000000005</v>
      </c>
      <c r="O194">
        <v>6.7419103999999994E-2</v>
      </c>
      <c r="P194">
        <v>0.93205684</v>
      </c>
      <c r="Q194">
        <v>6.7943156000000005E-2</v>
      </c>
      <c r="T194">
        <v>0.94799999999999995</v>
      </c>
      <c r="U194">
        <v>5.1999999999999998E-2</v>
      </c>
      <c r="V194">
        <v>0.93197023999999995</v>
      </c>
      <c r="W194">
        <v>6.8029729999999997E-2</v>
      </c>
      <c r="X194">
        <v>0.92100000000000004</v>
      </c>
      <c r="Y194">
        <v>7.9000000000000001E-2</v>
      </c>
      <c r="AB194">
        <v>0.93342364</v>
      </c>
      <c r="AC194">
        <v>6.6576389999999999E-2</v>
      </c>
    </row>
    <row r="195" spans="1:29">
      <c r="A195" s="12">
        <f t="shared" si="1"/>
        <v>19.333333333333332</v>
      </c>
      <c r="B195">
        <v>0.93454669999999995</v>
      </c>
      <c r="C195" s="16">
        <v>6.5453306000000003E-2</v>
      </c>
      <c r="D195">
        <v>0.9319944</v>
      </c>
      <c r="E195">
        <v>6.8005650000000001E-2</v>
      </c>
      <c r="F195">
        <v>0.93110824000000003</v>
      </c>
      <c r="G195">
        <v>6.8891759999999996E-2</v>
      </c>
      <c r="J195">
        <v>0.93585560000000001</v>
      </c>
      <c r="K195">
        <v>6.4144395000000007E-2</v>
      </c>
      <c r="N195">
        <v>0.93260750000000003</v>
      </c>
      <c r="O195">
        <v>6.7392536000000003E-2</v>
      </c>
      <c r="P195">
        <v>0.93206009999999995</v>
      </c>
      <c r="Q195">
        <v>6.7939860000000005E-2</v>
      </c>
      <c r="T195">
        <v>0.94799999999999995</v>
      </c>
      <c r="U195">
        <v>5.1999999999999998E-2</v>
      </c>
      <c r="V195">
        <v>0.9319944</v>
      </c>
      <c r="W195">
        <v>6.8005650000000001E-2</v>
      </c>
      <c r="X195">
        <v>0.92100000000000004</v>
      </c>
      <c r="Y195">
        <v>7.9000000000000001E-2</v>
      </c>
      <c r="AB195">
        <v>0.93343514000000005</v>
      </c>
      <c r="AC195">
        <v>6.6564890000000002E-2</v>
      </c>
    </row>
    <row r="196" spans="1:29">
      <c r="A196" s="12">
        <f t="shared" si="1"/>
        <v>19.5</v>
      </c>
      <c r="B196">
        <v>0.93461780000000005</v>
      </c>
      <c r="C196" s="16">
        <v>6.5382175000000001E-2</v>
      </c>
      <c r="D196">
        <v>0.93201889999999998</v>
      </c>
      <c r="E196">
        <v>6.7981120000000006E-2</v>
      </c>
      <c r="F196">
        <v>0.93111454999999999</v>
      </c>
      <c r="G196">
        <v>6.8885450000000001E-2</v>
      </c>
      <c r="J196">
        <v>0.93589659999999997</v>
      </c>
      <c r="K196">
        <v>6.4103450000000006E-2</v>
      </c>
      <c r="N196">
        <v>0.93263450000000003</v>
      </c>
      <c r="O196">
        <v>6.7365505000000006E-2</v>
      </c>
      <c r="P196">
        <v>0.93206350000000004</v>
      </c>
      <c r="Q196">
        <v>6.7936490000000002E-2</v>
      </c>
      <c r="T196">
        <v>0.94799999999999995</v>
      </c>
      <c r="U196">
        <v>5.1999999999999998E-2</v>
      </c>
      <c r="V196">
        <v>0.93201889999999998</v>
      </c>
      <c r="W196">
        <v>6.7981120000000006E-2</v>
      </c>
      <c r="X196">
        <v>0.92100000000000004</v>
      </c>
      <c r="Y196">
        <v>7.9000000000000001E-2</v>
      </c>
      <c r="AB196">
        <v>0.93344680000000002</v>
      </c>
      <c r="AC196">
        <v>6.6553169999999995E-2</v>
      </c>
    </row>
    <row r="197" spans="1:29">
      <c r="A197" s="12">
        <f t="shared" si="1"/>
        <v>19.666666666666668</v>
      </c>
      <c r="B197">
        <v>0.93468989999999996</v>
      </c>
      <c r="C197" s="16">
        <v>6.5310129999999994E-2</v>
      </c>
      <c r="D197">
        <v>0.93204379999999998</v>
      </c>
      <c r="E197">
        <v>6.7956193999999998E-2</v>
      </c>
      <c r="F197">
        <v>0.93112099999999998</v>
      </c>
      <c r="G197">
        <v>6.8879010000000004E-2</v>
      </c>
      <c r="J197">
        <v>0.93593824000000003</v>
      </c>
      <c r="K197">
        <v>6.4061750000000001E-2</v>
      </c>
      <c r="N197">
        <v>0.93266194999999996</v>
      </c>
      <c r="O197">
        <v>6.7338029999999993E-2</v>
      </c>
      <c r="P197">
        <v>0.93206699999999998</v>
      </c>
      <c r="Q197">
        <v>6.793304E-2</v>
      </c>
      <c r="T197">
        <v>0.94799999999999995</v>
      </c>
      <c r="U197">
        <v>5.1999999999999998E-2</v>
      </c>
      <c r="V197">
        <v>0.93204379999999998</v>
      </c>
      <c r="W197">
        <v>6.7956193999999998E-2</v>
      </c>
      <c r="X197">
        <v>0.92100000000000004</v>
      </c>
      <c r="Y197">
        <v>7.9000000000000001E-2</v>
      </c>
      <c r="AB197">
        <v>0.93345875</v>
      </c>
      <c r="AC197">
        <v>6.6541240000000001E-2</v>
      </c>
    </row>
    <row r="198" spans="1:29">
      <c r="A198" s="12">
        <f t="shared" si="1"/>
        <v>19.833333333333336</v>
      </c>
      <c r="B198">
        <v>0.93476283999999998</v>
      </c>
      <c r="C198" s="16">
        <v>6.5237164E-2</v>
      </c>
      <c r="D198">
        <v>0.93206909999999998</v>
      </c>
      <c r="E198">
        <v>6.7930850000000001E-2</v>
      </c>
      <c r="F198">
        <v>0.93112760000000006</v>
      </c>
      <c r="G198">
        <v>6.8872420000000004E-2</v>
      </c>
      <c r="J198">
        <v>0.93598073999999998</v>
      </c>
      <c r="K198">
        <v>6.4019284999999995E-2</v>
      </c>
      <c r="N198">
        <v>0.93268989999999996</v>
      </c>
      <c r="O198">
        <v>6.7310095E-2</v>
      </c>
      <c r="P198">
        <v>0.93207050000000002</v>
      </c>
      <c r="Q198">
        <v>6.7929500000000004E-2</v>
      </c>
      <c r="T198">
        <v>0.94799999999999995</v>
      </c>
      <c r="U198">
        <v>5.1999999999999998E-2</v>
      </c>
      <c r="V198">
        <v>0.93206909999999998</v>
      </c>
      <c r="W198">
        <v>6.7930850000000001E-2</v>
      </c>
      <c r="X198">
        <v>0.92100000000000004</v>
      </c>
      <c r="Y198">
        <v>7.9000000000000001E-2</v>
      </c>
      <c r="AB198">
        <v>0.93347089999999999</v>
      </c>
      <c r="AC198">
        <v>6.6529094999999996E-2</v>
      </c>
    </row>
    <row r="199" spans="1:29">
      <c r="A199" s="12">
        <f t="shared" si="1"/>
        <v>20.000000000000004</v>
      </c>
      <c r="B199">
        <v>0.93483674999999999</v>
      </c>
      <c r="C199" s="16">
        <v>6.5163280000000004E-2</v>
      </c>
      <c r="D199">
        <v>0.93209492999999999</v>
      </c>
      <c r="E199">
        <v>6.7905075999999995E-2</v>
      </c>
      <c r="F199">
        <v>0.93113429999999997</v>
      </c>
      <c r="G199">
        <v>6.8865720000000005E-2</v>
      </c>
      <c r="J199">
        <v>0.93602399999999997</v>
      </c>
      <c r="K199">
        <v>6.397601E-2</v>
      </c>
      <c r="N199">
        <v>0.93271833999999998</v>
      </c>
      <c r="O199">
        <v>6.7281659999999993E-2</v>
      </c>
      <c r="P199">
        <v>0.93207410000000002</v>
      </c>
      <c r="Q199">
        <v>6.7925885000000005E-2</v>
      </c>
      <c r="T199">
        <v>0.94799999999999995</v>
      </c>
      <c r="U199">
        <v>5.1999999999999998E-2</v>
      </c>
      <c r="V199">
        <v>0.93209492999999999</v>
      </c>
      <c r="W199">
        <v>6.7905075999999995E-2</v>
      </c>
      <c r="X199">
        <v>0.92100000000000004</v>
      </c>
      <c r="Y199">
        <v>7.9000000000000001E-2</v>
      </c>
      <c r="AB199">
        <v>0.93348330000000002</v>
      </c>
      <c r="AC199">
        <v>6.6516729999999996E-2</v>
      </c>
    </row>
    <row r="200" spans="1:29">
      <c r="A200" s="12">
        <f t="shared" si="1"/>
        <v>20.166666666666671</v>
      </c>
      <c r="B200">
        <v>0.93491155000000004</v>
      </c>
      <c r="C200" s="16">
        <v>6.5088469999999995E-2</v>
      </c>
      <c r="D200">
        <v>0.93212116</v>
      </c>
      <c r="E200">
        <v>6.7878864999999997E-2</v>
      </c>
      <c r="F200">
        <v>0.93114114000000003</v>
      </c>
      <c r="G200">
        <v>6.8858859999999994E-2</v>
      </c>
      <c r="J200">
        <v>0.93606809999999996</v>
      </c>
      <c r="K200">
        <v>6.3931904999999997E-2</v>
      </c>
      <c r="N200">
        <v>0.9327472</v>
      </c>
      <c r="O200">
        <v>6.7252814999999994E-2</v>
      </c>
      <c r="P200">
        <v>0.93207779999999996</v>
      </c>
      <c r="Q200">
        <v>6.7922179999999999E-2</v>
      </c>
      <c r="T200">
        <v>0.94799999999999995</v>
      </c>
      <c r="U200">
        <v>5.1999999999999998E-2</v>
      </c>
      <c r="V200">
        <v>0.93212116</v>
      </c>
      <c r="W200">
        <v>6.7878864999999997E-2</v>
      </c>
      <c r="X200">
        <v>0.92100000000000004</v>
      </c>
      <c r="Y200">
        <v>7.9000000000000001E-2</v>
      </c>
      <c r="AB200">
        <v>0.93349590000000005</v>
      </c>
      <c r="AC200">
        <v>6.6504140000000003E-2</v>
      </c>
    </row>
    <row r="201" spans="1:29">
      <c r="A201" s="12">
        <f t="shared" si="1"/>
        <v>20.333333333333339</v>
      </c>
      <c r="B201">
        <v>0.93498725000000005</v>
      </c>
      <c r="C201" s="16">
        <v>6.5012760000000003E-2</v>
      </c>
      <c r="D201">
        <v>0.93214779999999997</v>
      </c>
      <c r="E201">
        <v>6.7852209999999996E-2</v>
      </c>
      <c r="F201">
        <v>0.93114810000000003</v>
      </c>
      <c r="G201">
        <v>6.8851869999999996E-2</v>
      </c>
      <c r="J201">
        <v>0.93611306000000005</v>
      </c>
      <c r="K201">
        <v>6.3886910000000005E-2</v>
      </c>
      <c r="N201">
        <v>0.93277650000000001</v>
      </c>
      <c r="O201">
        <v>6.722351E-2</v>
      </c>
      <c r="P201">
        <v>0.93208159999999995</v>
      </c>
      <c r="Q201">
        <v>6.7918405000000001E-2</v>
      </c>
      <c r="T201">
        <v>0.94799999999999995</v>
      </c>
      <c r="U201">
        <v>5.1999999999999998E-2</v>
      </c>
      <c r="V201">
        <v>0.93214779999999997</v>
      </c>
      <c r="W201">
        <v>6.7852209999999996E-2</v>
      </c>
      <c r="X201">
        <v>0.92100000000000004</v>
      </c>
      <c r="Y201">
        <v>7.9000000000000001E-2</v>
      </c>
      <c r="AB201">
        <v>0.93350869999999997</v>
      </c>
      <c r="AC201">
        <v>6.6491306E-2</v>
      </c>
    </row>
    <row r="202" spans="1:29">
      <c r="A202" s="12">
        <f t="shared" si="1"/>
        <v>20.500000000000007</v>
      </c>
      <c r="B202">
        <v>0.93506389999999995</v>
      </c>
      <c r="C202" s="16">
        <v>6.4936123999999998E-2</v>
      </c>
      <c r="D202">
        <v>0.93217486000000005</v>
      </c>
      <c r="E202">
        <v>6.7825120000000003E-2</v>
      </c>
      <c r="F202">
        <v>0.93115526000000004</v>
      </c>
      <c r="G202">
        <v>6.8844749999999996E-2</v>
      </c>
      <c r="J202">
        <v>0.93615899999999996</v>
      </c>
      <c r="K202">
        <v>6.3840985000000003E-2</v>
      </c>
      <c r="N202">
        <v>0.93280624999999995</v>
      </c>
      <c r="O202">
        <v>6.7193740000000002E-2</v>
      </c>
      <c r="P202">
        <v>0.93208544999999998</v>
      </c>
      <c r="Q202">
        <v>6.7914539999999995E-2</v>
      </c>
      <c r="T202">
        <v>0.94799999999999995</v>
      </c>
      <c r="U202">
        <v>5.1999999999999998E-2</v>
      </c>
      <c r="V202">
        <v>0.93217486000000005</v>
      </c>
      <c r="W202">
        <v>6.7825120000000003E-2</v>
      </c>
      <c r="X202">
        <v>0.92100000000000004</v>
      </c>
      <c r="Y202">
        <v>7.9000000000000001E-2</v>
      </c>
      <c r="AB202">
        <v>0.93352175000000004</v>
      </c>
      <c r="AC202">
        <v>6.6478280000000001E-2</v>
      </c>
    </row>
    <row r="203" spans="1:29">
      <c r="A203" s="12">
        <f t="shared" si="1"/>
        <v>20.666666666666675</v>
      </c>
      <c r="B203">
        <v>0.93514143999999999</v>
      </c>
      <c r="C203" s="16">
        <v>6.4858585999999996E-2</v>
      </c>
      <c r="D203">
        <v>0.93220239999999999</v>
      </c>
      <c r="E203">
        <v>6.7797609999999994E-2</v>
      </c>
      <c r="F203">
        <v>0.93116253999999998</v>
      </c>
      <c r="G203">
        <v>6.8837486000000003E-2</v>
      </c>
      <c r="J203">
        <v>0.93620590000000004</v>
      </c>
      <c r="K203">
        <v>6.3794084000000001E-2</v>
      </c>
      <c r="N203">
        <v>0.93283649999999996</v>
      </c>
      <c r="O203">
        <v>6.7163504999999998E-2</v>
      </c>
      <c r="P203">
        <v>0.93208939999999996</v>
      </c>
      <c r="Q203">
        <v>6.7910590000000007E-2</v>
      </c>
      <c r="T203">
        <v>0.94799999999999995</v>
      </c>
      <c r="U203">
        <v>5.1999999999999998E-2</v>
      </c>
      <c r="V203">
        <v>0.93220239999999999</v>
      </c>
      <c r="W203">
        <v>6.7797609999999994E-2</v>
      </c>
      <c r="X203">
        <v>0.92100000000000004</v>
      </c>
      <c r="Y203">
        <v>7.9000000000000001E-2</v>
      </c>
      <c r="AB203">
        <v>0.933535</v>
      </c>
      <c r="AC203">
        <v>6.6465029999999994E-2</v>
      </c>
    </row>
    <row r="204" spans="1:29">
      <c r="A204" s="12">
        <f t="shared" si="1"/>
        <v>20.833333333333343</v>
      </c>
      <c r="B204">
        <v>0.93521989999999999</v>
      </c>
      <c r="C204" s="16">
        <v>6.4780130000000005E-2</v>
      </c>
      <c r="D204">
        <v>0.93223034999999999</v>
      </c>
      <c r="E204">
        <v>6.7769653999999999E-2</v>
      </c>
      <c r="F204">
        <v>0.93116989999999999</v>
      </c>
      <c r="G204">
        <v>6.8830080000000002E-2</v>
      </c>
      <c r="J204">
        <v>0.93625385000000005</v>
      </c>
      <c r="K204">
        <v>6.3746153999999999E-2</v>
      </c>
      <c r="N204">
        <v>0.93286720000000001</v>
      </c>
      <c r="O204">
        <v>6.7132800000000006E-2</v>
      </c>
      <c r="P204">
        <v>0.93209344000000005</v>
      </c>
      <c r="Q204">
        <v>6.7906549999999996E-2</v>
      </c>
      <c r="T204">
        <v>0.94799999999999995</v>
      </c>
      <c r="U204">
        <v>5.1999999999999998E-2</v>
      </c>
      <c r="V204">
        <v>0.93223034999999999</v>
      </c>
      <c r="W204">
        <v>6.7769653999999999E-2</v>
      </c>
      <c r="X204">
        <v>0.92100000000000004</v>
      </c>
      <c r="Y204">
        <v>7.9000000000000001E-2</v>
      </c>
      <c r="AB204">
        <v>0.93354844999999997</v>
      </c>
      <c r="AC204">
        <v>6.6451540000000003E-2</v>
      </c>
    </row>
    <row r="205" spans="1:29">
      <c r="A205" s="12">
        <f t="shared" si="1"/>
        <v>21.000000000000011</v>
      </c>
      <c r="B205">
        <v>0.9352992</v>
      </c>
      <c r="C205" s="16">
        <v>6.4700759999999996E-2</v>
      </c>
      <c r="D205">
        <v>0.93225880000000005</v>
      </c>
      <c r="E205">
        <v>6.7741220000000005E-2</v>
      </c>
      <c r="F205">
        <v>0.93117744000000002</v>
      </c>
      <c r="G205">
        <v>6.8822540000000001E-2</v>
      </c>
      <c r="J205">
        <v>0.93630283999999997</v>
      </c>
      <c r="K205">
        <v>6.3697139999999999E-2</v>
      </c>
      <c r="N205">
        <v>0.93289840000000002</v>
      </c>
      <c r="O205">
        <v>6.7101620000000001E-2</v>
      </c>
      <c r="P205">
        <v>0.93209755000000005</v>
      </c>
      <c r="Q205">
        <v>6.790243E-2</v>
      </c>
      <c r="T205">
        <v>0.94799999999999995</v>
      </c>
      <c r="U205">
        <v>5.1999999999999998E-2</v>
      </c>
      <c r="V205">
        <v>0.93225880000000005</v>
      </c>
      <c r="W205">
        <v>6.7741220000000005E-2</v>
      </c>
      <c r="X205">
        <v>0.92100000000000004</v>
      </c>
      <c r="Y205">
        <v>7.9000000000000001E-2</v>
      </c>
      <c r="AB205">
        <v>0.93356216000000003</v>
      </c>
      <c r="AC205">
        <v>6.6437830000000003E-2</v>
      </c>
    </row>
    <row r="206" spans="1:29">
      <c r="A206" s="12">
        <f t="shared" si="1"/>
        <v>21.166666666666679</v>
      </c>
      <c r="B206">
        <v>0.93537950000000003</v>
      </c>
      <c r="C206" s="16">
        <v>6.4620469999999999E-2</v>
      </c>
      <c r="D206">
        <v>0.93228763000000003</v>
      </c>
      <c r="E206">
        <v>6.7712389999999997E-2</v>
      </c>
      <c r="F206">
        <v>0.93118520000000005</v>
      </c>
      <c r="G206">
        <v>6.8814840000000002E-2</v>
      </c>
      <c r="J206">
        <v>0.93635299999999999</v>
      </c>
      <c r="K206">
        <v>6.3646965E-2</v>
      </c>
      <c r="N206">
        <v>0.93292993000000002</v>
      </c>
      <c r="O206">
        <v>6.7070080000000004E-2</v>
      </c>
      <c r="P206">
        <v>0.93210179999999998</v>
      </c>
      <c r="Q206">
        <v>6.7898213999999998E-2</v>
      </c>
      <c r="T206">
        <v>0.94799999999999995</v>
      </c>
      <c r="U206">
        <v>5.1999999999999998E-2</v>
      </c>
      <c r="V206">
        <v>0.93228763000000003</v>
      </c>
      <c r="W206">
        <v>6.7712389999999997E-2</v>
      </c>
      <c r="X206">
        <v>0.92100000000000004</v>
      </c>
      <c r="Y206">
        <v>7.9000000000000001E-2</v>
      </c>
      <c r="AB206">
        <v>0.93357610000000002</v>
      </c>
      <c r="AC206">
        <v>6.6423889999999999E-2</v>
      </c>
    </row>
    <row r="207" spans="1:29">
      <c r="A207" s="12">
        <f t="shared" si="1"/>
        <v>21.333333333333346</v>
      </c>
      <c r="B207">
        <v>0.93546074999999995</v>
      </c>
      <c r="C207" s="16">
        <v>6.4539269999999996E-2</v>
      </c>
      <c r="D207">
        <v>0.9323169</v>
      </c>
      <c r="E207">
        <v>6.7683116000000001E-2</v>
      </c>
      <c r="F207">
        <v>0.93119300000000005</v>
      </c>
      <c r="G207">
        <v>6.8807006000000004E-2</v>
      </c>
      <c r="J207">
        <v>0.93640440000000003</v>
      </c>
      <c r="K207">
        <v>6.3595579999999999E-2</v>
      </c>
      <c r="N207">
        <v>0.93296193999999999</v>
      </c>
      <c r="O207">
        <v>6.7038070000000005E-2</v>
      </c>
      <c r="P207">
        <v>0.93210610000000005</v>
      </c>
      <c r="Q207">
        <v>6.7893919999999996E-2</v>
      </c>
      <c r="T207">
        <v>0.94799999999999995</v>
      </c>
      <c r="U207">
        <v>5.1999999999999998E-2</v>
      </c>
      <c r="V207">
        <v>0.9323169</v>
      </c>
      <c r="W207">
        <v>6.7683116000000001E-2</v>
      </c>
      <c r="X207">
        <v>0.92100000000000004</v>
      </c>
      <c r="Y207">
        <v>7.9000000000000001E-2</v>
      </c>
      <c r="AB207">
        <v>0.93359029999999998</v>
      </c>
      <c r="AC207">
        <v>6.6409720000000005E-2</v>
      </c>
    </row>
    <row r="208" spans="1:29">
      <c r="A208" s="12">
        <f t="shared" si="1"/>
        <v>21.500000000000014</v>
      </c>
      <c r="B208">
        <v>0.93554280000000001</v>
      </c>
      <c r="C208" s="16">
        <v>6.4457156000000002E-2</v>
      </c>
      <c r="D208">
        <v>0.93234649999999997</v>
      </c>
      <c r="E208">
        <v>6.7653489999999997E-2</v>
      </c>
      <c r="F208">
        <v>0.93120099999999995</v>
      </c>
      <c r="G208">
        <v>6.8799029999999997E-2</v>
      </c>
      <c r="J208">
        <v>0.93645710000000004</v>
      </c>
      <c r="K208">
        <v>6.3542890000000005E-2</v>
      </c>
      <c r="N208">
        <v>0.9329944</v>
      </c>
      <c r="O208">
        <v>6.7005579999999995E-2</v>
      </c>
      <c r="P208">
        <v>0.93211049999999995</v>
      </c>
      <c r="Q208">
        <v>6.7889534000000001E-2</v>
      </c>
      <c r="T208">
        <v>0.94799999999999995</v>
      </c>
      <c r="U208">
        <v>5.1999999999999998E-2</v>
      </c>
      <c r="V208">
        <v>0.93234649999999997</v>
      </c>
      <c r="W208">
        <v>6.7653489999999997E-2</v>
      </c>
      <c r="X208">
        <v>0.92100000000000004</v>
      </c>
      <c r="Y208">
        <v>7.9000000000000001E-2</v>
      </c>
      <c r="AB208">
        <v>0.93360465999999998</v>
      </c>
      <c r="AC208">
        <v>6.6395309999999999E-2</v>
      </c>
    </row>
    <row r="209" spans="1:29">
      <c r="A209" s="12">
        <f t="shared" ref="A209:A272" si="2">A208+1/6</f>
        <v>21.666666666666682</v>
      </c>
      <c r="B209">
        <v>0.93562584999999998</v>
      </c>
      <c r="C209" s="16">
        <v>6.4374130000000002E-2</v>
      </c>
      <c r="D209">
        <v>0.93237656000000002</v>
      </c>
      <c r="E209">
        <v>6.7623429999999998E-2</v>
      </c>
      <c r="F209">
        <v>0.93120910000000001</v>
      </c>
      <c r="G209">
        <v>6.8790904999999999E-2</v>
      </c>
      <c r="J209">
        <v>0.93651116000000001</v>
      </c>
      <c r="K209">
        <v>6.3488825999999998E-2</v>
      </c>
      <c r="N209">
        <v>0.93302739999999995</v>
      </c>
      <c r="O209">
        <v>6.6972630000000005E-2</v>
      </c>
      <c r="P209">
        <v>0.93211496000000005</v>
      </c>
      <c r="Q209">
        <v>6.7885055999999999E-2</v>
      </c>
      <c r="T209">
        <v>0.94799999999999995</v>
      </c>
      <c r="U209">
        <v>5.1999999999999998E-2</v>
      </c>
      <c r="V209">
        <v>0.93237656000000002</v>
      </c>
      <c r="W209">
        <v>6.7623429999999998E-2</v>
      </c>
      <c r="X209">
        <v>0.92100000000000004</v>
      </c>
      <c r="Y209">
        <v>7.9000000000000001E-2</v>
      </c>
      <c r="AB209">
        <v>0.93361930000000004</v>
      </c>
      <c r="AC209">
        <v>6.6380679999999997E-2</v>
      </c>
    </row>
    <row r="210" spans="1:29">
      <c r="A210" s="12">
        <f t="shared" si="2"/>
        <v>21.83333333333335</v>
      </c>
      <c r="B210">
        <v>0.93570982999999996</v>
      </c>
      <c r="C210" s="16">
        <v>6.4290189999999997E-2</v>
      </c>
      <c r="D210">
        <v>0.93240710000000004</v>
      </c>
      <c r="E210">
        <v>6.7592910000000006E-2</v>
      </c>
      <c r="F210">
        <v>0.93121739999999997</v>
      </c>
      <c r="G210">
        <v>6.8782634999999995E-2</v>
      </c>
      <c r="J210">
        <v>0.93656669999999997</v>
      </c>
      <c r="K210">
        <v>6.3433290000000003E-2</v>
      </c>
      <c r="N210">
        <v>0.93306080000000002</v>
      </c>
      <c r="O210">
        <v>6.6939189999999996E-2</v>
      </c>
      <c r="P210">
        <v>0.93211949999999999</v>
      </c>
      <c r="Q210">
        <v>6.7880490000000002E-2</v>
      </c>
      <c r="T210">
        <v>0.94799999999999995</v>
      </c>
      <c r="U210">
        <v>5.1999999999999998E-2</v>
      </c>
      <c r="V210">
        <v>0.93240710000000004</v>
      </c>
      <c r="W210">
        <v>6.7592910000000006E-2</v>
      </c>
      <c r="X210">
        <v>0.92100000000000004</v>
      </c>
      <c r="Y210">
        <v>7.9000000000000001E-2</v>
      </c>
      <c r="AB210">
        <v>0.93363419999999997</v>
      </c>
      <c r="AC210">
        <v>6.6365800000000003E-2</v>
      </c>
    </row>
    <row r="211" spans="1:29">
      <c r="A211" s="12">
        <f t="shared" si="2"/>
        <v>22.000000000000018</v>
      </c>
      <c r="B211">
        <v>0.93579469999999998</v>
      </c>
      <c r="C211" s="16">
        <v>6.4205319999999996E-2</v>
      </c>
      <c r="D211">
        <v>0.93243810000000005</v>
      </c>
      <c r="E211">
        <v>6.7561953999999994E-2</v>
      </c>
      <c r="F211">
        <v>0.93122579999999999</v>
      </c>
      <c r="G211">
        <v>6.8774219999999997E-2</v>
      </c>
      <c r="J211">
        <v>0.93662380000000001</v>
      </c>
      <c r="K211">
        <v>6.3376189999999999E-2</v>
      </c>
      <c r="N211">
        <v>0.93309474000000003</v>
      </c>
      <c r="O211">
        <v>6.6905279999999998E-2</v>
      </c>
      <c r="P211">
        <v>0.93212413999999999</v>
      </c>
      <c r="Q211">
        <v>6.7875829999999998E-2</v>
      </c>
      <c r="T211">
        <v>0.94799999999999995</v>
      </c>
      <c r="U211">
        <v>5.1999999999999998E-2</v>
      </c>
      <c r="V211">
        <v>0.93243810000000005</v>
      </c>
      <c r="W211">
        <v>6.7561953999999994E-2</v>
      </c>
      <c r="X211">
        <v>0.92100000000000004</v>
      </c>
      <c r="Y211">
        <v>7.9000000000000001E-2</v>
      </c>
      <c r="AB211">
        <v>0.93364930000000002</v>
      </c>
      <c r="AC211">
        <v>6.6350690000000004E-2</v>
      </c>
    </row>
    <row r="212" spans="1:29">
      <c r="A212" s="12">
        <f t="shared" si="2"/>
        <v>22.166666666666686</v>
      </c>
      <c r="B212">
        <v>0.9358805</v>
      </c>
      <c r="C212" s="16">
        <v>6.4119524999999997E-2</v>
      </c>
      <c r="D212">
        <v>0.93246949999999995</v>
      </c>
      <c r="E212">
        <v>6.7530535000000003E-2</v>
      </c>
      <c r="F212">
        <v>0.93123436000000004</v>
      </c>
      <c r="G212">
        <v>6.8765654999999995E-2</v>
      </c>
      <c r="J212">
        <v>0.93668260000000003</v>
      </c>
      <c r="K212">
        <v>6.3317419999999999E-2</v>
      </c>
      <c r="N212">
        <v>0.93312912999999997</v>
      </c>
      <c r="O212">
        <v>6.6870890000000002E-2</v>
      </c>
      <c r="P212">
        <v>0.93212890000000004</v>
      </c>
      <c r="Q212">
        <v>6.7871089999999995E-2</v>
      </c>
      <c r="T212">
        <v>0.94799999999999995</v>
      </c>
      <c r="U212">
        <v>5.1999999999999998E-2</v>
      </c>
      <c r="V212">
        <v>0.93246949999999995</v>
      </c>
      <c r="W212">
        <v>6.7530535000000003E-2</v>
      </c>
      <c r="X212">
        <v>0.92100000000000004</v>
      </c>
      <c r="Y212">
        <v>7.9000000000000001E-2</v>
      </c>
      <c r="AB212">
        <v>0.93366470000000001</v>
      </c>
      <c r="AC212">
        <v>6.6335340000000007E-2</v>
      </c>
    </row>
    <row r="213" spans="1:29">
      <c r="A213" s="12">
        <f t="shared" si="2"/>
        <v>22.333333333333353</v>
      </c>
      <c r="B213">
        <v>0.9359672</v>
      </c>
      <c r="C213" s="16">
        <v>6.4032809999999996E-2</v>
      </c>
      <c r="D213">
        <v>0.93250129999999998</v>
      </c>
      <c r="E213">
        <v>6.7498669999999997E-2</v>
      </c>
      <c r="F213">
        <v>0.93124306000000001</v>
      </c>
      <c r="G213">
        <v>6.8756929999999994E-2</v>
      </c>
      <c r="J213">
        <v>0.93674314000000003</v>
      </c>
      <c r="K213">
        <v>6.3256850000000003E-2</v>
      </c>
      <c r="N213">
        <v>0.93316399999999999</v>
      </c>
      <c r="O213">
        <v>6.6836019999999996E-2</v>
      </c>
      <c r="P213">
        <v>0.93213372999999999</v>
      </c>
      <c r="Q213">
        <v>6.7866239999999994E-2</v>
      </c>
      <c r="T213">
        <v>0.94799999999999995</v>
      </c>
      <c r="U213">
        <v>5.1999999999999998E-2</v>
      </c>
      <c r="V213">
        <v>0.93250129999999998</v>
      </c>
      <c r="W213">
        <v>6.7498669999999997E-2</v>
      </c>
      <c r="X213">
        <v>0.92100000000000004</v>
      </c>
      <c r="Y213">
        <v>7.9000000000000001E-2</v>
      </c>
      <c r="AB213">
        <v>0.93368024000000005</v>
      </c>
      <c r="AC213">
        <v>6.6319749999999997E-2</v>
      </c>
    </row>
    <row r="214" spans="1:29">
      <c r="A214" s="12">
        <f t="shared" si="2"/>
        <v>22.500000000000021</v>
      </c>
      <c r="B214">
        <v>0.93605479999999996</v>
      </c>
      <c r="C214" s="16">
        <v>6.3945160000000001E-2</v>
      </c>
      <c r="D214">
        <v>0.93253359999999996</v>
      </c>
      <c r="E214">
        <v>6.7466349999999994E-2</v>
      </c>
      <c r="F214">
        <v>0.93125194</v>
      </c>
      <c r="G214">
        <v>6.874806E-2</v>
      </c>
      <c r="J214">
        <v>0.93680560000000002</v>
      </c>
      <c r="K214">
        <v>6.3194390000000003E-2</v>
      </c>
      <c r="N214">
        <v>0.93319934999999998</v>
      </c>
      <c r="O214">
        <v>6.6800680000000001E-2</v>
      </c>
      <c r="P214">
        <v>0.93213869999999999</v>
      </c>
      <c r="Q214">
        <v>6.7861309999999994E-2</v>
      </c>
      <c r="T214">
        <v>0.94799999999999995</v>
      </c>
      <c r="U214">
        <v>5.1999999999999998E-2</v>
      </c>
      <c r="V214">
        <v>0.93253359999999996</v>
      </c>
      <c r="W214">
        <v>6.7466349999999994E-2</v>
      </c>
      <c r="X214">
        <v>0.92100000000000004</v>
      </c>
      <c r="Y214">
        <v>7.9000000000000001E-2</v>
      </c>
      <c r="AB214">
        <v>0.93369610000000003</v>
      </c>
      <c r="AC214">
        <v>6.6303920000000002E-2</v>
      </c>
    </row>
    <row r="215" spans="1:29">
      <c r="A215" s="12">
        <f t="shared" si="2"/>
        <v>22.666666666666689</v>
      </c>
      <c r="B215">
        <v>0.93614339999999996</v>
      </c>
      <c r="C215" s="16">
        <v>6.3856590000000005E-2</v>
      </c>
      <c r="D215">
        <v>0.93256640000000002</v>
      </c>
      <c r="E215">
        <v>6.7433580000000007E-2</v>
      </c>
      <c r="F215">
        <v>0.93126094000000004</v>
      </c>
      <c r="G215">
        <v>6.8739060000000005E-2</v>
      </c>
      <c r="J215">
        <v>0.93687010000000004</v>
      </c>
      <c r="K215">
        <v>6.3129879999999999E-2</v>
      </c>
      <c r="N215">
        <v>0.93323517</v>
      </c>
      <c r="O215">
        <v>6.6764850000000001E-2</v>
      </c>
      <c r="P215">
        <v>0.93214375000000005</v>
      </c>
      <c r="Q215">
        <v>6.7856280000000005E-2</v>
      </c>
      <c r="T215">
        <v>0.94799999999999995</v>
      </c>
      <c r="U215">
        <v>5.1999999999999998E-2</v>
      </c>
      <c r="V215">
        <v>0.93256640000000002</v>
      </c>
      <c r="W215">
        <v>6.7433580000000007E-2</v>
      </c>
      <c r="X215">
        <v>0.92100000000000004</v>
      </c>
      <c r="Y215">
        <v>7.9000000000000001E-2</v>
      </c>
      <c r="AB215">
        <v>0.93371210000000004</v>
      </c>
      <c r="AC215">
        <v>6.6287844999999998E-2</v>
      </c>
    </row>
    <row r="216" spans="1:29">
      <c r="A216" s="12">
        <f t="shared" si="2"/>
        <v>22.833333333333357</v>
      </c>
      <c r="B216">
        <v>0.93623290000000003</v>
      </c>
      <c r="C216" s="16">
        <v>6.3767069999999995E-2</v>
      </c>
      <c r="D216">
        <v>0.93259966000000005</v>
      </c>
      <c r="E216">
        <v>6.7400349999999998E-2</v>
      </c>
      <c r="F216">
        <v>0.93127009999999999</v>
      </c>
      <c r="G216">
        <v>6.8729869999999998E-2</v>
      </c>
      <c r="J216">
        <v>0.93693680000000001</v>
      </c>
      <c r="K216">
        <v>6.3063190000000005E-2</v>
      </c>
      <c r="N216">
        <v>0.93327146999999999</v>
      </c>
      <c r="O216">
        <v>6.6728529999999994E-2</v>
      </c>
      <c r="P216">
        <v>0.93214889999999995</v>
      </c>
      <c r="Q216">
        <v>6.7851155999999996E-2</v>
      </c>
      <c r="T216">
        <v>0.94799999999999995</v>
      </c>
      <c r="U216">
        <v>5.1999999999999998E-2</v>
      </c>
      <c r="V216">
        <v>0.93259966000000005</v>
      </c>
      <c r="W216">
        <v>6.7400349999999998E-2</v>
      </c>
      <c r="X216">
        <v>0.92100000000000004</v>
      </c>
      <c r="Y216">
        <v>7.9000000000000001E-2</v>
      </c>
      <c r="AB216">
        <v>0.93372845999999998</v>
      </c>
      <c r="AC216">
        <v>6.6271529999999995E-2</v>
      </c>
    </row>
    <row r="217" spans="1:29">
      <c r="A217" s="12">
        <f t="shared" si="2"/>
        <v>23.000000000000025</v>
      </c>
      <c r="B217">
        <v>0.93632340000000003</v>
      </c>
      <c r="C217" s="16">
        <v>6.3676596000000002E-2</v>
      </c>
      <c r="D217">
        <v>0.93263333999999998</v>
      </c>
      <c r="E217">
        <v>6.7366659999999995E-2</v>
      </c>
      <c r="F217">
        <v>0.93127950000000004</v>
      </c>
      <c r="G217">
        <v>6.8720534E-2</v>
      </c>
      <c r="J217">
        <v>0.9370058</v>
      </c>
      <c r="K217">
        <v>6.2994159999999993E-2</v>
      </c>
      <c r="N217">
        <v>0.93330824000000001</v>
      </c>
      <c r="O217">
        <v>6.6691734000000003E-2</v>
      </c>
      <c r="P217">
        <v>0.93215406000000001</v>
      </c>
      <c r="Q217">
        <v>6.7845929999999999E-2</v>
      </c>
      <c r="T217">
        <v>0.94799999999999995</v>
      </c>
      <c r="U217">
        <v>5.1999999999999998E-2</v>
      </c>
      <c r="V217">
        <v>0.93263333999999998</v>
      </c>
      <c r="W217">
        <v>6.7366659999999995E-2</v>
      </c>
      <c r="X217">
        <v>0.92100000000000004</v>
      </c>
      <c r="Y217">
        <v>7.9000000000000001E-2</v>
      </c>
      <c r="AB217">
        <v>0.93374500000000005</v>
      </c>
      <c r="AC217">
        <v>6.6254969999999996E-2</v>
      </c>
    </row>
    <row r="218" spans="1:29">
      <c r="A218" s="12">
        <f t="shared" si="2"/>
        <v>23.166666666666693</v>
      </c>
      <c r="B218">
        <v>0.93641483999999997</v>
      </c>
      <c r="C218" s="16">
        <v>6.3585169999999996E-2</v>
      </c>
      <c r="D218">
        <v>0.93266749999999998</v>
      </c>
      <c r="E218">
        <v>6.7332509999999998E-2</v>
      </c>
      <c r="F218">
        <v>0.93128889999999998</v>
      </c>
      <c r="G218">
        <v>6.8711079999999994E-2</v>
      </c>
      <c r="J218">
        <v>0.93707739999999995</v>
      </c>
      <c r="K218">
        <v>6.2922619999999999E-2</v>
      </c>
      <c r="N218">
        <v>0.93334556000000002</v>
      </c>
      <c r="O218">
        <v>6.6654450000000004E-2</v>
      </c>
      <c r="P218">
        <v>0.93215935999999999</v>
      </c>
      <c r="Q218">
        <v>6.7840620000000004E-2</v>
      </c>
      <c r="T218">
        <v>0.94799999999999995</v>
      </c>
      <c r="U218">
        <v>5.1999999999999998E-2</v>
      </c>
      <c r="V218">
        <v>0.93266749999999998</v>
      </c>
      <c r="W218">
        <v>6.7332509999999998E-2</v>
      </c>
      <c r="X218">
        <v>0.92100000000000004</v>
      </c>
      <c r="Y218">
        <v>7.9000000000000001E-2</v>
      </c>
      <c r="AB218">
        <v>0.93376183999999995</v>
      </c>
      <c r="AC218">
        <v>6.6238165000000002E-2</v>
      </c>
    </row>
    <row r="219" spans="1:29">
      <c r="A219" s="12">
        <f t="shared" si="2"/>
        <v>23.333333333333361</v>
      </c>
      <c r="B219">
        <v>0.93650719999999998</v>
      </c>
      <c r="C219" s="16">
        <v>6.3492789999999993E-2</v>
      </c>
      <c r="D219">
        <v>0.93270206</v>
      </c>
      <c r="E219">
        <v>6.7297906000000005E-2</v>
      </c>
      <c r="F219">
        <v>0.93129859999999998</v>
      </c>
      <c r="G219">
        <v>6.8701399999999996E-2</v>
      </c>
      <c r="J219">
        <v>0.93715159999999997</v>
      </c>
      <c r="K219">
        <v>6.2848403999999997E-2</v>
      </c>
      <c r="N219">
        <v>0.93338334999999995</v>
      </c>
      <c r="O219">
        <v>6.6616683999999995E-2</v>
      </c>
      <c r="P219">
        <v>0.93216480000000002</v>
      </c>
      <c r="Q219">
        <v>6.7835203999999996E-2</v>
      </c>
      <c r="T219">
        <v>0.94799999999999995</v>
      </c>
      <c r="U219">
        <v>5.1999999999999998E-2</v>
      </c>
      <c r="V219">
        <v>0.93270206</v>
      </c>
      <c r="W219">
        <v>6.7297906000000005E-2</v>
      </c>
      <c r="X219">
        <v>0.92100000000000004</v>
      </c>
      <c r="Y219">
        <v>7.9000000000000001E-2</v>
      </c>
      <c r="AB219">
        <v>0.93377889999999997</v>
      </c>
      <c r="AC219">
        <v>6.622111E-2</v>
      </c>
    </row>
    <row r="220" spans="1:29">
      <c r="A220" s="12">
        <f t="shared" si="2"/>
        <v>23.500000000000028</v>
      </c>
      <c r="B220">
        <v>0.93660056999999997</v>
      </c>
      <c r="C220" s="16">
        <v>6.3399434000000005E-2</v>
      </c>
      <c r="D220">
        <v>0.93273720000000004</v>
      </c>
      <c r="E220">
        <v>6.7262836000000006E-2</v>
      </c>
      <c r="F220">
        <v>0.93130840000000004</v>
      </c>
      <c r="G220">
        <v>6.8691619999999995E-2</v>
      </c>
      <c r="J220">
        <v>0.93722870000000003</v>
      </c>
      <c r="K220">
        <v>6.2771320000000005E-2</v>
      </c>
      <c r="N220">
        <v>0.93342155000000004</v>
      </c>
      <c r="O220">
        <v>6.6578424999999997E-2</v>
      </c>
      <c r="P220">
        <v>0.93217033000000005</v>
      </c>
      <c r="Q220">
        <v>6.7829700000000007E-2</v>
      </c>
      <c r="T220">
        <v>0.94799999999999995</v>
      </c>
      <c r="U220">
        <v>5.1999999999999998E-2</v>
      </c>
      <c r="V220">
        <v>0.93273720000000004</v>
      </c>
      <c r="W220">
        <v>6.7262836000000006E-2</v>
      </c>
      <c r="X220">
        <v>0.92100000000000004</v>
      </c>
      <c r="Y220">
        <v>7.9000000000000001E-2</v>
      </c>
      <c r="AB220">
        <v>0.93379619999999997</v>
      </c>
      <c r="AC220">
        <v>6.6203799999999993E-2</v>
      </c>
    </row>
    <row r="221" spans="1:29">
      <c r="A221" s="12">
        <f t="shared" si="2"/>
        <v>23.666666666666696</v>
      </c>
      <c r="B221">
        <v>0.9366949</v>
      </c>
      <c r="C221" s="16">
        <v>6.3305109999999998E-2</v>
      </c>
      <c r="D221">
        <v>0.93277270000000001</v>
      </c>
      <c r="E221">
        <v>6.7227304000000002E-2</v>
      </c>
      <c r="F221">
        <v>0.93131834000000002</v>
      </c>
      <c r="G221">
        <v>6.868167E-2</v>
      </c>
      <c r="J221">
        <v>0.93730884999999997</v>
      </c>
      <c r="K221">
        <v>6.2691174000000002E-2</v>
      </c>
      <c r="N221">
        <v>0.93346030000000002</v>
      </c>
      <c r="O221">
        <v>6.6539680000000004E-2</v>
      </c>
      <c r="P221">
        <v>0.93217592999999999</v>
      </c>
      <c r="Q221">
        <v>6.7824090000000004E-2</v>
      </c>
      <c r="T221">
        <v>0.94799999999999995</v>
      </c>
      <c r="U221">
        <v>5.1999999999999998E-2</v>
      </c>
      <c r="V221">
        <v>0.93277270000000001</v>
      </c>
      <c r="W221">
        <v>6.7227304000000002E-2</v>
      </c>
      <c r="X221">
        <v>0.92100000000000004</v>
      </c>
      <c r="Y221">
        <v>7.9000000000000001E-2</v>
      </c>
      <c r="AB221">
        <v>0.93381375</v>
      </c>
      <c r="AC221">
        <v>6.6186239999999993E-2</v>
      </c>
    </row>
    <row r="222" spans="1:29">
      <c r="A222" s="12">
        <f t="shared" si="2"/>
        <v>23.833333333333364</v>
      </c>
      <c r="B222">
        <v>0.93679020000000002</v>
      </c>
      <c r="C222" s="16">
        <v>6.3209765000000001E-2</v>
      </c>
      <c r="D222">
        <v>0.93280870000000005</v>
      </c>
      <c r="E222">
        <v>6.7191310000000004E-2</v>
      </c>
      <c r="F222">
        <v>0.93132839999999995</v>
      </c>
      <c r="G222">
        <v>6.8671553999999996E-2</v>
      </c>
      <c r="J222">
        <v>0.93739229999999996</v>
      </c>
      <c r="K222">
        <v>6.260773E-2</v>
      </c>
      <c r="N222">
        <v>0.93349959999999998</v>
      </c>
      <c r="O222">
        <v>6.6500455E-2</v>
      </c>
      <c r="P222">
        <v>0.93218160000000005</v>
      </c>
      <c r="Q222">
        <v>6.7818379999999998E-2</v>
      </c>
      <c r="T222">
        <v>0.94799999999999995</v>
      </c>
      <c r="U222">
        <v>5.1999999999999998E-2</v>
      </c>
      <c r="V222">
        <v>0.93280870000000005</v>
      </c>
      <c r="W222">
        <v>6.7191310000000004E-2</v>
      </c>
      <c r="X222">
        <v>0.92100000000000004</v>
      </c>
      <c r="Y222">
        <v>7.9000000000000001E-2</v>
      </c>
      <c r="AB222">
        <v>0.93383159999999998</v>
      </c>
      <c r="AC222">
        <v>6.616843E-2</v>
      </c>
    </row>
    <row r="223" spans="1:29">
      <c r="A223" s="12">
        <f t="shared" si="2"/>
        <v>24.000000000000032</v>
      </c>
      <c r="B223">
        <v>0.93688660000000001</v>
      </c>
      <c r="C223" s="16">
        <v>6.3113420000000003E-2</v>
      </c>
      <c r="D223">
        <v>0.93284520000000004</v>
      </c>
      <c r="E223">
        <v>6.7154854999999999E-2</v>
      </c>
      <c r="F223">
        <v>0.93133869999999996</v>
      </c>
      <c r="G223">
        <v>6.8661269999999996E-2</v>
      </c>
      <c r="J223">
        <v>0.93747926000000004</v>
      </c>
      <c r="K223">
        <v>6.2520765000000006E-2</v>
      </c>
      <c r="N223">
        <v>0.93353929999999996</v>
      </c>
      <c r="O223">
        <v>6.6460729999999996E-2</v>
      </c>
      <c r="P223">
        <v>0.93218743999999998</v>
      </c>
      <c r="Q223">
        <v>6.7812570000000003E-2</v>
      </c>
      <c r="T223">
        <v>0.94799999999999995</v>
      </c>
      <c r="U223">
        <v>5.1999999999999998E-2</v>
      </c>
      <c r="V223">
        <v>0.93284520000000004</v>
      </c>
      <c r="W223">
        <v>6.7154854999999999E-2</v>
      </c>
      <c r="X223">
        <v>0.92100000000000004</v>
      </c>
      <c r="Y223">
        <v>7.9000000000000001E-2</v>
      </c>
      <c r="AB223">
        <v>0.93384962999999999</v>
      </c>
      <c r="AC223">
        <v>6.615037E-2</v>
      </c>
    </row>
    <row r="224" spans="1:29">
      <c r="A224" s="12">
        <f t="shared" si="2"/>
        <v>24.1666666666667</v>
      </c>
      <c r="B224">
        <v>0.93698393999999996</v>
      </c>
      <c r="C224" s="16">
        <v>6.3016050000000004E-2</v>
      </c>
      <c r="D224">
        <v>0.93288210000000005</v>
      </c>
      <c r="E224">
        <v>6.7117930000000006E-2</v>
      </c>
      <c r="F224">
        <v>0.93134916000000001</v>
      </c>
      <c r="G224">
        <v>6.8650833999999994E-2</v>
      </c>
      <c r="J224">
        <v>0.93757000000000001</v>
      </c>
      <c r="K224">
        <v>6.2430042999999998E-2</v>
      </c>
      <c r="N224">
        <v>0.93357950000000001</v>
      </c>
      <c r="O224">
        <v>6.6420519999999997E-2</v>
      </c>
      <c r="P224">
        <v>0.93219333999999998</v>
      </c>
      <c r="Q224">
        <v>6.7806660000000005E-2</v>
      </c>
      <c r="T224">
        <v>0.94799999999999995</v>
      </c>
      <c r="U224">
        <v>5.1999999999999998E-2</v>
      </c>
      <c r="V224">
        <v>0.93288210000000005</v>
      </c>
      <c r="W224">
        <v>6.7117930000000006E-2</v>
      </c>
      <c r="X224">
        <v>0.92100000000000004</v>
      </c>
      <c r="Y224">
        <v>7.9000000000000001E-2</v>
      </c>
      <c r="AB224">
        <v>0.93386793000000001</v>
      </c>
      <c r="AC224">
        <v>6.6132049999999998E-2</v>
      </c>
    </row>
    <row r="225" spans="1:29">
      <c r="A225" s="12">
        <f t="shared" si="2"/>
        <v>24.333333333333368</v>
      </c>
      <c r="B225">
        <v>0.93708234999999995</v>
      </c>
      <c r="C225" s="16">
        <v>6.2917639999999997E-2</v>
      </c>
      <c r="D225">
        <v>0.93291944000000004</v>
      </c>
      <c r="E225">
        <v>6.7080534999999997E-2</v>
      </c>
      <c r="F225">
        <v>0.93135977000000003</v>
      </c>
      <c r="G225">
        <v>6.8640259999999995E-2</v>
      </c>
      <c r="J225">
        <v>0.93766470000000002</v>
      </c>
      <c r="K225">
        <v>6.2335296999999998E-2</v>
      </c>
      <c r="N225">
        <v>0.93362014999999998</v>
      </c>
      <c r="O225">
        <v>6.6379814999999995E-2</v>
      </c>
      <c r="P225">
        <v>0.93219936000000003</v>
      </c>
      <c r="Q225">
        <v>6.7800650000000004E-2</v>
      </c>
      <c r="T225">
        <v>0.94799999999999995</v>
      </c>
      <c r="U225">
        <v>5.1999999999999998E-2</v>
      </c>
      <c r="V225">
        <v>0.93291944000000004</v>
      </c>
      <c r="W225">
        <v>6.7080534999999997E-2</v>
      </c>
      <c r="X225">
        <v>0.92100000000000004</v>
      </c>
      <c r="Y225">
        <v>7.9000000000000001E-2</v>
      </c>
      <c r="AB225">
        <v>0.93388649999999995</v>
      </c>
      <c r="AC225">
        <v>6.6113464999999996E-2</v>
      </c>
    </row>
    <row r="226" spans="1:29">
      <c r="A226" s="12">
        <f t="shared" si="2"/>
        <v>24.500000000000036</v>
      </c>
      <c r="B226">
        <v>0.93718182999999999</v>
      </c>
      <c r="C226" s="16">
        <v>6.2818183999999999E-2</v>
      </c>
      <c r="D226">
        <v>0.93295735000000002</v>
      </c>
      <c r="E226">
        <v>6.7042679999999993E-2</v>
      </c>
      <c r="F226">
        <v>0.93137055999999996</v>
      </c>
      <c r="G226">
        <v>6.8629466E-2</v>
      </c>
      <c r="J226">
        <v>0.93776375000000001</v>
      </c>
      <c r="K226">
        <v>6.2236260000000002E-2</v>
      </c>
      <c r="N226">
        <v>0.93366139999999997</v>
      </c>
      <c r="O226">
        <v>6.6338629999999996E-2</v>
      </c>
      <c r="P226">
        <v>0.93220544000000005</v>
      </c>
      <c r="Q226">
        <v>6.779454E-2</v>
      </c>
      <c r="T226">
        <v>0.94799999999999995</v>
      </c>
      <c r="U226">
        <v>5.1999999999999998E-2</v>
      </c>
      <c r="V226">
        <v>0.93295735000000002</v>
      </c>
      <c r="W226">
        <v>6.7042679999999993E-2</v>
      </c>
      <c r="X226">
        <v>0.92100000000000004</v>
      </c>
      <c r="Y226">
        <v>7.8999996000000003E-2</v>
      </c>
      <c r="AB226">
        <v>0.93390530000000005</v>
      </c>
      <c r="AC226">
        <v>6.6094704000000004E-2</v>
      </c>
    </row>
    <row r="227" spans="1:29">
      <c r="A227" s="12">
        <f t="shared" si="2"/>
        <v>24.666666666666703</v>
      </c>
      <c r="B227">
        <v>0.93728239999999996</v>
      </c>
      <c r="C227" s="16">
        <v>6.2717640000000005E-2</v>
      </c>
      <c r="D227">
        <v>0.93299569999999998</v>
      </c>
      <c r="E227">
        <v>6.7004345000000007E-2</v>
      </c>
      <c r="F227">
        <v>0.93138145999999999</v>
      </c>
      <c r="G227">
        <v>6.8618566000000006E-2</v>
      </c>
      <c r="J227">
        <v>0.93786734000000005</v>
      </c>
      <c r="K227">
        <v>6.2132645E-2</v>
      </c>
      <c r="N227">
        <v>0.93370306000000003</v>
      </c>
      <c r="O227">
        <v>6.6296939999999999E-2</v>
      </c>
      <c r="P227">
        <v>0.93221169999999998</v>
      </c>
      <c r="Q227">
        <v>6.7788324999999997E-2</v>
      </c>
      <c r="T227">
        <v>0.94799999999999995</v>
      </c>
      <c r="U227">
        <v>5.1999999999999998E-2</v>
      </c>
      <c r="V227">
        <v>0.93299569999999998</v>
      </c>
      <c r="W227">
        <v>6.7004345000000007E-2</v>
      </c>
      <c r="X227">
        <v>0.92100000000000004</v>
      </c>
      <c r="Y227">
        <v>7.8999996000000003E-2</v>
      </c>
      <c r="AB227">
        <v>0.93392430000000004</v>
      </c>
      <c r="AC227">
        <v>6.6075690000000006E-2</v>
      </c>
    </row>
    <row r="228" spans="1:29">
      <c r="A228" s="12">
        <f t="shared" si="2"/>
        <v>24.833333333333371</v>
      </c>
      <c r="B228">
        <v>0.937384</v>
      </c>
      <c r="C228" s="16">
        <v>6.2615980000000002E-2</v>
      </c>
      <c r="D228">
        <v>0.93303449999999999</v>
      </c>
      <c r="E228">
        <v>6.6965549999999999E-2</v>
      </c>
      <c r="F228">
        <v>0.93139249999999996</v>
      </c>
      <c r="G228">
        <v>6.8607479999999998E-2</v>
      </c>
      <c r="J228">
        <v>0.93797580000000003</v>
      </c>
      <c r="K228">
        <v>6.202415E-2</v>
      </c>
      <c r="N228">
        <v>0.93374526999999996</v>
      </c>
      <c r="O228">
        <v>6.6254759999999996E-2</v>
      </c>
      <c r="P228">
        <v>0.93221799999999999</v>
      </c>
      <c r="Q228">
        <v>6.7782010000000004E-2</v>
      </c>
      <c r="T228">
        <v>0.94799999999999995</v>
      </c>
      <c r="U228">
        <v>5.1999999999999998E-2</v>
      </c>
      <c r="V228">
        <v>0.93303449999999999</v>
      </c>
      <c r="W228">
        <v>6.6965549999999999E-2</v>
      </c>
      <c r="X228">
        <v>0.92100000000000004</v>
      </c>
      <c r="Y228">
        <v>7.8999996000000003E-2</v>
      </c>
      <c r="AB228">
        <v>0.93394356999999995</v>
      </c>
      <c r="AC228">
        <v>6.6056414999999993E-2</v>
      </c>
    </row>
    <row r="229" spans="1:29">
      <c r="A229" s="12">
        <f t="shared" si="2"/>
        <v>25.000000000000039</v>
      </c>
      <c r="B229">
        <v>0.93748679999999995</v>
      </c>
      <c r="C229" s="16">
        <v>6.2513194999999994E-2</v>
      </c>
      <c r="D229">
        <v>0.93307370000000001</v>
      </c>
      <c r="E229">
        <v>6.6926280000000005E-2</v>
      </c>
      <c r="F229">
        <v>0.93140376000000002</v>
      </c>
      <c r="G229">
        <v>6.8596229999999994E-2</v>
      </c>
      <c r="J229">
        <v>0.93808955000000005</v>
      </c>
      <c r="K229">
        <v>6.1910453999999997E-2</v>
      </c>
      <c r="N229">
        <v>0.93378793999999998</v>
      </c>
      <c r="O229">
        <v>6.6212090000000001E-2</v>
      </c>
      <c r="P229">
        <v>0.93222439999999995</v>
      </c>
      <c r="Q229">
        <v>6.7775584999999999E-2</v>
      </c>
      <c r="T229">
        <v>0.94799999999999995</v>
      </c>
      <c r="U229">
        <v>5.1999999999999998E-2</v>
      </c>
      <c r="V229">
        <v>0.93307370000000001</v>
      </c>
      <c r="W229">
        <v>6.6926280000000005E-2</v>
      </c>
      <c r="X229">
        <v>0.92100000000000004</v>
      </c>
      <c r="Y229">
        <v>7.8999996000000003E-2</v>
      </c>
      <c r="AB229">
        <v>0.93396310000000005</v>
      </c>
      <c r="AC229">
        <v>6.6036869999999998E-2</v>
      </c>
    </row>
    <row r="230" spans="1:29">
      <c r="A230" s="12">
        <f t="shared" si="2"/>
        <v>25.166666666666707</v>
      </c>
      <c r="B230">
        <v>0.9375907</v>
      </c>
      <c r="C230" s="16">
        <v>6.2409260000000001E-2</v>
      </c>
      <c r="D230">
        <v>0.93311345999999995</v>
      </c>
      <c r="E230">
        <v>6.6886539999999994E-2</v>
      </c>
      <c r="F230">
        <v>0.9314152</v>
      </c>
      <c r="G230">
        <v>6.8584814999999993E-2</v>
      </c>
      <c r="J230">
        <v>0.93820875999999997</v>
      </c>
      <c r="K230">
        <v>6.1791214999999997E-2</v>
      </c>
      <c r="N230">
        <v>0.93383110000000003</v>
      </c>
      <c r="O230">
        <v>6.6168920000000006E-2</v>
      </c>
      <c r="P230">
        <v>0.93223095</v>
      </c>
      <c r="Q230">
        <v>6.7769060000000006E-2</v>
      </c>
      <c r="T230">
        <v>0.94799999999999995</v>
      </c>
      <c r="U230">
        <v>5.1999999999999998E-2</v>
      </c>
      <c r="V230">
        <v>0.93311345999999995</v>
      </c>
      <c r="W230">
        <v>6.6886539999999994E-2</v>
      </c>
      <c r="X230">
        <v>0.92100000000000004</v>
      </c>
      <c r="Y230">
        <v>7.8999996000000003E-2</v>
      </c>
      <c r="AB230">
        <v>0.93398289999999995</v>
      </c>
      <c r="AC230">
        <v>6.6017080000000006E-2</v>
      </c>
    </row>
    <row r="231" spans="1:29">
      <c r="A231" s="12">
        <f t="shared" si="2"/>
        <v>25.333333333333375</v>
      </c>
      <c r="B231">
        <v>0.93769586000000005</v>
      </c>
      <c r="C231" s="16">
        <v>6.2304142999999999E-2</v>
      </c>
      <c r="D231">
        <v>0.93315369999999997</v>
      </c>
      <c r="E231">
        <v>6.6846320000000001E-2</v>
      </c>
      <c r="F231">
        <v>0.93142676000000002</v>
      </c>
      <c r="G231">
        <v>6.8573220000000004E-2</v>
      </c>
      <c r="J231">
        <v>0.93833390000000005</v>
      </c>
      <c r="K231">
        <v>6.1666082999999997E-2</v>
      </c>
      <c r="N231">
        <v>0.93387469999999995</v>
      </c>
      <c r="O231">
        <v>6.6125249999999997E-2</v>
      </c>
      <c r="P231">
        <v>0.93223756999999996</v>
      </c>
      <c r="Q231">
        <v>6.7762420000000004E-2</v>
      </c>
      <c r="T231">
        <v>0.94799999999999995</v>
      </c>
      <c r="U231">
        <v>5.1999999999999998E-2</v>
      </c>
      <c r="V231">
        <v>0.93315369999999997</v>
      </c>
      <c r="W231">
        <v>6.6846320000000001E-2</v>
      </c>
      <c r="X231">
        <v>0.92100000000000004</v>
      </c>
      <c r="Y231">
        <v>7.8999996000000003E-2</v>
      </c>
      <c r="AB231">
        <v>0.93400300000000003</v>
      </c>
      <c r="AC231">
        <v>6.5997009999999995E-2</v>
      </c>
    </row>
    <row r="232" spans="1:29">
      <c r="A232" s="12">
        <f t="shared" si="2"/>
        <v>25.500000000000043</v>
      </c>
      <c r="B232">
        <v>0.93780220000000003</v>
      </c>
      <c r="C232" s="16">
        <v>6.2197820000000001E-2</v>
      </c>
      <c r="D232">
        <v>0.93319439999999998</v>
      </c>
      <c r="E232">
        <v>6.6805630000000005E-2</v>
      </c>
      <c r="F232">
        <v>0.93143849999999995</v>
      </c>
      <c r="G232">
        <v>6.8561469999999999E-2</v>
      </c>
      <c r="J232">
        <v>0.93846529999999995</v>
      </c>
      <c r="K232">
        <v>6.1534724999999998E-2</v>
      </c>
      <c r="N232">
        <v>0.9339189</v>
      </c>
      <c r="O232">
        <v>6.6081089999999995E-2</v>
      </c>
      <c r="P232">
        <v>0.93224430000000003</v>
      </c>
      <c r="Q232">
        <v>6.7755683999999997E-2</v>
      </c>
      <c r="T232">
        <v>0.94799999999999995</v>
      </c>
      <c r="U232">
        <v>5.1999999999999998E-2</v>
      </c>
      <c r="V232">
        <v>0.93319439999999998</v>
      </c>
      <c r="W232">
        <v>6.6805630000000005E-2</v>
      </c>
      <c r="X232">
        <v>0.92100000000000004</v>
      </c>
      <c r="Y232">
        <v>7.8999996000000003E-2</v>
      </c>
      <c r="AB232">
        <v>0.9340233</v>
      </c>
      <c r="AC232">
        <v>6.5976679999999996E-2</v>
      </c>
    </row>
    <row r="233" spans="1:29">
      <c r="A233" s="12">
        <f t="shared" si="2"/>
        <v>25.66666666666671</v>
      </c>
      <c r="B233">
        <v>0.93790980000000002</v>
      </c>
      <c r="C233" s="16">
        <v>6.2090220000000002E-2</v>
      </c>
      <c r="D233">
        <v>0.9332355</v>
      </c>
      <c r="E233">
        <v>6.6764470000000006E-2</v>
      </c>
      <c r="F233">
        <v>0.93145040000000001</v>
      </c>
      <c r="G233">
        <v>6.8549559999999995E-2</v>
      </c>
      <c r="J233">
        <v>0.93860319999999997</v>
      </c>
      <c r="K233">
        <v>6.139679E-2</v>
      </c>
      <c r="N233">
        <v>0.93396354000000004</v>
      </c>
      <c r="O233">
        <v>6.6036429999999993E-2</v>
      </c>
      <c r="P233">
        <v>0.93225115999999997</v>
      </c>
      <c r="Q233">
        <v>6.7748840000000005E-2</v>
      </c>
      <c r="T233">
        <v>0.94799999999999995</v>
      </c>
      <c r="U233">
        <v>5.1999999999999998E-2</v>
      </c>
      <c r="V233">
        <v>0.9332355</v>
      </c>
      <c r="W233">
        <v>6.6764470000000006E-2</v>
      </c>
      <c r="X233">
        <v>0.92100000000000004</v>
      </c>
      <c r="Y233">
        <v>7.8999996000000003E-2</v>
      </c>
      <c r="AB233">
        <v>0.93404394000000002</v>
      </c>
      <c r="AC233">
        <v>6.5956085999999997E-2</v>
      </c>
    </row>
    <row r="234" spans="1:29">
      <c r="A234" s="12">
        <f t="shared" si="2"/>
        <v>25.833333333333378</v>
      </c>
      <c r="B234">
        <v>0.93801869999999998</v>
      </c>
      <c r="C234" s="16">
        <v>6.1981313000000003E-2</v>
      </c>
      <c r="D234">
        <v>0.93327720000000003</v>
      </c>
      <c r="E234">
        <v>6.6722824999999999E-2</v>
      </c>
      <c r="F234">
        <v>0.93146249999999997</v>
      </c>
      <c r="G234">
        <v>6.8537466000000005E-2</v>
      </c>
      <c r="J234">
        <v>0.93874809999999997</v>
      </c>
      <c r="K234">
        <v>6.1251859999999998E-2</v>
      </c>
      <c r="N234">
        <v>0.93400870000000003</v>
      </c>
      <c r="O234">
        <v>6.5991279999999999E-2</v>
      </c>
      <c r="P234">
        <v>0.93225809999999998</v>
      </c>
      <c r="Q234">
        <v>6.7741880000000004E-2</v>
      </c>
      <c r="T234">
        <v>0.94799999999999995</v>
      </c>
      <c r="U234">
        <v>5.1999999999999998E-2</v>
      </c>
      <c r="V234">
        <v>0.93327720000000003</v>
      </c>
      <c r="W234">
        <v>6.6722824999999999E-2</v>
      </c>
      <c r="X234">
        <v>0.92100000000000004</v>
      </c>
      <c r="Y234">
        <v>7.8999996000000003E-2</v>
      </c>
      <c r="AB234">
        <v>0.93406480000000003</v>
      </c>
      <c r="AC234">
        <v>6.5935220000000003E-2</v>
      </c>
    </row>
    <row r="235" spans="1:29">
      <c r="A235" s="12">
        <f t="shared" si="2"/>
        <v>26.000000000000046</v>
      </c>
      <c r="B235">
        <v>0.93812894999999996</v>
      </c>
      <c r="C235" s="16">
        <v>6.187107E-2</v>
      </c>
      <c r="D235">
        <v>0.93331929999999996</v>
      </c>
      <c r="E235">
        <v>6.6680710000000004E-2</v>
      </c>
      <c r="F235">
        <v>0.93147480000000005</v>
      </c>
      <c r="G235">
        <v>6.8525194999999997E-2</v>
      </c>
      <c r="J235">
        <v>0.93890050000000003</v>
      </c>
      <c r="K235">
        <v>6.1099547999999997E-2</v>
      </c>
      <c r="N235">
        <v>0.93405439999999995</v>
      </c>
      <c r="O235">
        <v>6.5945630000000005E-2</v>
      </c>
      <c r="P235">
        <v>0.93226516000000004</v>
      </c>
      <c r="Q235">
        <v>6.7734815000000004E-2</v>
      </c>
      <c r="T235">
        <v>0.94799999999999995</v>
      </c>
      <c r="U235">
        <v>5.1999999999999998E-2</v>
      </c>
      <c r="V235">
        <v>0.93331929999999996</v>
      </c>
      <c r="W235">
        <v>6.6680710000000004E-2</v>
      </c>
      <c r="X235">
        <v>0.92100000000000004</v>
      </c>
      <c r="Y235">
        <v>7.8999996000000003E-2</v>
      </c>
      <c r="AB235">
        <v>0.93408590000000002</v>
      </c>
      <c r="AC235">
        <v>6.5914089999999995E-2</v>
      </c>
    </row>
    <row r="236" spans="1:29">
      <c r="A236" s="12">
        <f t="shared" si="2"/>
        <v>26.166666666666714</v>
      </c>
      <c r="B236">
        <v>0.93824050000000003</v>
      </c>
      <c r="C236" s="16">
        <v>6.1759452999999999E-2</v>
      </c>
      <c r="D236">
        <v>0.93336189999999997</v>
      </c>
      <c r="E236">
        <v>6.663811E-2</v>
      </c>
      <c r="F236">
        <v>0.93148726000000004</v>
      </c>
      <c r="G236">
        <v>6.8512745E-2</v>
      </c>
      <c r="J236">
        <v>0.93906056999999998</v>
      </c>
      <c r="K236">
        <v>6.0939430000000003E-2</v>
      </c>
      <c r="N236">
        <v>0.9341005</v>
      </c>
      <c r="O236">
        <v>6.5899483999999994E-2</v>
      </c>
      <c r="P236">
        <v>0.9322724</v>
      </c>
      <c r="Q236">
        <v>6.7727640000000006E-2</v>
      </c>
      <c r="T236">
        <v>0.94799999999999995</v>
      </c>
      <c r="U236">
        <v>5.1999999999999998E-2</v>
      </c>
      <c r="V236">
        <v>0.93336189999999997</v>
      </c>
      <c r="W236">
        <v>6.663811E-2</v>
      </c>
      <c r="X236">
        <v>0.92100000000000004</v>
      </c>
      <c r="Y236">
        <v>7.8999996000000003E-2</v>
      </c>
      <c r="AB236">
        <v>0.93410729999999997</v>
      </c>
      <c r="AC236">
        <v>6.5892679999999995E-2</v>
      </c>
    </row>
    <row r="237" spans="1:29">
      <c r="A237" s="12">
        <f t="shared" si="2"/>
        <v>26.333333333333382</v>
      </c>
      <c r="B237">
        <v>0.93835360000000001</v>
      </c>
      <c r="C237" s="16">
        <v>6.1646417000000002E-2</v>
      </c>
      <c r="D237">
        <v>0.93340500000000004</v>
      </c>
      <c r="E237">
        <v>6.6595039999999994E-2</v>
      </c>
      <c r="F237">
        <v>0.93149983999999997</v>
      </c>
      <c r="G237">
        <v>6.8500160000000004E-2</v>
      </c>
      <c r="J237">
        <v>0.93922890000000003</v>
      </c>
      <c r="K237">
        <v>6.0771133999999997E-2</v>
      </c>
      <c r="N237">
        <v>0.93414719999999996</v>
      </c>
      <c r="O237">
        <v>6.5852835999999998E-2</v>
      </c>
      <c r="P237">
        <v>0.93227965000000002</v>
      </c>
      <c r="Q237">
        <v>6.7720359999999993E-2</v>
      </c>
      <c r="T237">
        <v>0.94799999999999995</v>
      </c>
      <c r="U237">
        <v>5.1999999999999998E-2</v>
      </c>
      <c r="V237">
        <v>0.93340500000000004</v>
      </c>
      <c r="W237">
        <v>6.6595039999999994E-2</v>
      </c>
      <c r="X237">
        <v>0.92100000000000004</v>
      </c>
      <c r="Y237">
        <v>7.8999996000000003E-2</v>
      </c>
      <c r="AB237">
        <v>0.93412899999999999</v>
      </c>
      <c r="AC237">
        <v>6.5871015000000005E-2</v>
      </c>
    </row>
    <row r="238" spans="1:29">
      <c r="A238" s="12">
        <f t="shared" si="2"/>
        <v>26.50000000000005</v>
      </c>
      <c r="B238">
        <v>0.93846810000000003</v>
      </c>
      <c r="C238" s="16">
        <v>6.1531913000000001E-2</v>
      </c>
      <c r="D238">
        <v>0.93344850000000001</v>
      </c>
      <c r="E238">
        <v>6.6551483999999994E-2</v>
      </c>
      <c r="F238">
        <v>0.93151265000000005</v>
      </c>
      <c r="G238">
        <v>6.8487376000000003E-2</v>
      </c>
      <c r="J238">
        <v>0.93940570000000001</v>
      </c>
      <c r="K238">
        <v>6.0594339999999997E-2</v>
      </c>
      <c r="N238">
        <v>0.93419430000000003</v>
      </c>
      <c r="O238">
        <v>6.5805695999999997E-2</v>
      </c>
      <c r="P238">
        <v>0.93228703999999996</v>
      </c>
      <c r="Q238">
        <v>6.7712969999999997E-2</v>
      </c>
      <c r="T238">
        <v>0.94799999999999995</v>
      </c>
      <c r="U238">
        <v>5.1999999999999998E-2</v>
      </c>
      <c r="V238">
        <v>0.93344850000000001</v>
      </c>
      <c r="W238">
        <v>6.6551483999999994E-2</v>
      </c>
      <c r="X238">
        <v>0.92100000000000004</v>
      </c>
      <c r="Y238">
        <v>7.8999996000000003E-2</v>
      </c>
      <c r="AB238">
        <v>0.93415093000000005</v>
      </c>
      <c r="AC238">
        <v>6.5849065999999998E-2</v>
      </c>
    </row>
    <row r="239" spans="1:29">
      <c r="A239" s="12">
        <f t="shared" si="2"/>
        <v>26.666666666666718</v>
      </c>
      <c r="B239">
        <v>0.93858410000000003</v>
      </c>
      <c r="C239" s="16">
        <v>6.1415900000000002E-2</v>
      </c>
      <c r="D239">
        <v>0.93349254000000004</v>
      </c>
      <c r="E239">
        <v>6.6507449999999996E-2</v>
      </c>
      <c r="F239">
        <v>0.93152559999999995</v>
      </c>
      <c r="G239">
        <v>6.8474430000000003E-2</v>
      </c>
      <c r="J239">
        <v>0.93959139999999997</v>
      </c>
      <c r="K239">
        <v>6.0408570000000002E-2</v>
      </c>
      <c r="N239">
        <v>0.93424194999999999</v>
      </c>
      <c r="O239">
        <v>6.5758049999999998E-2</v>
      </c>
      <c r="P239">
        <v>0.93229455000000006</v>
      </c>
      <c r="Q239">
        <v>6.7705459999999995E-2</v>
      </c>
      <c r="T239">
        <v>0.94799999999999995</v>
      </c>
      <c r="U239">
        <v>5.1999999999999998E-2</v>
      </c>
      <c r="V239">
        <v>0.93349254000000004</v>
      </c>
      <c r="W239">
        <v>6.6507449999999996E-2</v>
      </c>
      <c r="X239">
        <v>0.92100000000000004</v>
      </c>
      <c r="Y239">
        <v>7.8999996000000003E-2</v>
      </c>
      <c r="AB239">
        <v>0.93417317</v>
      </c>
      <c r="AC239">
        <v>6.5826839999999998E-2</v>
      </c>
    </row>
    <row r="240" spans="1:29">
      <c r="A240" s="12">
        <f t="shared" si="2"/>
        <v>26.833333333333385</v>
      </c>
      <c r="B240">
        <v>0.93870175</v>
      </c>
      <c r="C240" s="16">
        <v>6.1298276999999998E-2</v>
      </c>
      <c r="D240">
        <v>0.93353706999999997</v>
      </c>
      <c r="E240">
        <v>6.6462939999999998E-2</v>
      </c>
      <c r="F240">
        <v>0.93153870000000005</v>
      </c>
      <c r="G240">
        <v>6.8461300000000003E-2</v>
      </c>
      <c r="J240">
        <v>0.93978660000000003</v>
      </c>
      <c r="K240">
        <v>6.0213413E-2</v>
      </c>
      <c r="N240">
        <v>0.93429010000000001</v>
      </c>
      <c r="O240">
        <v>6.5709909999999996E-2</v>
      </c>
      <c r="P240">
        <v>0.93230219999999997</v>
      </c>
      <c r="Q240">
        <v>6.7697845000000006E-2</v>
      </c>
      <c r="T240">
        <v>0.94799999999999995</v>
      </c>
      <c r="U240">
        <v>5.1999999999999998E-2</v>
      </c>
      <c r="V240">
        <v>0.93353706999999997</v>
      </c>
      <c r="W240">
        <v>6.6462939999999998E-2</v>
      </c>
      <c r="X240">
        <v>0.92100000000000004</v>
      </c>
      <c r="Y240">
        <v>7.8999996000000003E-2</v>
      </c>
      <c r="AB240">
        <v>0.93419563999999999</v>
      </c>
      <c r="AC240">
        <v>6.5804349999999998E-2</v>
      </c>
    </row>
    <row r="241" spans="1:29">
      <c r="A241" s="12">
        <f t="shared" si="2"/>
        <v>27.000000000000053</v>
      </c>
      <c r="B241">
        <v>0.93882100000000002</v>
      </c>
      <c r="C241" s="16">
        <v>6.1178996999999999E-2</v>
      </c>
      <c r="D241">
        <v>0.93358207000000004</v>
      </c>
      <c r="E241">
        <v>6.6417950000000003E-2</v>
      </c>
      <c r="F241">
        <v>0.93155200000000005</v>
      </c>
      <c r="G241">
        <v>6.8447980000000005E-2</v>
      </c>
      <c r="J241">
        <v>0.93999153000000002</v>
      </c>
      <c r="K241">
        <v>6.0008449999999998E-2</v>
      </c>
      <c r="N241">
        <v>0.93433875</v>
      </c>
      <c r="O241">
        <v>6.5661269999999994E-2</v>
      </c>
      <c r="P241">
        <v>0.93230986999999998</v>
      </c>
      <c r="Q241">
        <v>6.7690120000000006E-2</v>
      </c>
      <c r="T241">
        <v>0.94799999999999995</v>
      </c>
      <c r="U241">
        <v>5.1999999999999998E-2</v>
      </c>
      <c r="V241">
        <v>0.93358207000000004</v>
      </c>
      <c r="W241">
        <v>6.6417950000000003E-2</v>
      </c>
      <c r="X241">
        <v>0.92100000000000004</v>
      </c>
      <c r="Y241">
        <v>7.8999996000000003E-2</v>
      </c>
      <c r="AB241">
        <v>0.9342184</v>
      </c>
      <c r="AC241">
        <v>6.5781569999999998E-2</v>
      </c>
    </row>
    <row r="242" spans="1:29">
      <c r="A242" s="12">
        <f t="shared" si="2"/>
        <v>27.166666666666721</v>
      </c>
      <c r="B242">
        <v>0.93894200000000005</v>
      </c>
      <c r="C242" s="16">
        <v>6.1058000000000001E-2</v>
      </c>
      <c r="D242">
        <v>0.93362754999999997</v>
      </c>
      <c r="E242">
        <v>6.6372470000000003E-2</v>
      </c>
      <c r="F242">
        <v>0.93156550000000005</v>
      </c>
      <c r="G242">
        <v>6.8434484000000004E-2</v>
      </c>
      <c r="J242">
        <v>0.94020669999999995</v>
      </c>
      <c r="K242">
        <v>5.9793300000000001E-2</v>
      </c>
      <c r="N242">
        <v>0.93438785999999996</v>
      </c>
      <c r="O242">
        <v>6.5612130000000005E-2</v>
      </c>
      <c r="P242">
        <v>0.93231772999999996</v>
      </c>
      <c r="Q242">
        <v>6.7682270000000003E-2</v>
      </c>
      <c r="T242">
        <v>0.94799999999999995</v>
      </c>
      <c r="U242">
        <v>5.1999999999999998E-2</v>
      </c>
      <c r="V242">
        <v>0.93362754999999997</v>
      </c>
      <c r="W242">
        <v>6.6372470000000003E-2</v>
      </c>
      <c r="X242">
        <v>0.92100000000000004</v>
      </c>
      <c r="Y242">
        <v>7.8999996000000003E-2</v>
      </c>
      <c r="AB242">
        <v>0.93424149999999995</v>
      </c>
      <c r="AC242">
        <v>6.5758520000000001E-2</v>
      </c>
    </row>
    <row r="243" spans="1:29">
      <c r="A243" s="12">
        <f t="shared" si="2"/>
        <v>27.333333333333389</v>
      </c>
      <c r="B243">
        <v>0.93906480000000003</v>
      </c>
      <c r="C243" s="16">
        <v>6.0935214000000001E-2</v>
      </c>
      <c r="D243">
        <v>0.93367350000000005</v>
      </c>
      <c r="E243">
        <v>6.6326510000000005E-2</v>
      </c>
      <c r="F243">
        <v>0.93157920000000005</v>
      </c>
      <c r="G243">
        <v>6.8420850000000005E-2</v>
      </c>
      <c r="J243">
        <v>0.94043220000000005</v>
      </c>
      <c r="K243">
        <v>5.9567786999999997E-2</v>
      </c>
      <c r="N243">
        <v>0.93443750000000003</v>
      </c>
      <c r="O243">
        <v>6.5562490000000001E-2</v>
      </c>
      <c r="P243">
        <v>0.93232565999999994</v>
      </c>
      <c r="Q243">
        <v>6.7674319999999996E-2</v>
      </c>
      <c r="T243">
        <v>0.94799999999999995</v>
      </c>
      <c r="U243">
        <v>5.1999999999999998E-2</v>
      </c>
      <c r="V243">
        <v>0.93367350000000005</v>
      </c>
      <c r="W243">
        <v>6.6326510000000005E-2</v>
      </c>
      <c r="X243">
        <v>0.92100000000000004</v>
      </c>
      <c r="Y243">
        <v>7.8999990000000006E-2</v>
      </c>
      <c r="AB243">
        <v>0.93426483999999999</v>
      </c>
      <c r="AC243">
        <v>6.5735189999999999E-2</v>
      </c>
    </row>
    <row r="244" spans="1:29">
      <c r="A244" s="12">
        <f t="shared" si="2"/>
        <v>27.500000000000057</v>
      </c>
      <c r="B244">
        <v>0.93918942999999999</v>
      </c>
      <c r="C244" s="16">
        <v>6.0810573E-2</v>
      </c>
      <c r="D244">
        <v>0.93371992999999998</v>
      </c>
      <c r="E244">
        <v>6.6280069999999996E-2</v>
      </c>
      <c r="F244">
        <v>0.931593</v>
      </c>
      <c r="G244">
        <v>6.8407014000000002E-2</v>
      </c>
      <c r="J244">
        <v>0.94066859999999997</v>
      </c>
      <c r="K244">
        <v>5.9331442999999998E-2</v>
      </c>
      <c r="N244">
        <v>0.93448763999999995</v>
      </c>
      <c r="O244">
        <v>6.5512349999999997E-2</v>
      </c>
      <c r="P244">
        <v>0.93233376999999995</v>
      </c>
      <c r="Q244">
        <v>6.7666249999999997E-2</v>
      </c>
      <c r="T244">
        <v>0.94799999999999995</v>
      </c>
      <c r="U244">
        <v>5.1999999999999998E-2</v>
      </c>
      <c r="V244">
        <v>0.93371992999999998</v>
      </c>
      <c r="W244">
        <v>6.6280069999999996E-2</v>
      </c>
      <c r="X244">
        <v>0.92100000000000004</v>
      </c>
      <c r="Y244">
        <v>7.8999990000000006E-2</v>
      </c>
      <c r="AB244">
        <v>0.93428844</v>
      </c>
      <c r="AC244">
        <v>6.5711569999999997E-2</v>
      </c>
    </row>
    <row r="245" spans="1:29">
      <c r="A245" s="12">
        <f t="shared" si="2"/>
        <v>27.666666666666725</v>
      </c>
      <c r="B245">
        <v>0.93931602999999997</v>
      </c>
      <c r="C245" s="16">
        <v>6.0683969999999997E-2</v>
      </c>
      <c r="D245">
        <v>0.93376683999999999</v>
      </c>
      <c r="E245">
        <v>6.6233135999999998E-2</v>
      </c>
      <c r="F245">
        <v>0.93160699999999996</v>
      </c>
      <c r="G245">
        <v>6.8392985000000003E-2</v>
      </c>
      <c r="J245">
        <v>0.94091606000000005</v>
      </c>
      <c r="K245">
        <v>5.908393E-2</v>
      </c>
      <c r="N245">
        <v>0.93453830000000004</v>
      </c>
      <c r="O245">
        <v>6.5461710000000006E-2</v>
      </c>
      <c r="P245">
        <v>0.93234192999999999</v>
      </c>
      <c r="Q245">
        <v>6.7658060000000006E-2</v>
      </c>
      <c r="T245">
        <v>0.94799999999999995</v>
      </c>
      <c r="U245">
        <v>5.1999999999999998E-2</v>
      </c>
      <c r="V245">
        <v>0.93376683999999999</v>
      </c>
      <c r="W245">
        <v>6.6233135999999998E-2</v>
      </c>
      <c r="X245">
        <v>0.92100000000000004</v>
      </c>
      <c r="Y245">
        <v>7.8999990000000006E-2</v>
      </c>
      <c r="AB245">
        <v>0.93431233999999996</v>
      </c>
      <c r="AC245">
        <v>6.5687679999999998E-2</v>
      </c>
    </row>
    <row r="246" spans="1:29">
      <c r="A246" s="12">
        <f t="shared" si="2"/>
        <v>27.833333333333393</v>
      </c>
      <c r="B246">
        <v>0.93944466000000004</v>
      </c>
      <c r="C246" s="16">
        <v>6.0555324000000001E-2</v>
      </c>
      <c r="D246">
        <v>0.93381429999999999</v>
      </c>
      <c r="E246">
        <v>6.6185729999999998E-2</v>
      </c>
      <c r="F246">
        <v>0.93162120000000004</v>
      </c>
      <c r="G246">
        <v>6.837878E-2</v>
      </c>
      <c r="J246">
        <v>0.94117503999999996</v>
      </c>
      <c r="K246">
        <v>5.8824938E-2</v>
      </c>
      <c r="N246">
        <v>0.93458945000000004</v>
      </c>
      <c r="O246">
        <v>6.5410570000000001E-2</v>
      </c>
      <c r="P246">
        <v>0.93235020000000002</v>
      </c>
      <c r="Q246">
        <v>6.7649760000000003E-2</v>
      </c>
      <c r="T246">
        <v>0.94799999999999995</v>
      </c>
      <c r="U246">
        <v>5.1999999999999998E-2</v>
      </c>
      <c r="V246">
        <v>0.93381429999999999</v>
      </c>
      <c r="W246">
        <v>6.6185729999999998E-2</v>
      </c>
      <c r="X246">
        <v>0.92100000000000004</v>
      </c>
      <c r="Y246">
        <v>7.8999979999999997E-2</v>
      </c>
      <c r="AB246">
        <v>0.93433650000000001</v>
      </c>
      <c r="AC246">
        <v>6.56635E-2</v>
      </c>
    </row>
    <row r="247" spans="1:29">
      <c r="A247" s="12">
        <f t="shared" si="2"/>
        <v>28.00000000000006</v>
      </c>
      <c r="B247">
        <v>0.93957542999999999</v>
      </c>
      <c r="C247" s="16">
        <v>6.0424548000000002E-2</v>
      </c>
      <c r="D247">
        <v>0.93386214999999995</v>
      </c>
      <c r="E247">
        <v>6.6137829999999995E-2</v>
      </c>
      <c r="F247">
        <v>0.93163556000000003</v>
      </c>
      <c r="G247">
        <v>6.8364419999999995E-2</v>
      </c>
      <c r="J247">
        <v>0.9414458</v>
      </c>
      <c r="K247">
        <v>5.8554164999999998E-2</v>
      </c>
      <c r="N247">
        <v>0.93464106000000002</v>
      </c>
      <c r="O247">
        <v>6.5358940000000004E-2</v>
      </c>
      <c r="P247">
        <v>0.93235869999999998</v>
      </c>
      <c r="Q247">
        <v>6.7641339999999994E-2</v>
      </c>
      <c r="T247">
        <v>0.94799999999999995</v>
      </c>
      <c r="U247">
        <v>5.1999999999999998E-2</v>
      </c>
      <c r="V247">
        <v>0.93386214999999995</v>
      </c>
      <c r="W247">
        <v>6.6137829999999995E-2</v>
      </c>
      <c r="X247">
        <v>0.92100000000000004</v>
      </c>
      <c r="Y247">
        <v>7.8999979999999997E-2</v>
      </c>
      <c r="AB247">
        <v>0.934361</v>
      </c>
      <c r="AC247">
        <v>6.5639039999999996E-2</v>
      </c>
    </row>
    <row r="248" spans="1:29">
      <c r="A248" s="12">
        <f t="shared" si="2"/>
        <v>28.166666666666728</v>
      </c>
      <c r="B248">
        <v>0.93970849999999995</v>
      </c>
      <c r="C248" s="16">
        <v>6.0291554999999997E-2</v>
      </c>
      <c r="D248">
        <v>0.93391055000000001</v>
      </c>
      <c r="E248">
        <v>6.6089443999999997E-2</v>
      </c>
      <c r="F248">
        <v>0.93165016</v>
      </c>
      <c r="G248">
        <v>6.8349850000000004E-2</v>
      </c>
      <c r="J248">
        <v>0.94172860000000003</v>
      </c>
      <c r="K248">
        <v>5.8271429999999999E-2</v>
      </c>
      <c r="N248">
        <v>0.9346932</v>
      </c>
      <c r="O248">
        <v>6.5306799999999998E-2</v>
      </c>
      <c r="P248">
        <v>0.93236719999999995</v>
      </c>
      <c r="Q248">
        <v>6.7632810000000002E-2</v>
      </c>
      <c r="T248">
        <v>0.94799999999999995</v>
      </c>
      <c r="U248">
        <v>5.1999999999999998E-2</v>
      </c>
      <c r="V248">
        <v>0.93391055000000001</v>
      </c>
      <c r="W248">
        <v>6.6089443999999997E-2</v>
      </c>
      <c r="X248">
        <v>0.92100000000000004</v>
      </c>
      <c r="Y248">
        <v>7.8999974000000001E-2</v>
      </c>
      <c r="AB248">
        <v>0.93438569999999999</v>
      </c>
      <c r="AC248">
        <v>6.5614290000000006E-2</v>
      </c>
    </row>
    <row r="249" spans="1:29">
      <c r="A249" s="12">
        <f t="shared" si="2"/>
        <v>28.333333333333396</v>
      </c>
      <c r="B249">
        <v>0.93984380000000001</v>
      </c>
      <c r="C249" s="16">
        <v>6.015624E-2</v>
      </c>
      <c r="D249">
        <v>0.9339594</v>
      </c>
      <c r="E249">
        <v>6.6040576000000004E-2</v>
      </c>
      <c r="F249">
        <v>0.93166490000000002</v>
      </c>
      <c r="G249">
        <v>6.8335119999999999E-2</v>
      </c>
      <c r="J249">
        <v>0.94202339999999996</v>
      </c>
      <c r="K249">
        <v>5.797662E-2</v>
      </c>
      <c r="N249">
        <v>0.93474584999999999</v>
      </c>
      <c r="O249">
        <v>6.5254160000000005E-2</v>
      </c>
      <c r="P249">
        <v>0.93237585000000001</v>
      </c>
      <c r="Q249">
        <v>6.7624149999999994E-2</v>
      </c>
      <c r="T249">
        <v>0.94799999999999995</v>
      </c>
      <c r="U249">
        <v>5.1999999999999998E-2</v>
      </c>
      <c r="V249">
        <v>0.9339594</v>
      </c>
      <c r="W249">
        <v>6.6040576000000004E-2</v>
      </c>
      <c r="X249">
        <v>0.92100000000000004</v>
      </c>
      <c r="Y249">
        <v>7.8999970000000003E-2</v>
      </c>
      <c r="AB249">
        <v>0.93441074999999996</v>
      </c>
      <c r="AC249">
        <v>6.5589259999999996E-2</v>
      </c>
    </row>
    <row r="250" spans="1:29">
      <c r="A250" s="12">
        <f t="shared" si="2"/>
        <v>28.500000000000064</v>
      </c>
      <c r="B250">
        <v>0.93998150000000003</v>
      </c>
      <c r="C250" s="16">
        <v>6.0018490000000001E-2</v>
      </c>
      <c r="D250">
        <v>0.93400879999999997</v>
      </c>
      <c r="E250">
        <v>6.5991215000000006E-2</v>
      </c>
      <c r="F250">
        <v>0.93167984000000004</v>
      </c>
      <c r="G250">
        <v>6.8320185000000005E-2</v>
      </c>
      <c r="J250">
        <v>0.94233036000000003</v>
      </c>
      <c r="K250">
        <v>5.7669614000000001E-2</v>
      </c>
      <c r="N250">
        <v>0.93479895999999996</v>
      </c>
      <c r="O250">
        <v>6.5201014000000002E-2</v>
      </c>
      <c r="P250">
        <v>0.93238460000000001</v>
      </c>
      <c r="Q250">
        <v>6.7615380000000003E-2</v>
      </c>
      <c r="T250">
        <v>0.94799999999999995</v>
      </c>
      <c r="U250">
        <v>5.1999999999999998E-2</v>
      </c>
      <c r="V250">
        <v>0.93400879999999997</v>
      </c>
      <c r="W250">
        <v>6.5991215000000006E-2</v>
      </c>
      <c r="X250">
        <v>0.92100006000000001</v>
      </c>
      <c r="Y250">
        <v>7.8999959999999994E-2</v>
      </c>
      <c r="AB250">
        <v>0.93443609999999999</v>
      </c>
      <c r="AC250">
        <v>6.5563930000000006E-2</v>
      </c>
    </row>
    <row r="251" spans="1:29">
      <c r="A251" s="12">
        <f t="shared" si="2"/>
        <v>28.666666666666732</v>
      </c>
      <c r="B251">
        <v>0.94012180000000001</v>
      </c>
      <c r="C251" s="16">
        <v>5.9878189999999998E-2</v>
      </c>
      <c r="D251">
        <v>0.93405859999999996</v>
      </c>
      <c r="E251">
        <v>6.5941369999999999E-2</v>
      </c>
      <c r="F251">
        <v>0.93169489999999999</v>
      </c>
      <c r="G251">
        <v>6.8305050000000006E-2</v>
      </c>
      <c r="J251">
        <v>0.94264959999999998</v>
      </c>
      <c r="K251">
        <v>5.7350416000000001E-2</v>
      </c>
      <c r="N251">
        <v>0.93485260000000003</v>
      </c>
      <c r="O251">
        <v>6.5147380000000005E-2</v>
      </c>
      <c r="P251">
        <v>0.93239349999999999</v>
      </c>
      <c r="Q251">
        <v>6.7606494000000003E-2</v>
      </c>
      <c r="T251">
        <v>0.94799999999999995</v>
      </c>
      <c r="U251">
        <v>5.1999999999999998E-2</v>
      </c>
      <c r="V251">
        <v>0.93405859999999996</v>
      </c>
      <c r="W251">
        <v>6.5941369999999999E-2</v>
      </c>
      <c r="X251">
        <v>0.92100006000000001</v>
      </c>
      <c r="Y251">
        <v>7.8999949999999999E-2</v>
      </c>
      <c r="AB251">
        <v>0.93446169999999995</v>
      </c>
      <c r="AC251">
        <v>6.5538310000000002E-2</v>
      </c>
    </row>
    <row r="252" spans="1:29">
      <c r="A252" s="12">
        <f t="shared" si="2"/>
        <v>28.8333333333334</v>
      </c>
      <c r="B252">
        <v>0.94026476000000003</v>
      </c>
      <c r="C252" s="16">
        <v>5.973523E-2</v>
      </c>
      <c r="D252">
        <v>0.93410899999999997</v>
      </c>
      <c r="E252">
        <v>6.5891035000000001E-2</v>
      </c>
      <c r="F252">
        <v>0.93171024000000002</v>
      </c>
      <c r="G252">
        <v>6.8289779999999994E-2</v>
      </c>
      <c r="J252">
        <v>0.94298099999999996</v>
      </c>
      <c r="K252">
        <v>5.7019010000000002E-2</v>
      </c>
      <c r="N252">
        <v>0.93490680000000004</v>
      </c>
      <c r="O252">
        <v>6.5093234E-2</v>
      </c>
      <c r="P252">
        <v>0.93240255000000005</v>
      </c>
      <c r="Q252">
        <v>6.7597480000000001E-2</v>
      </c>
      <c r="T252">
        <v>0.94799999999999995</v>
      </c>
      <c r="U252">
        <v>5.1999999999999998E-2</v>
      </c>
      <c r="V252">
        <v>0.93410899999999997</v>
      </c>
      <c r="W252">
        <v>6.5891035000000001E-2</v>
      </c>
      <c r="X252">
        <v>0.92100006000000001</v>
      </c>
      <c r="Y252">
        <v>7.8999940000000005E-2</v>
      </c>
      <c r="AB252">
        <v>0.93448759999999997</v>
      </c>
      <c r="AC252">
        <v>6.5512403999999996E-2</v>
      </c>
    </row>
    <row r="253" spans="1:29">
      <c r="A253" s="12">
        <f t="shared" si="2"/>
        <v>29.000000000000068</v>
      </c>
      <c r="B253">
        <v>0.94041050000000004</v>
      </c>
      <c r="C253" s="16">
        <v>5.9589490000000002E-2</v>
      </c>
      <c r="D253">
        <v>0.93415979999999998</v>
      </c>
      <c r="E253">
        <v>6.5840209999999996E-2</v>
      </c>
      <c r="F253">
        <v>0.93172569999999999</v>
      </c>
      <c r="G253">
        <v>6.8274303999999994E-2</v>
      </c>
      <c r="J253">
        <v>0.94332457000000003</v>
      </c>
      <c r="K253">
        <v>5.6675440000000001E-2</v>
      </c>
      <c r="N253">
        <v>0.93496140000000005</v>
      </c>
      <c r="O253">
        <v>6.5038600000000002E-2</v>
      </c>
      <c r="P253">
        <v>0.93241169999999995</v>
      </c>
      <c r="Q253">
        <v>6.7588343999999995E-2</v>
      </c>
      <c r="T253">
        <v>0.94799999999999995</v>
      </c>
      <c r="U253">
        <v>5.1999999999999998E-2</v>
      </c>
      <c r="V253">
        <v>0.93415979999999998</v>
      </c>
      <c r="W253">
        <v>6.5840209999999996E-2</v>
      </c>
      <c r="X253">
        <v>0.92100006000000001</v>
      </c>
      <c r="Y253">
        <v>7.8999920000000001E-2</v>
      </c>
      <c r="AB253">
        <v>0.93451379999999995</v>
      </c>
      <c r="AC253">
        <v>6.548619E-2</v>
      </c>
    </row>
    <row r="254" spans="1:29">
      <c r="A254" s="12">
        <f t="shared" si="2"/>
        <v>29.166666666666735</v>
      </c>
      <c r="B254">
        <v>0.94055915000000001</v>
      </c>
      <c r="C254" s="16">
        <v>5.9440844E-2</v>
      </c>
      <c r="D254">
        <v>0.93421113</v>
      </c>
      <c r="E254">
        <v>6.5788895E-2</v>
      </c>
      <c r="F254">
        <v>0.93174135999999996</v>
      </c>
      <c r="G254">
        <v>6.8258630000000001E-2</v>
      </c>
      <c r="J254">
        <v>0.94368017000000004</v>
      </c>
      <c r="K254">
        <v>5.6319818000000001E-2</v>
      </c>
      <c r="N254">
        <v>0.93501659999999998</v>
      </c>
      <c r="O254">
        <v>6.4983449999999998E-2</v>
      </c>
      <c r="P254">
        <v>0.9324209</v>
      </c>
      <c r="Q254">
        <v>6.7579100000000003E-2</v>
      </c>
      <c r="T254">
        <v>0.94799999999999995</v>
      </c>
      <c r="U254">
        <v>5.1999999999999998E-2</v>
      </c>
      <c r="V254">
        <v>0.93421113</v>
      </c>
      <c r="W254">
        <v>6.5788895E-2</v>
      </c>
      <c r="X254">
        <v>0.92100009999999999</v>
      </c>
      <c r="Y254">
        <v>7.8999910000000007E-2</v>
      </c>
      <c r="AB254">
        <v>0.93454033000000003</v>
      </c>
      <c r="AC254">
        <v>6.5459690000000001E-2</v>
      </c>
    </row>
    <row r="255" spans="1:29">
      <c r="A255" s="12">
        <f t="shared" si="2"/>
        <v>29.333333333333403</v>
      </c>
      <c r="B255">
        <v>0.94071084000000005</v>
      </c>
      <c r="C255" s="16">
        <v>5.928916E-2</v>
      </c>
      <c r="D255">
        <v>0.93426293000000005</v>
      </c>
      <c r="E255">
        <v>6.5737080000000003E-2</v>
      </c>
      <c r="F255">
        <v>0.93175730000000001</v>
      </c>
      <c r="G255">
        <v>6.824276E-2</v>
      </c>
      <c r="J255">
        <v>0.94404770000000005</v>
      </c>
      <c r="K255">
        <v>5.5952333E-2</v>
      </c>
      <c r="N255">
        <v>0.93507220000000002</v>
      </c>
      <c r="O255">
        <v>6.4927810000000002E-2</v>
      </c>
      <c r="P255">
        <v>0.93243027000000001</v>
      </c>
      <c r="Q255">
        <v>6.756972E-2</v>
      </c>
      <c r="T255">
        <v>0.94799999999999995</v>
      </c>
      <c r="U255">
        <v>5.1999999999999998E-2</v>
      </c>
      <c r="V255">
        <v>0.93426293000000005</v>
      </c>
      <c r="W255">
        <v>6.5737080000000003E-2</v>
      </c>
      <c r="X255">
        <v>0.92100009999999999</v>
      </c>
      <c r="Y255">
        <v>7.8999884000000006E-2</v>
      </c>
      <c r="AB255">
        <v>0.93456709999999998</v>
      </c>
      <c r="AC255">
        <v>6.5432889999999994E-2</v>
      </c>
    </row>
    <row r="256" spans="1:29">
      <c r="A256" s="12">
        <f t="shared" si="2"/>
        <v>29.500000000000071</v>
      </c>
      <c r="B256">
        <v>0.94086570000000003</v>
      </c>
      <c r="C256" s="16">
        <v>5.9134304999999998E-2</v>
      </c>
      <c r="D256">
        <v>0.93431520000000001</v>
      </c>
      <c r="E256">
        <v>6.5684779999999998E-2</v>
      </c>
      <c r="F256">
        <v>0.93177325</v>
      </c>
      <c r="G256">
        <v>6.8226739999999994E-2</v>
      </c>
      <c r="J256">
        <v>0.94442680000000001</v>
      </c>
      <c r="K256">
        <v>5.5573232E-2</v>
      </c>
      <c r="N256">
        <v>0.93512832999999995</v>
      </c>
      <c r="O256">
        <v>6.4871670000000006E-2</v>
      </c>
      <c r="P256">
        <v>0.93243980000000004</v>
      </c>
      <c r="Q256">
        <v>6.7560226000000001E-2</v>
      </c>
      <c r="T256">
        <v>0.94799999999999995</v>
      </c>
      <c r="U256">
        <v>5.1999999999999998E-2</v>
      </c>
      <c r="V256">
        <v>0.93431520000000001</v>
      </c>
      <c r="W256">
        <v>6.5684779999999998E-2</v>
      </c>
      <c r="X256">
        <v>0.92100009999999999</v>
      </c>
      <c r="Y256">
        <v>7.8999854999999994E-2</v>
      </c>
      <c r="AB256">
        <v>0.93459420000000004</v>
      </c>
      <c r="AC256">
        <v>6.5405790000000005E-2</v>
      </c>
    </row>
    <row r="257" spans="1:29">
      <c r="A257" s="12">
        <f t="shared" si="2"/>
        <v>29.666666666666739</v>
      </c>
      <c r="B257">
        <v>0.94102390000000002</v>
      </c>
      <c r="C257" s="16">
        <v>5.8976135999999998E-2</v>
      </c>
      <c r="D257">
        <v>0.93436799999999998</v>
      </c>
      <c r="E257">
        <v>6.5631986000000003E-2</v>
      </c>
      <c r="F257">
        <v>0.93178950000000005</v>
      </c>
      <c r="G257">
        <v>6.8210505000000005E-2</v>
      </c>
      <c r="J257">
        <v>0.94481720000000002</v>
      </c>
      <c r="K257">
        <v>5.5182825999999997E-2</v>
      </c>
      <c r="N257">
        <v>0.93518495999999995</v>
      </c>
      <c r="O257">
        <v>6.4815020000000001E-2</v>
      </c>
      <c r="P257">
        <v>0.93244939999999998</v>
      </c>
      <c r="Q257">
        <v>6.7550609999999997E-2</v>
      </c>
      <c r="T257">
        <v>0.94799999999999995</v>
      </c>
      <c r="U257">
        <v>5.1999999999999998E-2</v>
      </c>
      <c r="V257">
        <v>0.93436799999999998</v>
      </c>
      <c r="W257">
        <v>6.5631986000000003E-2</v>
      </c>
      <c r="X257">
        <v>0.92100020000000005</v>
      </c>
      <c r="Y257">
        <v>7.8999824999999996E-2</v>
      </c>
      <c r="AB257">
        <v>0.93462162999999998</v>
      </c>
      <c r="AC257">
        <v>6.5378389999999995E-2</v>
      </c>
    </row>
    <row r="258" spans="1:29">
      <c r="A258" s="12">
        <f t="shared" si="2"/>
        <v>29.833333333333407</v>
      </c>
      <c r="B258">
        <v>0.94118550000000001</v>
      </c>
      <c r="C258" s="16">
        <v>5.881451E-2</v>
      </c>
      <c r="D258">
        <v>0.93442130000000001</v>
      </c>
      <c r="E258">
        <v>6.5578689999999995E-2</v>
      </c>
      <c r="F258">
        <v>0.93180589999999996</v>
      </c>
      <c r="G258">
        <v>6.8194084000000002E-2</v>
      </c>
      <c r="J258">
        <v>0.94521849999999996</v>
      </c>
      <c r="K258">
        <v>5.4781478000000002E-2</v>
      </c>
      <c r="N258">
        <v>0.93524209999999997</v>
      </c>
      <c r="O258">
        <v>6.4757869999999995E-2</v>
      </c>
      <c r="P258">
        <v>0.93245909999999999</v>
      </c>
      <c r="Q258">
        <v>6.7540859999999994E-2</v>
      </c>
      <c r="T258">
        <v>0.94799999999999995</v>
      </c>
      <c r="U258">
        <v>5.1999999999999998E-2</v>
      </c>
      <c r="V258">
        <v>0.93442130000000001</v>
      </c>
      <c r="W258">
        <v>6.5578689999999995E-2</v>
      </c>
      <c r="X258">
        <v>0.92100020000000005</v>
      </c>
      <c r="Y258">
        <v>7.899979E-2</v>
      </c>
      <c r="AB258">
        <v>0.93464930000000002</v>
      </c>
      <c r="AC258">
        <v>6.5350690000000003E-2</v>
      </c>
    </row>
    <row r="259" spans="1:29">
      <c r="A259" s="12">
        <f t="shared" si="2"/>
        <v>30.000000000000075</v>
      </c>
      <c r="B259">
        <v>0.94135069999999998</v>
      </c>
      <c r="C259" s="16">
        <v>5.8649275000000001E-2</v>
      </c>
      <c r="D259">
        <v>0.93447506000000002</v>
      </c>
      <c r="E259">
        <v>6.5524905999999994E-2</v>
      </c>
      <c r="F259">
        <v>0.93182253999999998</v>
      </c>
      <c r="G259">
        <v>6.8177453999999998E-2</v>
      </c>
      <c r="J259">
        <v>0.94563039999999998</v>
      </c>
      <c r="K259">
        <v>5.436962E-2</v>
      </c>
      <c r="N259">
        <v>0.93529974999999999</v>
      </c>
      <c r="O259">
        <v>6.4700220000000003E-2</v>
      </c>
      <c r="P259">
        <v>0.93246899999999999</v>
      </c>
      <c r="Q259">
        <v>6.7530999999999994E-2</v>
      </c>
      <c r="T259">
        <v>0.94799999999999995</v>
      </c>
      <c r="U259">
        <v>5.1999999999999998E-2</v>
      </c>
      <c r="V259">
        <v>0.93447506000000002</v>
      </c>
      <c r="W259">
        <v>6.5524905999999994E-2</v>
      </c>
      <c r="X259">
        <v>0.92100024000000003</v>
      </c>
      <c r="Y259">
        <v>7.8999739999999999E-2</v>
      </c>
      <c r="AB259">
        <v>0.93467730000000004</v>
      </c>
      <c r="AC259">
        <v>6.5322674999999997E-2</v>
      </c>
    </row>
    <row r="260" spans="1:29">
      <c r="A260" s="12">
        <f t="shared" si="2"/>
        <v>30.166666666666742</v>
      </c>
      <c r="B260">
        <v>0.94151969999999996</v>
      </c>
      <c r="C260" s="16">
        <v>5.8480299999999999E-2</v>
      </c>
      <c r="D260">
        <v>0.93452935999999998</v>
      </c>
      <c r="E260">
        <v>6.5470630000000002E-2</v>
      </c>
      <c r="F260">
        <v>0.93183934999999996</v>
      </c>
      <c r="G260">
        <v>6.8160675000000004E-2</v>
      </c>
      <c r="J260">
        <v>0.94605225000000004</v>
      </c>
      <c r="K260">
        <v>5.3947740000000001E-2</v>
      </c>
      <c r="N260">
        <v>0.93535789999999996</v>
      </c>
      <c r="O260">
        <v>6.4642069999999996E-2</v>
      </c>
      <c r="P260">
        <v>0.93247899999999995</v>
      </c>
      <c r="Q260">
        <v>6.7521005999999995E-2</v>
      </c>
      <c r="T260">
        <v>0.94799999999999995</v>
      </c>
      <c r="U260">
        <v>5.1999999999999998E-2</v>
      </c>
      <c r="V260">
        <v>0.93452935999999998</v>
      </c>
      <c r="W260">
        <v>6.5470630000000002E-2</v>
      </c>
      <c r="X260">
        <v>0.92100029999999999</v>
      </c>
      <c r="Y260">
        <v>7.8999689999999997E-2</v>
      </c>
      <c r="AB260">
        <v>0.93470560000000003</v>
      </c>
      <c r="AC260">
        <v>6.5294354999999998E-2</v>
      </c>
    </row>
    <row r="261" spans="1:29">
      <c r="A261" s="12">
        <f t="shared" si="2"/>
        <v>30.33333333333341</v>
      </c>
      <c r="B261">
        <v>0.94169259999999999</v>
      </c>
      <c r="C261" s="16">
        <v>5.830743E-2</v>
      </c>
      <c r="D261">
        <v>0.93458414000000001</v>
      </c>
      <c r="E261">
        <v>6.5415844000000001E-2</v>
      </c>
      <c r="F261">
        <v>0.93185633000000001</v>
      </c>
      <c r="G261">
        <v>6.8143679999999998E-2</v>
      </c>
      <c r="J261">
        <v>0.94648359999999998</v>
      </c>
      <c r="K261">
        <v>5.3516376999999997E-2</v>
      </c>
      <c r="N261">
        <v>0.93541660000000004</v>
      </c>
      <c r="O261">
        <v>6.4583409999999994E-2</v>
      </c>
      <c r="P261">
        <v>0.93248909999999996</v>
      </c>
      <c r="Q261">
        <v>6.7510890000000004E-2</v>
      </c>
      <c r="T261">
        <v>0.94799999999999995</v>
      </c>
      <c r="U261">
        <v>5.1999999999999998E-2</v>
      </c>
      <c r="V261">
        <v>0.93458414000000001</v>
      </c>
      <c r="W261">
        <v>6.5415844000000001E-2</v>
      </c>
      <c r="X261">
        <v>0.92100035999999996</v>
      </c>
      <c r="Y261">
        <v>7.8999620000000007E-2</v>
      </c>
      <c r="AB261">
        <v>0.93473430000000002</v>
      </c>
      <c r="AC261">
        <v>6.5265729999999994E-2</v>
      </c>
    </row>
    <row r="262" spans="1:29">
      <c r="A262" s="12">
        <f t="shared" si="2"/>
        <v>30.500000000000078</v>
      </c>
      <c r="B262">
        <v>0.94186950000000003</v>
      </c>
      <c r="C262" s="16">
        <v>5.8130505999999998E-2</v>
      </c>
      <c r="D262">
        <v>0.93463945000000004</v>
      </c>
      <c r="E262">
        <v>6.5360559999999998E-2</v>
      </c>
      <c r="F262">
        <v>0.93187350000000002</v>
      </c>
      <c r="G262">
        <v>6.8126480000000003E-2</v>
      </c>
      <c r="J262">
        <v>0.94692390000000004</v>
      </c>
      <c r="K262">
        <v>5.3076100000000001E-2</v>
      </c>
      <c r="N262">
        <v>0.93547577000000004</v>
      </c>
      <c r="O262">
        <v>6.4524256000000002E-2</v>
      </c>
      <c r="P262">
        <v>0.93249934999999995</v>
      </c>
      <c r="Q262">
        <v>6.7500640000000001E-2</v>
      </c>
      <c r="T262">
        <v>0.94799999999999995</v>
      </c>
      <c r="U262">
        <v>5.1999999999999998E-2</v>
      </c>
      <c r="V262">
        <v>0.93463945000000004</v>
      </c>
      <c r="W262">
        <v>6.5360559999999998E-2</v>
      </c>
      <c r="X262">
        <v>0.9210005</v>
      </c>
      <c r="Y262">
        <v>7.8999539999999993E-2</v>
      </c>
      <c r="AB262">
        <v>0.93476320000000002</v>
      </c>
      <c r="AC262">
        <v>6.5236790000000003E-2</v>
      </c>
    </row>
    <row r="263" spans="1:29">
      <c r="A263" s="12">
        <f t="shared" si="2"/>
        <v>30.666666666666746</v>
      </c>
      <c r="B263">
        <v>0.94205064000000005</v>
      </c>
      <c r="C263" s="16">
        <v>5.7949359999999998E-2</v>
      </c>
      <c r="D263">
        <v>0.93469524000000004</v>
      </c>
      <c r="E263">
        <v>6.5304780000000007E-2</v>
      </c>
      <c r="F263">
        <v>0.93189089999999997</v>
      </c>
      <c r="G263">
        <v>6.8109119999999995E-2</v>
      </c>
      <c r="J263">
        <v>0.94737249999999995</v>
      </c>
      <c r="K263">
        <v>5.2627529999999999E-2</v>
      </c>
      <c r="N263">
        <v>0.93553542999999995</v>
      </c>
      <c r="O263">
        <v>6.4464599999999997E-2</v>
      </c>
      <c r="P263">
        <v>0.9325097</v>
      </c>
      <c r="Q263">
        <v>6.7490270000000005E-2</v>
      </c>
      <c r="T263">
        <v>0.94799999999999995</v>
      </c>
      <c r="U263">
        <v>5.1999999999999998E-2</v>
      </c>
      <c r="V263">
        <v>0.93469524000000004</v>
      </c>
      <c r="W263">
        <v>6.5304780000000007E-2</v>
      </c>
      <c r="X263">
        <v>0.92100053999999998</v>
      </c>
      <c r="Y263">
        <v>7.8999445000000001E-2</v>
      </c>
      <c r="AB263">
        <v>0.93479246000000005</v>
      </c>
      <c r="AC263">
        <v>6.520753E-2</v>
      </c>
    </row>
    <row r="264" spans="1:29">
      <c r="A264" s="12">
        <f t="shared" si="2"/>
        <v>30.833333333333414</v>
      </c>
      <c r="B264">
        <v>0.94223619999999997</v>
      </c>
      <c r="C264" s="16">
        <v>5.7763830000000002E-2</v>
      </c>
      <c r="D264">
        <v>0.93475149999999996</v>
      </c>
      <c r="E264">
        <v>6.5248500000000001E-2</v>
      </c>
      <c r="F264">
        <v>0.93190850000000003</v>
      </c>
      <c r="G264">
        <v>6.8091533999999995E-2</v>
      </c>
      <c r="J264">
        <v>0.94782865000000005</v>
      </c>
      <c r="K264">
        <v>5.2171342000000002E-2</v>
      </c>
      <c r="N264">
        <v>0.93559559999999997</v>
      </c>
      <c r="O264">
        <v>6.4404434999999996E-2</v>
      </c>
      <c r="P264">
        <v>0.93252020000000002</v>
      </c>
      <c r="Q264">
        <v>6.7479774000000006E-2</v>
      </c>
      <c r="T264">
        <v>0.94799999999999995</v>
      </c>
      <c r="U264">
        <v>5.1999999999999998E-2</v>
      </c>
      <c r="V264">
        <v>0.93475149999999996</v>
      </c>
      <c r="W264">
        <v>6.5248500000000001E-2</v>
      </c>
      <c r="X264">
        <v>0.92100066000000003</v>
      </c>
      <c r="Y264">
        <v>7.8999330000000006E-2</v>
      </c>
      <c r="AB264">
        <v>0.93482200000000004</v>
      </c>
      <c r="AC264">
        <v>6.5177970000000002E-2</v>
      </c>
    </row>
    <row r="265" spans="1:29">
      <c r="A265" s="12">
        <f t="shared" si="2"/>
        <v>31.000000000000082</v>
      </c>
      <c r="B265">
        <v>0.94242619999999999</v>
      </c>
      <c r="C265" s="16">
        <v>5.7573794999999997E-2</v>
      </c>
      <c r="D265">
        <v>0.93480830000000004</v>
      </c>
      <c r="E265">
        <v>6.5191700000000005E-2</v>
      </c>
      <c r="F265">
        <v>0.93192624999999996</v>
      </c>
      <c r="G265">
        <v>6.8073770000000006E-2</v>
      </c>
      <c r="J265">
        <v>0.94829180000000002</v>
      </c>
      <c r="K265">
        <v>5.1708247999999998E-2</v>
      </c>
      <c r="N265">
        <v>0.93565624999999997</v>
      </c>
      <c r="O265">
        <v>6.4343764999999997E-2</v>
      </c>
      <c r="P265">
        <v>0.93253090000000005</v>
      </c>
      <c r="Q265">
        <v>6.7469150000000006E-2</v>
      </c>
      <c r="T265">
        <v>0.94799999999999995</v>
      </c>
      <c r="U265">
        <v>5.1999999999999998E-2</v>
      </c>
      <c r="V265">
        <v>0.93480830000000004</v>
      </c>
      <c r="W265">
        <v>6.5191700000000005E-2</v>
      </c>
      <c r="X265">
        <v>0.92100079999999995</v>
      </c>
      <c r="Y265">
        <v>7.8999200000000006E-2</v>
      </c>
      <c r="AB265">
        <v>0.93485194000000005</v>
      </c>
      <c r="AC265">
        <v>6.5148079999999997E-2</v>
      </c>
    </row>
    <row r="266" spans="1:29">
      <c r="A266" s="12">
        <f t="shared" si="2"/>
        <v>31.16666666666675</v>
      </c>
      <c r="B266">
        <v>0.94262089999999998</v>
      </c>
      <c r="C266" s="16">
        <v>5.7379119999999999E-2</v>
      </c>
      <c r="D266">
        <v>0.93486559999999996</v>
      </c>
      <c r="E266">
        <v>6.5134406000000006E-2</v>
      </c>
      <c r="F266">
        <v>0.9319442</v>
      </c>
      <c r="G266">
        <v>6.8055785999999993E-2</v>
      </c>
      <c r="J266">
        <v>0.94876110000000002</v>
      </c>
      <c r="K266">
        <v>5.1238869999999999E-2</v>
      </c>
      <c r="N266">
        <v>0.93571740000000003</v>
      </c>
      <c r="O266">
        <v>6.4282595999999997E-2</v>
      </c>
      <c r="P266">
        <v>0.93254159999999997</v>
      </c>
      <c r="Q266">
        <v>6.7458400000000002E-2</v>
      </c>
      <c r="T266">
        <v>0.94799999999999995</v>
      </c>
      <c r="U266">
        <v>5.1999999999999998E-2</v>
      </c>
      <c r="V266">
        <v>0.93486559999999996</v>
      </c>
      <c r="W266">
        <v>6.5134406000000006E-2</v>
      </c>
      <c r="X266">
        <v>0.92100095999999998</v>
      </c>
      <c r="Y266">
        <v>7.8999040000000006E-2</v>
      </c>
      <c r="AB266">
        <v>0.93488210000000005</v>
      </c>
      <c r="AC266">
        <v>6.5117869999999994E-2</v>
      </c>
    </row>
    <row r="267" spans="1:29">
      <c r="A267" s="12">
        <f t="shared" si="2"/>
        <v>31.333333333333417</v>
      </c>
      <c r="B267">
        <v>0.94282036999999996</v>
      </c>
      <c r="C267" s="16">
        <v>5.7179609999999999E-2</v>
      </c>
      <c r="D267">
        <v>0.93492339999999996</v>
      </c>
      <c r="E267">
        <v>6.5076609999999993E-2</v>
      </c>
      <c r="F267">
        <v>0.93196239999999997</v>
      </c>
      <c r="G267">
        <v>6.8037650000000005E-2</v>
      </c>
      <c r="J267">
        <v>0.94923599999999997</v>
      </c>
      <c r="K267">
        <v>5.076402E-2</v>
      </c>
      <c r="N267">
        <v>0.93577909999999997</v>
      </c>
      <c r="O267">
        <v>6.4220910000000006E-2</v>
      </c>
      <c r="P267">
        <v>0.93255250000000001</v>
      </c>
      <c r="Q267">
        <v>6.7447510000000002E-2</v>
      </c>
      <c r="T267">
        <v>0.94799999999999995</v>
      </c>
      <c r="U267">
        <v>5.1999999999999998E-2</v>
      </c>
      <c r="V267">
        <v>0.93492339999999996</v>
      </c>
      <c r="W267">
        <v>6.5076609999999993E-2</v>
      </c>
      <c r="X267">
        <v>0.92100114</v>
      </c>
      <c r="Y267">
        <v>7.8998856000000006E-2</v>
      </c>
      <c r="AB267">
        <v>0.93491270000000004</v>
      </c>
      <c r="AC267">
        <v>6.5087339999999994E-2</v>
      </c>
    </row>
    <row r="268" spans="1:29">
      <c r="A268" s="12">
        <f t="shared" si="2"/>
        <v>31.500000000000085</v>
      </c>
      <c r="B268">
        <v>0.94302490000000005</v>
      </c>
      <c r="C268" s="16">
        <v>5.6975115E-2</v>
      </c>
      <c r="D268">
        <v>0.93498170000000003</v>
      </c>
      <c r="E268">
        <v>6.5018296000000003E-2</v>
      </c>
      <c r="F268">
        <v>0.9319807</v>
      </c>
      <c r="G268">
        <v>6.8019289999999996E-2</v>
      </c>
      <c r="J268">
        <v>0.94971550000000005</v>
      </c>
      <c r="K268">
        <v>5.0284490000000001E-2</v>
      </c>
      <c r="N268">
        <v>0.93584126000000001</v>
      </c>
      <c r="O268">
        <v>6.4158729999999997E-2</v>
      </c>
      <c r="P268">
        <v>0.93256349999999999</v>
      </c>
      <c r="Q268">
        <v>6.7436499999999996E-2</v>
      </c>
      <c r="T268">
        <v>0.94799999999999995</v>
      </c>
      <c r="U268">
        <v>5.1999999999999998E-2</v>
      </c>
      <c r="V268">
        <v>0.93498170000000003</v>
      </c>
      <c r="W268">
        <v>6.5018296000000003E-2</v>
      </c>
      <c r="X268">
        <v>0.92100139999999997</v>
      </c>
      <c r="Y268">
        <v>7.899863E-2</v>
      </c>
      <c r="AB268">
        <v>0.93494350000000004</v>
      </c>
      <c r="AC268">
        <v>6.505648E-2</v>
      </c>
    </row>
    <row r="269" spans="1:29">
      <c r="A269" s="12">
        <f t="shared" si="2"/>
        <v>31.666666666666753</v>
      </c>
      <c r="B269">
        <v>0.94323456000000006</v>
      </c>
      <c r="C269" s="16">
        <v>5.6765463000000002E-2</v>
      </c>
      <c r="D269">
        <v>0.93504052999999998</v>
      </c>
      <c r="E269">
        <v>6.4959470000000005E-2</v>
      </c>
      <c r="F269">
        <v>0.93199927000000005</v>
      </c>
      <c r="G269">
        <v>6.8000733999999993E-2</v>
      </c>
      <c r="J269">
        <v>0.95019907000000003</v>
      </c>
      <c r="K269">
        <v>4.9800919999999999E-2</v>
      </c>
      <c r="N269">
        <v>0.93590397000000003</v>
      </c>
      <c r="O269">
        <v>6.4096040000000007E-2</v>
      </c>
      <c r="P269">
        <v>0.93257460000000003</v>
      </c>
      <c r="Q269">
        <v>6.7425355000000006E-2</v>
      </c>
      <c r="T269">
        <v>0.94799999999999995</v>
      </c>
      <c r="U269">
        <v>5.1999999999999998E-2</v>
      </c>
      <c r="V269">
        <v>0.93504052999999998</v>
      </c>
      <c r="W269">
        <v>6.4959470000000005E-2</v>
      </c>
      <c r="X269">
        <v>0.92100159999999998</v>
      </c>
      <c r="Y269">
        <v>7.8998365000000001E-2</v>
      </c>
      <c r="AB269">
        <v>0.93497472999999998</v>
      </c>
      <c r="AC269">
        <v>6.5025289999999999E-2</v>
      </c>
    </row>
    <row r="270" spans="1:29">
      <c r="A270" s="12">
        <f t="shared" si="2"/>
        <v>31.833333333333421</v>
      </c>
      <c r="B270">
        <v>0.94344943999999997</v>
      </c>
      <c r="C270" s="16">
        <v>5.6550585E-2</v>
      </c>
      <c r="D270">
        <v>0.93509989999999998</v>
      </c>
      <c r="E270">
        <v>6.4900120000000006E-2</v>
      </c>
      <c r="F270">
        <v>0.93201803999999999</v>
      </c>
      <c r="G270">
        <v>6.7981949999999999E-2</v>
      </c>
      <c r="J270">
        <v>0.95068589999999997</v>
      </c>
      <c r="K270">
        <v>4.9314085000000001E-2</v>
      </c>
      <c r="N270">
        <v>0.93596714999999997</v>
      </c>
      <c r="O270">
        <v>6.4032839999999994E-2</v>
      </c>
      <c r="P270">
        <v>0.93258589999999997</v>
      </c>
      <c r="Q270">
        <v>6.7414080000000001E-2</v>
      </c>
      <c r="T270">
        <v>0.94799999999999995</v>
      </c>
      <c r="U270">
        <v>5.1999999999999998E-2</v>
      </c>
      <c r="V270">
        <v>0.93509989999999998</v>
      </c>
      <c r="W270">
        <v>6.4900120000000006E-2</v>
      </c>
      <c r="X270">
        <v>0.92100199999999999</v>
      </c>
      <c r="Y270">
        <v>7.899805E-2</v>
      </c>
      <c r="AB270">
        <v>0.93500620000000001</v>
      </c>
      <c r="AC270">
        <v>6.4993770000000006E-2</v>
      </c>
    </row>
    <row r="271" spans="1:29">
      <c r="A271" s="12">
        <f t="shared" si="2"/>
        <v>32.000000000000085</v>
      </c>
      <c r="B271">
        <v>0.9436696</v>
      </c>
      <c r="C271" s="16">
        <v>5.6330367999999999E-2</v>
      </c>
      <c r="D271">
        <v>0.93515974000000002</v>
      </c>
      <c r="E271">
        <v>6.4840264999999994E-2</v>
      </c>
      <c r="F271">
        <v>0.93203694000000004</v>
      </c>
      <c r="G271">
        <v>6.7963034000000005E-2</v>
      </c>
      <c r="J271">
        <v>0.9511752</v>
      </c>
      <c r="K271">
        <v>4.8824813000000002E-2</v>
      </c>
      <c r="N271">
        <v>0.93603086000000002</v>
      </c>
      <c r="O271">
        <v>6.3969134999999996E-2</v>
      </c>
      <c r="P271">
        <v>0.93259734000000005</v>
      </c>
      <c r="Q271">
        <v>6.7402675999999995E-2</v>
      </c>
      <c r="T271">
        <v>0.94799999999999995</v>
      </c>
      <c r="U271">
        <v>5.1999999999999998E-2</v>
      </c>
      <c r="V271">
        <v>0.93515974000000002</v>
      </c>
      <c r="W271">
        <v>6.4840264999999994E-2</v>
      </c>
      <c r="X271">
        <v>0.92100230000000005</v>
      </c>
      <c r="Y271">
        <v>7.8997680000000001E-2</v>
      </c>
      <c r="AB271">
        <v>0.93503809999999998</v>
      </c>
      <c r="AC271">
        <v>6.4961909999999998E-2</v>
      </c>
    </row>
    <row r="272" spans="1:29">
      <c r="A272" s="12">
        <f t="shared" si="2"/>
        <v>32.16666666666675</v>
      </c>
      <c r="B272">
        <v>0.94389533999999997</v>
      </c>
      <c r="C272" s="16">
        <v>5.6104639999999997E-2</v>
      </c>
      <c r="D272">
        <v>0.9352201</v>
      </c>
      <c r="E272">
        <v>6.4779890000000007E-2</v>
      </c>
      <c r="F272">
        <v>0.93205610000000005</v>
      </c>
      <c r="G272">
        <v>6.7943890000000007E-2</v>
      </c>
      <c r="J272">
        <v>0.95166620000000002</v>
      </c>
      <c r="K272">
        <v>4.833382E-2</v>
      </c>
      <c r="N272">
        <v>0.93609505999999998</v>
      </c>
      <c r="O272">
        <v>6.3904909999999995E-2</v>
      </c>
      <c r="P272">
        <v>0.93260883999999999</v>
      </c>
      <c r="Q272">
        <v>6.7391140000000002E-2</v>
      </c>
      <c r="T272">
        <v>0.94799999999999995</v>
      </c>
      <c r="U272">
        <v>5.1999999999999998E-2</v>
      </c>
      <c r="V272">
        <v>0.9352201</v>
      </c>
      <c r="W272">
        <v>6.4779890000000007E-2</v>
      </c>
      <c r="X272">
        <v>0.92100274999999998</v>
      </c>
      <c r="Y272">
        <v>7.8997239999999996E-2</v>
      </c>
      <c r="AB272">
        <v>0.93507030000000002</v>
      </c>
      <c r="AC272">
        <v>6.4929710000000002E-2</v>
      </c>
    </row>
    <row r="273" spans="1:29">
      <c r="A273" s="12">
        <f t="shared" ref="A273:A336" si="3">A272+1/6</f>
        <v>32.333333333333414</v>
      </c>
      <c r="B273">
        <v>0.94412669999999999</v>
      </c>
      <c r="C273" s="16">
        <v>5.5873263999999999E-2</v>
      </c>
      <c r="D273">
        <v>0.93528100000000003</v>
      </c>
      <c r="E273">
        <v>6.4718990000000004E-2</v>
      </c>
      <c r="F273">
        <v>0.93207549999999995</v>
      </c>
      <c r="G273">
        <v>6.7924509999999994E-2</v>
      </c>
      <c r="J273">
        <v>0.95215833000000005</v>
      </c>
      <c r="K273">
        <v>4.7841683000000003E-2</v>
      </c>
      <c r="N273">
        <v>0.93615979999999999</v>
      </c>
      <c r="O273">
        <v>6.3840179999999996E-2</v>
      </c>
      <c r="P273">
        <v>0.93262049999999996</v>
      </c>
      <c r="Q273">
        <v>6.7379474999999994E-2</v>
      </c>
      <c r="T273">
        <v>0.94799999999999995</v>
      </c>
      <c r="U273">
        <v>5.1999999999999998E-2</v>
      </c>
      <c r="V273">
        <v>0.93528100000000003</v>
      </c>
      <c r="W273">
        <v>6.4718990000000004E-2</v>
      </c>
      <c r="X273">
        <v>0.92100329999999997</v>
      </c>
      <c r="Y273">
        <v>7.8996739999999996E-2</v>
      </c>
      <c r="AB273">
        <v>0.93510280000000001</v>
      </c>
      <c r="AC273">
        <v>6.4897159999999995E-2</v>
      </c>
    </row>
    <row r="274" spans="1:29">
      <c r="A274" s="12">
        <f t="shared" si="3"/>
        <v>32.500000000000078</v>
      </c>
      <c r="B274">
        <v>0.94436390000000003</v>
      </c>
      <c r="C274" s="16">
        <v>5.5636107999999997E-2</v>
      </c>
      <c r="D274">
        <v>0.93534242999999995</v>
      </c>
      <c r="E274">
        <v>6.4657560000000003E-2</v>
      </c>
      <c r="F274">
        <v>0.93209500000000001</v>
      </c>
      <c r="G274">
        <v>6.7904989999999998E-2</v>
      </c>
      <c r="J274">
        <v>0.95265080000000002</v>
      </c>
      <c r="K274">
        <v>4.7349215E-2</v>
      </c>
      <c r="N274">
        <v>0.93622506000000005</v>
      </c>
      <c r="O274">
        <v>6.3774940000000002E-2</v>
      </c>
      <c r="P274">
        <v>0.93263229999999997</v>
      </c>
      <c r="Q274">
        <v>6.7367664999999993E-2</v>
      </c>
      <c r="T274">
        <v>0.94799999999999995</v>
      </c>
      <c r="U274">
        <v>5.1999999999999998E-2</v>
      </c>
      <c r="V274">
        <v>0.93534242999999995</v>
      </c>
      <c r="W274">
        <v>6.4657560000000003E-2</v>
      </c>
      <c r="X274">
        <v>0.92100380000000004</v>
      </c>
      <c r="Y274">
        <v>7.8996150000000001E-2</v>
      </c>
      <c r="AB274">
        <v>0.93513570000000001</v>
      </c>
      <c r="AC274">
        <v>6.4864254999999996E-2</v>
      </c>
    </row>
    <row r="275" spans="1:29">
      <c r="A275" s="12">
        <f t="shared" si="3"/>
        <v>32.666666666666742</v>
      </c>
      <c r="B275">
        <v>0.94460683999999995</v>
      </c>
      <c r="C275" s="16">
        <v>5.5393152000000001E-2</v>
      </c>
      <c r="D275">
        <v>0.93540440000000002</v>
      </c>
      <c r="E275">
        <v>6.4595609999999998E-2</v>
      </c>
      <c r="F275">
        <v>0.93211480000000002</v>
      </c>
      <c r="G275">
        <v>6.7885239999999999E-2</v>
      </c>
      <c r="J275">
        <v>0.95314290000000002</v>
      </c>
      <c r="K275">
        <v>4.6857145000000003E-2</v>
      </c>
      <c r="N275">
        <v>0.93629079999999998</v>
      </c>
      <c r="O275">
        <v>6.3709185000000002E-2</v>
      </c>
      <c r="P275">
        <v>0.93264424999999995</v>
      </c>
      <c r="Q275">
        <v>6.7355719999999994E-2</v>
      </c>
      <c r="T275">
        <v>0.94799999999999995</v>
      </c>
      <c r="U275">
        <v>5.1999999999999998E-2</v>
      </c>
      <c r="V275">
        <v>0.93540440000000002</v>
      </c>
      <c r="W275">
        <v>6.4595609999999998E-2</v>
      </c>
      <c r="X275">
        <v>0.92100453000000004</v>
      </c>
      <c r="Y275">
        <v>7.8995469999999998E-2</v>
      </c>
      <c r="AB275">
        <v>0.93516900000000003</v>
      </c>
      <c r="AC275">
        <v>6.4831E-2</v>
      </c>
    </row>
    <row r="276" spans="1:29">
      <c r="A276" s="12">
        <f t="shared" si="3"/>
        <v>32.833333333333407</v>
      </c>
      <c r="B276">
        <v>0.94485562999999995</v>
      </c>
      <c r="C276" s="16">
        <v>5.5144369999999998E-2</v>
      </c>
      <c r="D276">
        <v>0.93546689999999999</v>
      </c>
      <c r="E276">
        <v>6.4533119999999999E-2</v>
      </c>
      <c r="F276">
        <v>0.93213475000000001</v>
      </c>
      <c r="G276">
        <v>6.7865259999999997E-2</v>
      </c>
      <c r="J276">
        <v>0.95363410000000004</v>
      </c>
      <c r="K276">
        <v>4.6365900000000002E-2</v>
      </c>
      <c r="N276">
        <v>0.93635710000000005</v>
      </c>
      <c r="O276">
        <v>6.3642909999999997E-2</v>
      </c>
      <c r="P276">
        <v>0.93265635000000002</v>
      </c>
      <c r="Q276">
        <v>6.7343650000000005E-2</v>
      </c>
      <c r="T276">
        <v>0.94799999999999995</v>
      </c>
      <c r="U276">
        <v>5.1999999999999998E-2</v>
      </c>
      <c r="V276">
        <v>0.93546689999999999</v>
      </c>
      <c r="W276">
        <v>6.4533119999999999E-2</v>
      </c>
      <c r="X276">
        <v>0.92100530000000003</v>
      </c>
      <c r="Y276">
        <v>7.8994679999999998E-2</v>
      </c>
      <c r="AB276">
        <v>0.9352026</v>
      </c>
      <c r="AC276">
        <v>6.4797400000000005E-2</v>
      </c>
    </row>
    <row r="277" spans="1:29">
      <c r="A277" s="12">
        <f t="shared" si="3"/>
        <v>33.000000000000071</v>
      </c>
      <c r="B277">
        <v>0.94511040000000002</v>
      </c>
      <c r="C277" s="16">
        <v>5.488962E-2</v>
      </c>
      <c r="D277">
        <v>0.93552990000000003</v>
      </c>
      <c r="E277">
        <v>6.4470100000000002E-2</v>
      </c>
      <c r="F277">
        <v>0.93215490000000001</v>
      </c>
      <c r="G277">
        <v>6.7845130000000003E-2</v>
      </c>
      <c r="J277">
        <v>0.95412379999999997</v>
      </c>
      <c r="K277">
        <v>4.5876198E-2</v>
      </c>
      <c r="N277">
        <v>0.93642389999999998</v>
      </c>
      <c r="O277">
        <v>6.3576124999999997E-2</v>
      </c>
      <c r="P277">
        <v>0.93266857000000003</v>
      </c>
      <c r="Q277">
        <v>6.7331450000000001E-2</v>
      </c>
      <c r="T277">
        <v>0.94799999999999995</v>
      </c>
      <c r="U277">
        <v>5.1999999999999998E-2</v>
      </c>
      <c r="V277">
        <v>0.93552990000000003</v>
      </c>
      <c r="W277">
        <v>6.4470100000000002E-2</v>
      </c>
      <c r="X277">
        <v>0.92100625999999997</v>
      </c>
      <c r="Y277">
        <v>7.8993750000000001E-2</v>
      </c>
      <c r="AB277">
        <v>0.93523659999999997</v>
      </c>
      <c r="AC277">
        <v>6.4763433999999995E-2</v>
      </c>
    </row>
    <row r="278" spans="1:29">
      <c r="A278" s="12">
        <f t="shared" si="3"/>
        <v>33.166666666666735</v>
      </c>
      <c r="B278">
        <v>0.94537115000000005</v>
      </c>
      <c r="C278" s="16">
        <v>5.4628823E-2</v>
      </c>
      <c r="D278">
        <v>0.93559349999999997</v>
      </c>
      <c r="E278">
        <v>6.4406530000000003E-2</v>
      </c>
      <c r="F278">
        <v>0.93217519999999998</v>
      </c>
      <c r="G278">
        <v>6.7824780000000001E-2</v>
      </c>
      <c r="J278">
        <v>0.95461136000000002</v>
      </c>
      <c r="K278">
        <v>4.5388634999999997E-2</v>
      </c>
      <c r="N278">
        <v>0.93649119999999997</v>
      </c>
      <c r="O278">
        <v>6.3508815999999996E-2</v>
      </c>
      <c r="P278">
        <v>0.93268090000000003</v>
      </c>
      <c r="Q278">
        <v>6.7319100000000007E-2</v>
      </c>
      <c r="T278">
        <v>0.94799999999999995</v>
      </c>
      <c r="U278">
        <v>5.1999999999999998E-2</v>
      </c>
      <c r="V278">
        <v>0.93559349999999997</v>
      </c>
      <c r="W278">
        <v>6.4406530000000003E-2</v>
      </c>
      <c r="X278">
        <v>0.92100733999999995</v>
      </c>
      <c r="Y278">
        <v>7.8992690000000004E-2</v>
      </c>
      <c r="AB278">
        <v>0.93527090000000002</v>
      </c>
      <c r="AC278">
        <v>6.4729110000000006E-2</v>
      </c>
    </row>
    <row r="279" spans="1:29">
      <c r="A279" s="12">
        <f t="shared" si="3"/>
        <v>33.3333333333334</v>
      </c>
      <c r="B279">
        <v>0.94563805999999995</v>
      </c>
      <c r="C279" s="16">
        <v>5.4361920000000001E-2</v>
      </c>
      <c r="D279">
        <v>0.93565756</v>
      </c>
      <c r="E279">
        <v>6.4342423999999995E-2</v>
      </c>
      <c r="F279">
        <v>0.93219584</v>
      </c>
      <c r="G279">
        <v>6.7804180000000006E-2</v>
      </c>
      <c r="J279">
        <v>0.95509630000000001</v>
      </c>
      <c r="K279">
        <v>4.4903687999999997E-2</v>
      </c>
      <c r="N279">
        <v>0.93655900000000003</v>
      </c>
      <c r="O279">
        <v>6.3440979999999994E-2</v>
      </c>
      <c r="P279">
        <v>0.93269336000000003</v>
      </c>
      <c r="Q279">
        <v>6.7306619999999998E-2</v>
      </c>
      <c r="T279">
        <v>0.94799999999999995</v>
      </c>
      <c r="U279">
        <v>5.1999999999999998E-2</v>
      </c>
      <c r="V279">
        <v>0.93565756</v>
      </c>
      <c r="W279">
        <v>6.4342423999999995E-2</v>
      </c>
      <c r="X279">
        <v>0.92100850000000001</v>
      </c>
      <c r="Y279">
        <v>7.8991459999999999E-2</v>
      </c>
      <c r="AB279">
        <v>0.93530559999999996</v>
      </c>
      <c r="AC279">
        <v>6.4694420000000002E-2</v>
      </c>
    </row>
    <row r="280" spans="1:29">
      <c r="A280" s="12">
        <f t="shared" si="3"/>
        <v>33.500000000000064</v>
      </c>
      <c r="B280">
        <v>0.94591104999999998</v>
      </c>
      <c r="C280" s="16">
        <v>5.4088957999999999E-2</v>
      </c>
      <c r="D280">
        <v>0.93572222999999999</v>
      </c>
      <c r="E280">
        <v>6.4277775999999995E-2</v>
      </c>
      <c r="F280">
        <v>0.93221659999999995</v>
      </c>
      <c r="G280">
        <v>6.778344E-2</v>
      </c>
      <c r="J280">
        <v>0.95557820000000004</v>
      </c>
      <c r="K280">
        <v>4.4421809999999999E-2</v>
      </c>
      <c r="N280">
        <v>0.9366274</v>
      </c>
      <c r="O280">
        <v>6.3372620000000005E-2</v>
      </c>
      <c r="P280">
        <v>0.93270600000000004</v>
      </c>
      <c r="Q280">
        <v>6.7294010000000001E-2</v>
      </c>
      <c r="T280">
        <v>0.94799999999999995</v>
      </c>
      <c r="U280">
        <v>5.1999999999999998E-2</v>
      </c>
      <c r="V280">
        <v>0.93572222999999999</v>
      </c>
      <c r="W280">
        <v>6.4277775999999995E-2</v>
      </c>
      <c r="X280">
        <v>0.92100996000000002</v>
      </c>
      <c r="Y280">
        <v>7.8990035E-2</v>
      </c>
      <c r="AB280">
        <v>0.93534063999999995</v>
      </c>
      <c r="AC280">
        <v>6.4659359999999999E-2</v>
      </c>
    </row>
    <row r="281" spans="1:29">
      <c r="A281" s="12">
        <f t="shared" si="3"/>
        <v>33.666666666666728</v>
      </c>
      <c r="B281">
        <v>0.94618999999999998</v>
      </c>
      <c r="C281" s="16">
        <v>5.3810015000000003E-2</v>
      </c>
      <c r="D281">
        <v>0.93578744000000003</v>
      </c>
      <c r="E281">
        <v>6.4212549999999993E-2</v>
      </c>
      <c r="F281">
        <v>0.93223750000000005</v>
      </c>
      <c r="G281">
        <v>6.7762489999999995E-2</v>
      </c>
      <c r="J281">
        <v>0.95605649999999998</v>
      </c>
      <c r="K281">
        <v>4.3943506E-2</v>
      </c>
      <c r="N281">
        <v>0.93669630000000004</v>
      </c>
      <c r="O281">
        <v>6.3303739999999997E-2</v>
      </c>
      <c r="P281">
        <v>0.93271875000000004</v>
      </c>
      <c r="Q281">
        <v>6.7281259999999996E-2</v>
      </c>
      <c r="T281">
        <v>0.94799999999999995</v>
      </c>
      <c r="U281">
        <v>5.1999999999999998E-2</v>
      </c>
      <c r="V281">
        <v>0.93578744000000003</v>
      </c>
      <c r="W281">
        <v>6.4212549999999993E-2</v>
      </c>
      <c r="X281">
        <v>0.92101160000000004</v>
      </c>
      <c r="Y281">
        <v>7.8988396000000002E-2</v>
      </c>
      <c r="AB281">
        <v>0.93537610000000004</v>
      </c>
      <c r="AC281">
        <v>6.4623885000000006E-2</v>
      </c>
    </row>
    <row r="282" spans="1:29">
      <c r="A282" s="12">
        <f t="shared" si="3"/>
        <v>33.833333333333393</v>
      </c>
      <c r="B282">
        <v>0.94647497000000003</v>
      </c>
      <c r="C282" s="16">
        <v>5.3525027000000003E-2</v>
      </c>
      <c r="D282">
        <v>0.93585324000000003</v>
      </c>
      <c r="E282">
        <v>6.414678E-2</v>
      </c>
      <c r="F282">
        <v>0.93225860000000005</v>
      </c>
      <c r="G282">
        <v>6.7741380000000004E-2</v>
      </c>
      <c r="J282">
        <v>0.95653080000000001</v>
      </c>
      <c r="K282">
        <v>4.3469183000000002E-2</v>
      </c>
      <c r="N282">
        <v>0.93676570000000003</v>
      </c>
      <c r="O282">
        <v>6.3234319999999997E-2</v>
      </c>
      <c r="P282">
        <v>0.93273159999999999</v>
      </c>
      <c r="Q282">
        <v>6.7268363999999997E-2</v>
      </c>
      <c r="T282">
        <v>0.94799999999999995</v>
      </c>
      <c r="U282">
        <v>5.1999999999999998E-2</v>
      </c>
      <c r="V282">
        <v>0.93585324000000003</v>
      </c>
      <c r="W282">
        <v>6.414678E-2</v>
      </c>
      <c r="X282">
        <v>0.92101350000000004</v>
      </c>
      <c r="Y282">
        <v>7.8986509999999996E-2</v>
      </c>
      <c r="AB282">
        <v>0.93541200000000002</v>
      </c>
      <c r="AC282">
        <v>6.4588024999999993E-2</v>
      </c>
    </row>
    <row r="283" spans="1:29">
      <c r="A283" s="12">
        <f t="shared" si="3"/>
        <v>34.000000000000057</v>
      </c>
      <c r="B283">
        <v>0.946766</v>
      </c>
      <c r="C283" s="16">
        <v>5.3234003000000002E-2</v>
      </c>
      <c r="D283">
        <v>0.93591959999999996</v>
      </c>
      <c r="E283">
        <v>6.4080440000000002E-2</v>
      </c>
      <c r="F283">
        <v>0.93227994000000003</v>
      </c>
      <c r="G283">
        <v>6.7720080000000002E-2</v>
      </c>
      <c r="J283">
        <v>0.95700085000000001</v>
      </c>
      <c r="K283">
        <v>4.2999174000000001E-2</v>
      </c>
      <c r="N283">
        <v>0.93683565000000002</v>
      </c>
      <c r="O283">
        <v>6.3164380000000006E-2</v>
      </c>
      <c r="P283">
        <v>0.93274469999999998</v>
      </c>
      <c r="Q283">
        <v>6.7255330000000002E-2</v>
      </c>
      <c r="T283">
        <v>0.94799999999999995</v>
      </c>
      <c r="U283">
        <v>5.1999999999999998E-2</v>
      </c>
      <c r="V283">
        <v>0.93591959999999996</v>
      </c>
      <c r="W283">
        <v>6.4080440000000002E-2</v>
      </c>
      <c r="X283">
        <v>0.92101560000000005</v>
      </c>
      <c r="Y283">
        <v>7.8984360000000003E-2</v>
      </c>
      <c r="AB283">
        <v>0.93544819999999995</v>
      </c>
      <c r="AC283">
        <v>6.4551769999999994E-2</v>
      </c>
    </row>
    <row r="284" spans="1:29">
      <c r="A284" s="12">
        <f t="shared" si="3"/>
        <v>34.166666666666721</v>
      </c>
      <c r="B284">
        <v>0.94706299999999999</v>
      </c>
      <c r="C284" s="16">
        <v>5.2936985999999998E-2</v>
      </c>
      <c r="D284">
        <v>0.93598645999999996</v>
      </c>
      <c r="E284">
        <v>6.4013526000000001E-2</v>
      </c>
      <c r="F284">
        <v>0.93230146000000003</v>
      </c>
      <c r="G284">
        <v>6.7698560000000005E-2</v>
      </c>
      <c r="J284">
        <v>0.95746620000000005</v>
      </c>
      <c r="K284">
        <v>4.2533840000000003E-2</v>
      </c>
      <c r="N284">
        <v>0.93690609999999996</v>
      </c>
      <c r="O284">
        <v>6.3093899999999994E-2</v>
      </c>
      <c r="P284">
        <v>0.93275785</v>
      </c>
      <c r="Q284">
        <v>6.7242170000000004E-2</v>
      </c>
      <c r="T284">
        <v>0.94799999999999995</v>
      </c>
      <c r="U284">
        <v>5.1999999999999998E-2</v>
      </c>
      <c r="V284">
        <v>0.93598645999999996</v>
      </c>
      <c r="W284">
        <v>6.4013526000000001E-2</v>
      </c>
      <c r="X284">
        <v>0.92101809999999995</v>
      </c>
      <c r="Y284">
        <v>7.8981884000000002E-2</v>
      </c>
      <c r="AB284">
        <v>0.93548489999999995</v>
      </c>
      <c r="AC284">
        <v>6.4515113999999998E-2</v>
      </c>
    </row>
    <row r="285" spans="1:29">
      <c r="A285" s="12">
        <f t="shared" si="3"/>
        <v>34.333333333333385</v>
      </c>
      <c r="B285">
        <v>0.94736589999999998</v>
      </c>
      <c r="C285" s="16">
        <v>5.2634097999999997E-2</v>
      </c>
      <c r="D285">
        <v>0.93605393000000003</v>
      </c>
      <c r="E285">
        <v>6.3946046000000006E-2</v>
      </c>
      <c r="F285">
        <v>0.93232316000000004</v>
      </c>
      <c r="G285">
        <v>6.7676840000000002E-2</v>
      </c>
      <c r="J285">
        <v>0.95792650000000001</v>
      </c>
      <c r="K285">
        <v>4.2073480000000003E-2</v>
      </c>
      <c r="N285">
        <v>0.93697710000000001</v>
      </c>
      <c r="O285">
        <v>6.3022889999999998E-2</v>
      </c>
      <c r="P285">
        <v>0.93277114999999999</v>
      </c>
      <c r="Q285">
        <v>6.7228850000000007E-2</v>
      </c>
      <c r="T285">
        <v>0.94799999999999995</v>
      </c>
      <c r="U285">
        <v>5.1999999999999998E-2</v>
      </c>
      <c r="V285">
        <v>0.93605393000000003</v>
      </c>
      <c r="W285">
        <v>6.3946046000000006E-2</v>
      </c>
      <c r="X285">
        <v>0.92102090000000003</v>
      </c>
      <c r="Y285">
        <v>7.8979049999999995E-2</v>
      </c>
      <c r="AB285">
        <v>0.93552195999999999</v>
      </c>
      <c r="AC285">
        <v>6.4478060000000004E-2</v>
      </c>
    </row>
    <row r="286" spans="1:29">
      <c r="A286" s="12">
        <f t="shared" si="3"/>
        <v>34.50000000000005</v>
      </c>
      <c r="B286">
        <v>0.94767444999999995</v>
      </c>
      <c r="C286" s="16">
        <v>5.2325517000000002E-2</v>
      </c>
      <c r="D286">
        <v>0.93612200000000001</v>
      </c>
      <c r="E286">
        <v>6.3877980000000001E-2</v>
      </c>
      <c r="F286">
        <v>0.93234510000000004</v>
      </c>
      <c r="G286">
        <v>6.7654914999999996E-2</v>
      </c>
      <c r="J286">
        <v>0.95838164999999997</v>
      </c>
      <c r="K286">
        <v>4.1618365999999997E-2</v>
      </c>
      <c r="N286">
        <v>0.93704869999999996</v>
      </c>
      <c r="O286">
        <v>6.2951333999999998E-2</v>
      </c>
      <c r="P286">
        <v>0.93278459999999996</v>
      </c>
      <c r="Q286">
        <v>6.7215405000000006E-2</v>
      </c>
      <c r="T286">
        <v>0.94799999999999995</v>
      </c>
      <c r="U286">
        <v>5.1999999999999998E-2</v>
      </c>
      <c r="V286">
        <v>0.93612200000000001</v>
      </c>
      <c r="W286">
        <v>6.3877980000000001E-2</v>
      </c>
      <c r="X286">
        <v>0.92102419999999996</v>
      </c>
      <c r="Y286">
        <v>7.8975820000000002E-2</v>
      </c>
      <c r="AB286">
        <v>0.93555940000000004</v>
      </c>
      <c r="AC286">
        <v>6.4440600000000001E-2</v>
      </c>
    </row>
    <row r="287" spans="1:29">
      <c r="A287" s="12">
        <f t="shared" si="3"/>
        <v>34.666666666666714</v>
      </c>
      <c r="B287">
        <v>0.94798870000000002</v>
      </c>
      <c r="C287" s="16">
        <v>5.2011292000000001E-2</v>
      </c>
      <c r="D287">
        <v>0.93619065999999995</v>
      </c>
      <c r="E287">
        <v>6.3809329999999997E-2</v>
      </c>
      <c r="F287">
        <v>0.93236719999999995</v>
      </c>
      <c r="G287">
        <v>6.7632780000000003E-2</v>
      </c>
      <c r="J287">
        <v>0.95883125000000002</v>
      </c>
      <c r="K287">
        <v>4.1168719999999999E-2</v>
      </c>
      <c r="N287">
        <v>0.93712079999999998</v>
      </c>
      <c r="O287">
        <v>6.2879229999999994E-2</v>
      </c>
      <c r="P287">
        <v>0.93279820000000002</v>
      </c>
      <c r="Q287">
        <v>6.7201815999999998E-2</v>
      </c>
      <c r="T287">
        <v>0.94799999999999995</v>
      </c>
      <c r="U287">
        <v>5.1999999999999998E-2</v>
      </c>
      <c r="V287">
        <v>0.93619065999999995</v>
      </c>
      <c r="W287">
        <v>6.3809329999999997E-2</v>
      </c>
      <c r="X287">
        <v>0.92102790000000001</v>
      </c>
      <c r="Y287">
        <v>7.8972130000000001E-2</v>
      </c>
      <c r="AB287">
        <v>0.93559729999999997</v>
      </c>
      <c r="AC287">
        <v>6.4402730000000005E-2</v>
      </c>
    </row>
    <row r="288" spans="1:29">
      <c r="A288" s="12">
        <f t="shared" si="3"/>
        <v>34.833333333333378</v>
      </c>
      <c r="B288">
        <v>0.94830846999999996</v>
      </c>
      <c r="C288" s="16">
        <v>5.1691550000000003E-2</v>
      </c>
      <c r="D288">
        <v>0.93625990000000003</v>
      </c>
      <c r="E288">
        <v>6.3740080000000005E-2</v>
      </c>
      <c r="F288">
        <v>0.93238955999999995</v>
      </c>
      <c r="G288">
        <v>6.7610434999999997E-2</v>
      </c>
      <c r="J288">
        <v>0.95927525000000002</v>
      </c>
      <c r="K288">
        <v>4.0724735999999997E-2</v>
      </c>
      <c r="N288">
        <v>0.93719344999999998</v>
      </c>
      <c r="O288">
        <v>6.2806559999999997E-2</v>
      </c>
      <c r="P288">
        <v>0.93281190000000003</v>
      </c>
      <c r="Q288">
        <v>6.7188083999999995E-2</v>
      </c>
      <c r="T288">
        <v>0.94799999999999995</v>
      </c>
      <c r="U288">
        <v>5.1999999999999998E-2</v>
      </c>
      <c r="V288">
        <v>0.93625990000000003</v>
      </c>
      <c r="W288">
        <v>6.3740080000000005E-2</v>
      </c>
      <c r="X288">
        <v>0.92103210000000002</v>
      </c>
      <c r="Y288">
        <v>7.8967930000000006E-2</v>
      </c>
      <c r="AB288">
        <v>0.93563556999999997</v>
      </c>
      <c r="AC288">
        <v>6.4364439999999995E-2</v>
      </c>
    </row>
    <row r="289" spans="1:29">
      <c r="A289" s="12">
        <f t="shared" si="3"/>
        <v>35.000000000000043</v>
      </c>
      <c r="B289">
        <v>0.94863355000000005</v>
      </c>
      <c r="C289" s="16">
        <v>5.1366450000000001E-2</v>
      </c>
      <c r="D289">
        <v>0.93632979999999999</v>
      </c>
      <c r="E289">
        <v>6.367022E-2</v>
      </c>
      <c r="F289">
        <v>0.93241215</v>
      </c>
      <c r="G289">
        <v>6.7587880000000003E-2</v>
      </c>
      <c r="J289">
        <v>0.95971340000000005</v>
      </c>
      <c r="K289">
        <v>4.0286603999999997E-2</v>
      </c>
      <c r="N289">
        <v>0.93726664999999998</v>
      </c>
      <c r="O289">
        <v>6.2733349999999993E-2</v>
      </c>
      <c r="P289">
        <v>0.93282580000000004</v>
      </c>
      <c r="Q289">
        <v>6.7174200000000003E-2</v>
      </c>
      <c r="T289">
        <v>0.94799999999999995</v>
      </c>
      <c r="U289">
        <v>5.1999999999999998E-2</v>
      </c>
      <c r="V289">
        <v>0.93632979999999999</v>
      </c>
      <c r="W289">
        <v>6.367022E-2</v>
      </c>
      <c r="X289">
        <v>0.92103683999999997</v>
      </c>
      <c r="Y289">
        <v>7.8963140000000001E-2</v>
      </c>
      <c r="AB289">
        <v>0.93567429999999996</v>
      </c>
      <c r="AC289">
        <v>6.4325674999999999E-2</v>
      </c>
    </row>
    <row r="290" spans="1:29">
      <c r="A290" s="12">
        <f t="shared" si="3"/>
        <v>35.166666666666707</v>
      </c>
      <c r="B290">
        <v>0.94896380000000002</v>
      </c>
      <c r="C290" s="16">
        <v>5.1036175000000003E-2</v>
      </c>
      <c r="D290">
        <v>0.93640022999999994</v>
      </c>
      <c r="E290">
        <v>6.3599740000000002E-2</v>
      </c>
      <c r="F290">
        <v>0.93243485999999998</v>
      </c>
      <c r="G290">
        <v>6.7565109999999998E-2</v>
      </c>
      <c r="J290">
        <v>0.96014553000000002</v>
      </c>
      <c r="K290">
        <v>3.9854489999999999E-2</v>
      </c>
      <c r="N290">
        <v>0.93734044000000005</v>
      </c>
      <c r="O290">
        <v>6.2659580000000006E-2</v>
      </c>
      <c r="P290">
        <v>0.9328398</v>
      </c>
      <c r="Q290">
        <v>6.7160189999999995E-2</v>
      </c>
      <c r="T290">
        <v>0.94799999999999995</v>
      </c>
      <c r="U290">
        <v>5.1999999999999998E-2</v>
      </c>
      <c r="V290">
        <v>0.93640022999999994</v>
      </c>
      <c r="W290">
        <v>6.3599740000000002E-2</v>
      </c>
      <c r="X290">
        <v>0.92104229999999998</v>
      </c>
      <c r="Y290">
        <v>7.8957700000000006E-2</v>
      </c>
      <c r="AB290">
        <v>0.93571360000000003</v>
      </c>
      <c r="AC290">
        <v>6.428644E-2</v>
      </c>
    </row>
    <row r="291" spans="1:29">
      <c r="A291" s="12">
        <f t="shared" si="3"/>
        <v>35.333333333333371</v>
      </c>
      <c r="B291">
        <v>0.94929903999999998</v>
      </c>
      <c r="C291" s="16">
        <v>5.0700974000000003E-2</v>
      </c>
      <c r="D291">
        <v>0.93647133999999999</v>
      </c>
      <c r="E291">
        <v>6.3528639999999997E-2</v>
      </c>
      <c r="F291">
        <v>0.93245785999999997</v>
      </c>
      <c r="G291">
        <v>6.7542140000000001E-2</v>
      </c>
      <c r="J291">
        <v>0.96057150000000002</v>
      </c>
      <c r="K291">
        <v>3.9428475999999997E-2</v>
      </c>
      <c r="N291">
        <v>0.93741476999999995</v>
      </c>
      <c r="O291">
        <v>6.258524E-2</v>
      </c>
      <c r="P291">
        <v>0.93285399999999996</v>
      </c>
      <c r="Q291">
        <v>6.7146025999999998E-2</v>
      </c>
      <c r="T291">
        <v>0.94799999999999995</v>
      </c>
      <c r="U291">
        <v>5.1999999999999998E-2</v>
      </c>
      <c r="V291">
        <v>0.93647133999999999</v>
      </c>
      <c r="W291">
        <v>6.3528639999999997E-2</v>
      </c>
      <c r="X291">
        <v>0.92104845999999996</v>
      </c>
      <c r="Y291">
        <v>7.8951519999999997E-2</v>
      </c>
      <c r="AB291">
        <v>0.93575319999999995</v>
      </c>
      <c r="AC291">
        <v>6.4246743999999995E-2</v>
      </c>
    </row>
    <row r="292" spans="1:29">
      <c r="A292" s="12">
        <f t="shared" si="3"/>
        <v>35.500000000000036</v>
      </c>
      <c r="B292">
        <v>0.94963896000000003</v>
      </c>
      <c r="C292" s="16">
        <v>5.0361033999999999E-2</v>
      </c>
      <c r="D292">
        <v>0.93654309999999996</v>
      </c>
      <c r="E292">
        <v>6.3456910000000005E-2</v>
      </c>
      <c r="F292">
        <v>0.93248105000000003</v>
      </c>
      <c r="G292">
        <v>6.7518960000000003E-2</v>
      </c>
      <c r="J292">
        <v>0.96099140000000005</v>
      </c>
      <c r="K292">
        <v>3.9008635999999999E-2</v>
      </c>
      <c r="N292">
        <v>0.93748969999999998</v>
      </c>
      <c r="O292">
        <v>6.2510334000000001E-2</v>
      </c>
      <c r="P292">
        <v>0.93286829999999998</v>
      </c>
      <c r="Q292">
        <v>6.7131720000000006E-2</v>
      </c>
      <c r="T292">
        <v>0.94799999999999995</v>
      </c>
      <c r="U292">
        <v>5.1999999999999998E-2</v>
      </c>
      <c r="V292">
        <v>0.93654309999999996</v>
      </c>
      <c r="W292">
        <v>6.3456910000000005E-2</v>
      </c>
      <c r="X292">
        <v>0.92105550000000003</v>
      </c>
      <c r="Y292">
        <v>7.8944503999999999E-2</v>
      </c>
      <c r="AB292">
        <v>0.9357934</v>
      </c>
      <c r="AC292">
        <v>6.4206584999999997E-2</v>
      </c>
    </row>
    <row r="293" spans="1:29">
      <c r="A293" s="12">
        <f t="shared" si="3"/>
        <v>35.6666666666667</v>
      </c>
      <c r="B293">
        <v>0.94998340000000003</v>
      </c>
      <c r="C293" s="16">
        <v>5.001659E-2</v>
      </c>
      <c r="D293">
        <v>0.93661547000000001</v>
      </c>
      <c r="E293">
        <v>6.3384529999999994E-2</v>
      </c>
      <c r="F293">
        <v>0.93250440000000001</v>
      </c>
      <c r="G293">
        <v>6.7495554999999999E-2</v>
      </c>
      <c r="J293">
        <v>0.96140490000000001</v>
      </c>
      <c r="K293">
        <v>3.8595064999999998E-2</v>
      </c>
      <c r="N293">
        <v>0.93756514999999996</v>
      </c>
      <c r="O293">
        <v>6.2434851999999999E-2</v>
      </c>
      <c r="P293">
        <v>0.93288269999999995</v>
      </c>
      <c r="Q293">
        <v>6.7117274000000005E-2</v>
      </c>
      <c r="T293">
        <v>0.94799999999999995</v>
      </c>
      <c r="U293">
        <v>5.1999999999999998E-2</v>
      </c>
      <c r="V293">
        <v>0.93661547000000001</v>
      </c>
      <c r="W293">
        <v>6.3384529999999994E-2</v>
      </c>
      <c r="X293">
        <v>0.92106339999999998</v>
      </c>
      <c r="Y293">
        <v>7.8936584000000004E-2</v>
      </c>
      <c r="AB293">
        <v>0.93583404999999997</v>
      </c>
      <c r="AC293">
        <v>6.4165949999999999E-2</v>
      </c>
    </row>
    <row r="294" spans="1:29">
      <c r="A294" s="12">
        <f t="shared" si="3"/>
        <v>35.833333333333364</v>
      </c>
      <c r="B294">
        <v>0.95033210000000001</v>
      </c>
      <c r="C294" s="16">
        <v>4.9667910000000003E-2</v>
      </c>
      <c r="D294">
        <v>0.93668850000000003</v>
      </c>
      <c r="E294">
        <v>6.3311510000000001E-2</v>
      </c>
      <c r="F294">
        <v>0.93252809999999997</v>
      </c>
      <c r="G294">
        <v>6.7471950000000003E-2</v>
      </c>
      <c r="J294">
        <v>0.96181214000000004</v>
      </c>
      <c r="K294">
        <v>3.8187859999999997E-2</v>
      </c>
      <c r="N294">
        <v>0.93764119999999995</v>
      </c>
      <c r="O294">
        <v>6.2358785E-2</v>
      </c>
      <c r="P294">
        <v>0.93289730000000004</v>
      </c>
      <c r="Q294">
        <v>6.7102679999999998E-2</v>
      </c>
      <c r="T294">
        <v>0.94799999999999995</v>
      </c>
      <c r="U294">
        <v>5.1999999999999998E-2</v>
      </c>
      <c r="V294">
        <v>0.93668850000000003</v>
      </c>
      <c r="W294">
        <v>6.3311510000000001E-2</v>
      </c>
      <c r="X294">
        <v>0.92107236000000003</v>
      </c>
      <c r="Y294">
        <v>7.8927650000000002E-2</v>
      </c>
      <c r="AB294">
        <v>0.93587520000000002</v>
      </c>
      <c r="AC294">
        <v>6.4124840000000002E-2</v>
      </c>
    </row>
    <row r="295" spans="1:29">
      <c r="A295" s="12">
        <f t="shared" si="3"/>
        <v>36.000000000000028</v>
      </c>
      <c r="B295">
        <v>0.9506848</v>
      </c>
      <c r="C295" s="16">
        <v>4.9315236999999998E-2</v>
      </c>
      <c r="D295">
        <v>0.93676214999999996</v>
      </c>
      <c r="E295">
        <v>6.323782E-2</v>
      </c>
      <c r="F295">
        <v>0.93255186000000001</v>
      </c>
      <c r="G295">
        <v>6.7448123999999998E-2</v>
      </c>
      <c r="J295">
        <v>0.96221299999999998</v>
      </c>
      <c r="K295">
        <v>3.7786989999999999E-2</v>
      </c>
      <c r="N295">
        <v>0.93771784999999996</v>
      </c>
      <c r="O295">
        <v>6.2282126E-2</v>
      </c>
      <c r="P295">
        <v>0.93291204999999999</v>
      </c>
      <c r="Q295">
        <v>6.7087930000000004E-2</v>
      </c>
      <c r="T295">
        <v>0.94799999999999995</v>
      </c>
      <c r="U295">
        <v>5.1999999999999998E-2</v>
      </c>
      <c r="V295">
        <v>0.93676214999999996</v>
      </c>
      <c r="W295">
        <v>6.323782E-2</v>
      </c>
      <c r="X295">
        <v>0.92108243999999995</v>
      </c>
      <c r="Y295">
        <v>7.8917559999999998E-2</v>
      </c>
      <c r="AB295">
        <v>0.93591679999999999</v>
      </c>
      <c r="AC295">
        <v>6.4083230000000005E-2</v>
      </c>
    </row>
    <row r="296" spans="1:29">
      <c r="A296" s="12">
        <f t="shared" si="3"/>
        <v>36.166666666666693</v>
      </c>
      <c r="B296">
        <v>0.95104120000000003</v>
      </c>
      <c r="C296" s="16">
        <v>4.8958804000000002E-2</v>
      </c>
      <c r="D296">
        <v>0.93683654000000005</v>
      </c>
      <c r="E296">
        <v>6.3163469999999999E-2</v>
      </c>
      <c r="F296">
        <v>0.93257590000000001</v>
      </c>
      <c r="G296">
        <v>6.7424096000000003E-2</v>
      </c>
      <c r="J296">
        <v>0.96260756000000003</v>
      </c>
      <c r="K296">
        <v>3.7392445000000003E-2</v>
      </c>
      <c r="N296">
        <v>0.93779509999999999</v>
      </c>
      <c r="O296">
        <v>6.2204870000000002E-2</v>
      </c>
      <c r="P296">
        <v>0.93292695000000003</v>
      </c>
      <c r="Q296">
        <v>6.7073049999999995E-2</v>
      </c>
      <c r="T296">
        <v>0.94799999999999995</v>
      </c>
      <c r="U296">
        <v>5.1999999999999998E-2</v>
      </c>
      <c r="V296">
        <v>0.93683654000000005</v>
      </c>
      <c r="W296">
        <v>6.3163469999999999E-2</v>
      </c>
      <c r="X296">
        <v>0.92109379999999996</v>
      </c>
      <c r="Y296">
        <v>7.8906160000000003E-2</v>
      </c>
      <c r="AB296">
        <v>0.93595885999999995</v>
      </c>
      <c r="AC296">
        <v>6.4041130000000002E-2</v>
      </c>
    </row>
    <row r="297" spans="1:29">
      <c r="A297" s="12">
        <f t="shared" si="3"/>
        <v>36.333333333333357</v>
      </c>
      <c r="B297">
        <v>0.95140104999999997</v>
      </c>
      <c r="C297" s="16">
        <v>4.8598953E-2</v>
      </c>
      <c r="D297">
        <v>0.93691159999999996</v>
      </c>
      <c r="E297">
        <v>6.3088400000000003E-2</v>
      </c>
      <c r="F297">
        <v>0.93260014000000002</v>
      </c>
      <c r="G297">
        <v>6.7399845E-2</v>
      </c>
      <c r="J297">
        <v>0.96299577000000003</v>
      </c>
      <c r="K297">
        <v>3.7004246999999997E-2</v>
      </c>
      <c r="N297">
        <v>0.93787299999999996</v>
      </c>
      <c r="O297">
        <v>6.2127010000000003E-2</v>
      </c>
      <c r="P297">
        <v>0.93294200000000005</v>
      </c>
      <c r="Q297">
        <v>6.7058010000000001E-2</v>
      </c>
      <c r="T297">
        <v>0.94799999999999995</v>
      </c>
      <c r="U297">
        <v>5.1999999999999998E-2</v>
      </c>
      <c r="V297">
        <v>0.93691159999999996</v>
      </c>
      <c r="W297">
        <v>6.3088400000000003E-2</v>
      </c>
      <c r="X297">
        <v>0.92110669999999994</v>
      </c>
      <c r="Y297">
        <v>7.8893326E-2</v>
      </c>
      <c r="AB297">
        <v>0.93600150000000004</v>
      </c>
      <c r="AC297">
        <v>6.3998509999999995E-2</v>
      </c>
    </row>
    <row r="298" spans="1:29">
      <c r="A298" s="12">
        <f t="shared" si="3"/>
        <v>36.500000000000021</v>
      </c>
      <c r="B298">
        <v>0.95176400000000005</v>
      </c>
      <c r="C298" s="16">
        <v>4.8235998000000002E-2</v>
      </c>
      <c r="D298">
        <v>0.93698733999999995</v>
      </c>
      <c r="E298">
        <v>6.3012645000000006E-2</v>
      </c>
      <c r="F298">
        <v>0.93262464</v>
      </c>
      <c r="G298">
        <v>6.7375383999999996E-2</v>
      </c>
      <c r="J298">
        <v>0.96337753999999998</v>
      </c>
      <c r="K298">
        <v>3.6622441999999998E-2</v>
      </c>
      <c r="N298">
        <v>0.93795145000000002</v>
      </c>
      <c r="O298">
        <v>6.2048536000000001E-2</v>
      </c>
      <c r="P298">
        <v>0.93295720000000004</v>
      </c>
      <c r="Q298">
        <v>6.7042834999999995E-2</v>
      </c>
      <c r="T298">
        <v>0.94799999999999995</v>
      </c>
      <c r="U298">
        <v>5.1999999999999998E-2</v>
      </c>
      <c r="V298">
        <v>0.93698733999999995</v>
      </c>
      <c r="W298">
        <v>6.3012645000000006E-2</v>
      </c>
      <c r="X298">
        <v>0.92112106000000005</v>
      </c>
      <c r="Y298">
        <v>7.8878924000000003E-2</v>
      </c>
      <c r="AB298">
        <v>0.93604469999999995</v>
      </c>
      <c r="AC298">
        <v>6.3955300000000007E-2</v>
      </c>
    </row>
    <row r="299" spans="1:29">
      <c r="A299" s="12">
        <f t="shared" si="3"/>
        <v>36.666666666666686</v>
      </c>
      <c r="B299">
        <v>0.95212969999999997</v>
      </c>
      <c r="C299" s="16">
        <v>4.7870269999999999E-2</v>
      </c>
      <c r="D299">
        <v>0.9370638</v>
      </c>
      <c r="E299">
        <v>6.2936164000000003E-2</v>
      </c>
      <c r="F299">
        <v>0.93264930000000001</v>
      </c>
      <c r="G299">
        <v>6.7350709999999994E-2</v>
      </c>
      <c r="J299">
        <v>0.96375303999999995</v>
      </c>
      <c r="K299">
        <v>3.6246929999999997E-2</v>
      </c>
      <c r="N299">
        <v>0.93803053999999997</v>
      </c>
      <c r="O299">
        <v>6.1969443999999999E-2</v>
      </c>
      <c r="P299">
        <v>0.93297249999999998</v>
      </c>
      <c r="Q299">
        <v>6.7027509999999998E-2</v>
      </c>
      <c r="T299">
        <v>0.94799999999999995</v>
      </c>
      <c r="U299">
        <v>5.1999999999999998E-2</v>
      </c>
      <c r="V299">
        <v>0.9370638</v>
      </c>
      <c r="W299">
        <v>6.2936164000000003E-2</v>
      </c>
      <c r="X299">
        <v>0.92113730000000005</v>
      </c>
      <c r="Y299">
        <v>7.8862749999999995E-2</v>
      </c>
      <c r="AB299">
        <v>0.93608844000000002</v>
      </c>
      <c r="AC299">
        <v>6.3911535000000005E-2</v>
      </c>
    </row>
    <row r="300" spans="1:29">
      <c r="A300" s="12">
        <f t="shared" si="3"/>
        <v>36.83333333333335</v>
      </c>
      <c r="B300">
        <v>0.95249795999999998</v>
      </c>
      <c r="C300" s="16">
        <v>4.7502062999999997E-2</v>
      </c>
      <c r="D300">
        <v>0.93714105999999997</v>
      </c>
      <c r="E300">
        <v>6.2858953999999995E-2</v>
      </c>
      <c r="F300">
        <v>0.93267416999999997</v>
      </c>
      <c r="G300">
        <v>6.7325815999999997E-2</v>
      </c>
      <c r="J300">
        <v>0.96412235000000002</v>
      </c>
      <c r="K300">
        <v>3.5877649999999997E-2</v>
      </c>
      <c r="N300">
        <v>0.93811029999999995</v>
      </c>
      <c r="O300">
        <v>6.1889726999999999E-2</v>
      </c>
      <c r="P300">
        <v>0.93298800000000004</v>
      </c>
      <c r="Q300">
        <v>6.701203E-2</v>
      </c>
      <c r="T300">
        <v>0.94799999999999995</v>
      </c>
      <c r="U300">
        <v>5.1999999999999998E-2</v>
      </c>
      <c r="V300">
        <v>0.93714105999999997</v>
      </c>
      <c r="W300">
        <v>6.2858953999999995E-2</v>
      </c>
      <c r="X300">
        <v>0.92115539999999996</v>
      </c>
      <c r="Y300">
        <v>7.8844609999999996E-2</v>
      </c>
      <c r="AB300">
        <v>0.93613279999999999</v>
      </c>
      <c r="AC300">
        <v>6.3867190000000004E-2</v>
      </c>
    </row>
    <row r="301" spans="1:29">
      <c r="A301" s="12">
        <f t="shared" si="3"/>
        <v>37.000000000000014</v>
      </c>
      <c r="B301">
        <v>0.95286846000000003</v>
      </c>
      <c r="C301" s="16">
        <v>4.713154E-2</v>
      </c>
      <c r="D301">
        <v>0.93721900000000002</v>
      </c>
      <c r="E301">
        <v>6.2781000000000003E-2</v>
      </c>
      <c r="F301">
        <v>0.93269926000000003</v>
      </c>
      <c r="G301">
        <v>6.7300714999999997E-2</v>
      </c>
      <c r="J301">
        <v>0.96448540000000005</v>
      </c>
      <c r="K301">
        <v>3.5514566999999997E-2</v>
      </c>
      <c r="N301">
        <v>0.93819063999999996</v>
      </c>
      <c r="O301">
        <v>6.1809372000000001E-2</v>
      </c>
      <c r="P301">
        <v>0.93300360000000004</v>
      </c>
      <c r="Q301">
        <v>6.6996399999999998E-2</v>
      </c>
      <c r="T301">
        <v>0.94799999999999995</v>
      </c>
      <c r="U301">
        <v>5.1999999999999998E-2</v>
      </c>
      <c r="V301">
        <v>0.93721900000000002</v>
      </c>
      <c r="W301">
        <v>6.2781000000000003E-2</v>
      </c>
      <c r="X301">
        <v>0.92117583999999997</v>
      </c>
      <c r="Y301">
        <v>7.8824185000000005E-2</v>
      </c>
      <c r="AB301">
        <v>0.93617773000000004</v>
      </c>
      <c r="AC301">
        <v>6.382227E-2</v>
      </c>
    </row>
    <row r="302" spans="1:29">
      <c r="A302" s="12">
        <f t="shared" si="3"/>
        <v>37.166666666666679</v>
      </c>
      <c r="B302">
        <v>0.95324089999999995</v>
      </c>
      <c r="C302" s="16">
        <v>4.6759139999999998E-2</v>
      </c>
      <c r="D302">
        <v>0.93729770000000001</v>
      </c>
      <c r="E302">
        <v>6.2702289999999994E-2</v>
      </c>
      <c r="F302">
        <v>0.93272460000000001</v>
      </c>
      <c r="G302">
        <v>6.7275390000000004E-2</v>
      </c>
      <c r="J302">
        <v>0.96484230000000004</v>
      </c>
      <c r="K302">
        <v>3.5157679999999997E-2</v>
      </c>
      <c r="N302">
        <v>0.93827163999999996</v>
      </c>
      <c r="O302">
        <v>6.1728369999999998E-2</v>
      </c>
      <c r="P302">
        <v>0.93301940000000005</v>
      </c>
      <c r="Q302">
        <v>6.6980629999999999E-2</v>
      </c>
      <c r="T302">
        <v>0.94799999999999995</v>
      </c>
      <c r="U302">
        <v>5.1999999999999998E-2</v>
      </c>
      <c r="V302">
        <v>0.93729770000000001</v>
      </c>
      <c r="W302">
        <v>6.2702289999999994E-2</v>
      </c>
      <c r="X302">
        <v>0.92119854999999995</v>
      </c>
      <c r="Y302">
        <v>7.8801460000000004E-2</v>
      </c>
      <c r="AB302">
        <v>0.93622327000000005</v>
      </c>
      <c r="AC302">
        <v>6.3776760000000002E-2</v>
      </c>
    </row>
    <row r="303" spans="1:29">
      <c r="A303" s="12">
        <f t="shared" si="3"/>
        <v>37.333333333333343</v>
      </c>
      <c r="B303">
        <v>0.95361479999999998</v>
      </c>
      <c r="C303" s="16">
        <v>4.6385216999999999E-2</v>
      </c>
      <c r="D303">
        <v>0.93737720000000002</v>
      </c>
      <c r="E303">
        <v>6.2622810000000001E-2</v>
      </c>
      <c r="F303">
        <v>0.93275017000000005</v>
      </c>
      <c r="G303">
        <v>6.724985E-2</v>
      </c>
      <c r="J303">
        <v>0.96519315000000006</v>
      </c>
      <c r="K303">
        <v>3.4806865999999999E-2</v>
      </c>
      <c r="N303">
        <v>0.93835329999999995</v>
      </c>
      <c r="O303">
        <v>6.1646703999999997E-2</v>
      </c>
      <c r="P303">
        <v>0.93303530000000001</v>
      </c>
      <c r="Q303">
        <v>6.6964700000000002E-2</v>
      </c>
      <c r="T303">
        <v>0.94799999999999995</v>
      </c>
      <c r="U303">
        <v>5.1999999999999998E-2</v>
      </c>
      <c r="V303">
        <v>0.93737720000000002</v>
      </c>
      <c r="W303">
        <v>6.2622810000000001E-2</v>
      </c>
      <c r="X303">
        <v>0.92122389999999998</v>
      </c>
      <c r="Y303">
        <v>7.8776105999999999E-2</v>
      </c>
      <c r="AB303">
        <v>0.93626933999999995</v>
      </c>
      <c r="AC303">
        <v>6.3730640000000005E-2</v>
      </c>
    </row>
    <row r="304" spans="1:29">
      <c r="A304" s="12">
        <f t="shared" si="3"/>
        <v>37.500000000000007</v>
      </c>
      <c r="B304">
        <v>0.95398985999999997</v>
      </c>
      <c r="C304" s="16">
        <v>4.6010130000000003E-2</v>
      </c>
      <c r="D304">
        <v>0.93745743999999998</v>
      </c>
      <c r="E304">
        <v>6.2542529999999999E-2</v>
      </c>
      <c r="F304">
        <v>0.93277589999999999</v>
      </c>
      <c r="G304">
        <v>6.722409E-2</v>
      </c>
      <c r="J304">
        <v>0.96553796999999997</v>
      </c>
      <c r="K304">
        <v>3.4462029999999998E-2</v>
      </c>
      <c r="N304">
        <v>0.93843560000000004</v>
      </c>
      <c r="O304">
        <v>6.1564367000000002E-2</v>
      </c>
      <c r="P304">
        <v>0.93305134999999995</v>
      </c>
      <c r="Q304">
        <v>6.6948629999999995E-2</v>
      </c>
      <c r="T304">
        <v>0.94799999999999995</v>
      </c>
      <c r="U304">
        <v>5.1999999999999998E-2</v>
      </c>
      <c r="V304">
        <v>0.93745743999999998</v>
      </c>
      <c r="W304">
        <v>6.2542529999999999E-2</v>
      </c>
      <c r="X304">
        <v>0.92125212999999995</v>
      </c>
      <c r="Y304">
        <v>7.8747849999999994E-2</v>
      </c>
      <c r="AB304">
        <v>0.93631613000000002</v>
      </c>
      <c r="AC304">
        <v>6.3683890000000007E-2</v>
      </c>
    </row>
    <row r="305" spans="1:29">
      <c r="A305" s="12">
        <f t="shared" si="3"/>
        <v>37.666666666666671</v>
      </c>
      <c r="B305">
        <v>0.95436580000000004</v>
      </c>
      <c r="C305" s="16">
        <v>4.5634187999999999E-2</v>
      </c>
      <c r="D305">
        <v>0.93753856000000002</v>
      </c>
      <c r="E305">
        <v>6.2461429999999998E-2</v>
      </c>
      <c r="F305">
        <v>0.93280189999999996</v>
      </c>
      <c r="G305">
        <v>6.7198129999999995E-2</v>
      </c>
      <c r="J305">
        <v>0.96587690000000004</v>
      </c>
      <c r="K305">
        <v>3.4123100000000003E-2</v>
      </c>
      <c r="N305">
        <v>0.93851863999999996</v>
      </c>
      <c r="O305">
        <v>6.1481349999999997E-2</v>
      </c>
      <c r="P305">
        <v>0.9330676</v>
      </c>
      <c r="Q305">
        <v>6.6932400000000003E-2</v>
      </c>
      <c r="T305">
        <v>0.94799999999999995</v>
      </c>
      <c r="U305">
        <v>5.1999999999999998E-2</v>
      </c>
      <c r="V305">
        <v>0.93753856000000002</v>
      </c>
      <c r="W305">
        <v>6.2461429999999998E-2</v>
      </c>
      <c r="X305">
        <v>0.92128359999999998</v>
      </c>
      <c r="Y305">
        <v>7.8716369999999994E-2</v>
      </c>
      <c r="AB305">
        <v>0.93636359999999996</v>
      </c>
      <c r="AC305">
        <v>6.3636399999999996E-2</v>
      </c>
    </row>
    <row r="306" spans="1:29">
      <c r="A306" s="12">
        <f t="shared" si="3"/>
        <v>37.833333333333336</v>
      </c>
      <c r="B306">
        <v>0.95474243000000003</v>
      </c>
      <c r="C306" s="16">
        <v>4.5257556999999997E-2</v>
      </c>
      <c r="D306">
        <v>0.93762049999999997</v>
      </c>
      <c r="E306">
        <v>6.2379494000000001E-2</v>
      </c>
      <c r="F306">
        <v>0.93282807000000001</v>
      </c>
      <c r="G306">
        <v>6.7171930000000005E-2</v>
      </c>
      <c r="J306">
        <v>0.96620994999999998</v>
      </c>
      <c r="K306">
        <v>3.3790043999999998E-2</v>
      </c>
      <c r="N306">
        <v>0.9386023</v>
      </c>
      <c r="O306">
        <v>6.1397642000000002E-2</v>
      </c>
      <c r="P306">
        <v>0.93308395</v>
      </c>
      <c r="Q306">
        <v>6.6916020000000007E-2</v>
      </c>
      <c r="T306">
        <v>0.94799999999999995</v>
      </c>
      <c r="U306">
        <v>5.1999999999999998E-2</v>
      </c>
      <c r="V306">
        <v>0.93762049999999997</v>
      </c>
      <c r="W306">
        <v>6.2379494000000001E-2</v>
      </c>
      <c r="X306">
        <v>0.92131879999999999</v>
      </c>
      <c r="Y306">
        <v>7.8681186E-2</v>
      </c>
      <c r="AB306">
        <v>0.93641180000000002</v>
      </c>
      <c r="AC306">
        <v>6.3588229999999996E-2</v>
      </c>
    </row>
    <row r="307" spans="1:29">
      <c r="A307" s="12">
        <f t="shared" si="3"/>
        <v>38</v>
      </c>
      <c r="B307">
        <v>0.95511939999999995</v>
      </c>
      <c r="C307" s="16">
        <v>4.4880642999999998E-2</v>
      </c>
      <c r="D307">
        <v>0.93770330000000002</v>
      </c>
      <c r="E307">
        <v>6.2296703000000002E-2</v>
      </c>
      <c r="F307">
        <v>0.93285450000000003</v>
      </c>
      <c r="G307">
        <v>6.7145529999999995E-2</v>
      </c>
      <c r="J307">
        <v>0.96653730000000004</v>
      </c>
      <c r="K307">
        <v>3.3462725999999998E-2</v>
      </c>
      <c r="N307">
        <v>0.93868680000000004</v>
      </c>
      <c r="O307">
        <v>6.1313234000000001E-2</v>
      </c>
      <c r="P307">
        <v>0.9331005</v>
      </c>
      <c r="Q307">
        <v>6.6899490000000006E-2</v>
      </c>
      <c r="T307">
        <v>0.94799999999999995</v>
      </c>
      <c r="U307">
        <v>5.1999999999999998E-2</v>
      </c>
      <c r="V307">
        <v>0.93770330000000002</v>
      </c>
      <c r="W307">
        <v>6.2296703000000002E-2</v>
      </c>
      <c r="X307">
        <v>0.92135774999999998</v>
      </c>
      <c r="Y307">
        <v>7.864227E-2</v>
      </c>
      <c r="AB307">
        <v>0.93646070000000003</v>
      </c>
      <c r="AC307">
        <v>6.3539349999999994E-2</v>
      </c>
    </row>
    <row r="308" spans="1:29">
      <c r="A308" s="12">
        <f t="shared" si="3"/>
        <v>38.166666666666664</v>
      </c>
      <c r="B308">
        <v>0.95549625000000005</v>
      </c>
      <c r="C308" s="16">
        <v>4.4503763000000002E-2</v>
      </c>
      <c r="D308">
        <v>0.93778693999999996</v>
      </c>
      <c r="E308">
        <v>6.2213045000000002E-2</v>
      </c>
      <c r="F308">
        <v>0.93288110000000002</v>
      </c>
      <c r="G308">
        <v>6.7118899999999995E-2</v>
      </c>
      <c r="J308">
        <v>0.96685900000000002</v>
      </c>
      <c r="K308">
        <v>3.3141035999999999E-2</v>
      </c>
      <c r="N308">
        <v>0.93877189999999999</v>
      </c>
      <c r="O308">
        <v>6.1228108000000003E-2</v>
      </c>
      <c r="P308">
        <v>0.93311719999999998</v>
      </c>
      <c r="Q308">
        <v>6.6882810000000001E-2</v>
      </c>
      <c r="T308">
        <v>0.94799999999999995</v>
      </c>
      <c r="U308">
        <v>5.1999999999999998E-2</v>
      </c>
      <c r="V308">
        <v>0.93778693999999996</v>
      </c>
      <c r="W308">
        <v>6.2213045000000002E-2</v>
      </c>
      <c r="X308">
        <v>0.92140085000000005</v>
      </c>
      <c r="Y308">
        <v>7.8599139999999998E-2</v>
      </c>
      <c r="AB308">
        <v>0.93651026000000004</v>
      </c>
      <c r="AC308">
        <v>6.3489749999999998E-2</v>
      </c>
    </row>
    <row r="309" spans="1:29">
      <c r="A309" s="12">
        <f t="shared" si="3"/>
        <v>38.333333333333329</v>
      </c>
      <c r="B309">
        <v>0.95587279999999997</v>
      </c>
      <c r="C309" s="16">
        <v>4.412721E-2</v>
      </c>
      <c r="D309">
        <v>0.93787149999999997</v>
      </c>
      <c r="E309">
        <v>6.2128490000000001E-2</v>
      </c>
      <c r="F309">
        <v>0.93290793999999999</v>
      </c>
      <c r="G309">
        <v>6.709205E-2</v>
      </c>
      <c r="J309">
        <v>0.96717509999999995</v>
      </c>
      <c r="K309">
        <v>3.2824890000000002E-2</v>
      </c>
      <c r="N309">
        <v>0.93885772999999995</v>
      </c>
      <c r="O309">
        <v>6.1142259999999997E-2</v>
      </c>
      <c r="P309">
        <v>0.93313400000000002</v>
      </c>
      <c r="Q309">
        <v>6.6865969999999997E-2</v>
      </c>
      <c r="T309">
        <v>0.94799999999999995</v>
      </c>
      <c r="U309">
        <v>5.1999999999999998E-2</v>
      </c>
      <c r="V309">
        <v>0.93787149999999997</v>
      </c>
      <c r="W309">
        <v>6.2128490000000001E-2</v>
      </c>
      <c r="X309">
        <v>0.92144864999999998</v>
      </c>
      <c r="Y309">
        <v>7.8551350000000006E-2</v>
      </c>
      <c r="AB309">
        <v>0.93656059999999997</v>
      </c>
      <c r="AC309">
        <v>6.3439400000000007E-2</v>
      </c>
    </row>
    <row r="310" spans="1:29">
      <c r="A310" s="12">
        <f t="shared" si="3"/>
        <v>38.499999999999993</v>
      </c>
      <c r="B310">
        <v>0.95624880000000001</v>
      </c>
      <c r="C310" s="16">
        <v>4.3751165000000002E-2</v>
      </c>
      <c r="D310">
        <v>0.93795700000000004</v>
      </c>
      <c r="E310">
        <v>6.2043026000000001E-2</v>
      </c>
      <c r="F310">
        <v>0.93293499999999996</v>
      </c>
      <c r="G310">
        <v>6.7064990000000005E-2</v>
      </c>
      <c r="J310">
        <v>0.9674857</v>
      </c>
      <c r="K310">
        <v>3.2514248000000003E-2</v>
      </c>
      <c r="N310">
        <v>0.93894434000000004</v>
      </c>
      <c r="O310">
        <v>6.1055664000000003E-2</v>
      </c>
      <c r="P310">
        <v>0.93315099999999995</v>
      </c>
      <c r="Q310">
        <v>6.6848985999999999E-2</v>
      </c>
      <c r="T310">
        <v>0.94799999999999995</v>
      </c>
      <c r="U310">
        <v>5.1999999999999998E-2</v>
      </c>
      <c r="V310">
        <v>0.93795700000000004</v>
      </c>
      <c r="W310">
        <v>6.2043026000000001E-2</v>
      </c>
      <c r="X310">
        <v>0.92150145999999999</v>
      </c>
      <c r="Y310">
        <v>7.8498520000000002E-2</v>
      </c>
      <c r="AB310">
        <v>0.93661170000000005</v>
      </c>
      <c r="AC310">
        <v>6.3388299999999995E-2</v>
      </c>
    </row>
    <row r="311" spans="1:29">
      <c r="A311" s="12">
        <f t="shared" si="3"/>
        <v>38.666666666666657</v>
      </c>
      <c r="B311">
        <v>0.95662402999999996</v>
      </c>
      <c r="C311" s="16">
        <v>4.3375957999999999E-2</v>
      </c>
      <c r="D311">
        <v>0.93804335999999999</v>
      </c>
      <c r="E311">
        <v>6.1956625000000001E-2</v>
      </c>
      <c r="F311">
        <v>0.93296230000000002</v>
      </c>
      <c r="G311">
        <v>6.703771E-2</v>
      </c>
      <c r="J311">
        <v>0.96779099999999996</v>
      </c>
      <c r="K311">
        <v>3.2208952999999999E-2</v>
      </c>
      <c r="N311">
        <v>0.93903170000000002</v>
      </c>
      <c r="O311">
        <v>6.0968306E-2</v>
      </c>
      <c r="P311">
        <v>0.9331682</v>
      </c>
      <c r="Q311">
        <v>6.6831840000000003E-2</v>
      </c>
      <c r="T311">
        <v>0.94799999999999995</v>
      </c>
      <c r="U311">
        <v>5.1999999999999998E-2</v>
      </c>
      <c r="V311">
        <v>0.93804335999999999</v>
      </c>
      <c r="W311">
        <v>6.1956625000000001E-2</v>
      </c>
      <c r="X311">
        <v>0.92155975000000001</v>
      </c>
      <c r="Y311">
        <v>7.8440270000000006E-2</v>
      </c>
      <c r="AB311">
        <v>0.93666357</v>
      </c>
      <c r="AC311">
        <v>6.3336400000000001E-2</v>
      </c>
    </row>
    <row r="312" spans="1:29">
      <c r="A312" s="12">
        <f t="shared" si="3"/>
        <v>38.833333333333321</v>
      </c>
      <c r="B312">
        <v>0.95699816999999998</v>
      </c>
      <c r="C312" s="16">
        <v>4.3001853E-2</v>
      </c>
      <c r="D312">
        <v>0.93813073999999996</v>
      </c>
      <c r="E312">
        <v>6.1869264E-2</v>
      </c>
      <c r="F312">
        <v>0.93298979999999998</v>
      </c>
      <c r="G312">
        <v>6.7010210000000001E-2</v>
      </c>
      <c r="J312">
        <v>0.96809113000000002</v>
      </c>
      <c r="K312">
        <v>3.1908892000000001E-2</v>
      </c>
      <c r="N312">
        <v>0.93911979999999995</v>
      </c>
      <c r="O312">
        <v>6.0880169999999997E-2</v>
      </c>
      <c r="P312">
        <v>0.93318546000000002</v>
      </c>
      <c r="Q312">
        <v>6.6814540000000006E-2</v>
      </c>
      <c r="T312">
        <v>0.94799999999999995</v>
      </c>
      <c r="U312">
        <v>5.1999999999999998E-2</v>
      </c>
      <c r="V312">
        <v>0.93813073999999996</v>
      </c>
      <c r="W312">
        <v>6.1869264E-2</v>
      </c>
      <c r="X312">
        <v>0.92162394999999997</v>
      </c>
      <c r="Y312">
        <v>7.8376039999999994E-2</v>
      </c>
      <c r="AB312">
        <v>0.9367164</v>
      </c>
      <c r="AC312">
        <v>6.3283615000000001E-2</v>
      </c>
    </row>
    <row r="313" spans="1:29">
      <c r="A313" s="12">
        <f t="shared" si="3"/>
        <v>38.999999999999986</v>
      </c>
      <c r="B313">
        <v>0.95737090000000002</v>
      </c>
      <c r="C313" s="16">
        <v>4.2629100000000003E-2</v>
      </c>
      <c r="D313">
        <v>0.93821909999999997</v>
      </c>
      <c r="E313">
        <v>6.1780907000000003E-2</v>
      </c>
      <c r="F313">
        <v>0.93301750000000006</v>
      </c>
      <c r="G313">
        <v>6.6982479999999997E-2</v>
      </c>
      <c r="J313">
        <v>0.96838605</v>
      </c>
      <c r="K313">
        <v>3.1613950000000002E-2</v>
      </c>
      <c r="N313">
        <v>0.93920875000000004</v>
      </c>
      <c r="O313">
        <v>6.0791247E-2</v>
      </c>
      <c r="P313">
        <v>0.93320289999999995</v>
      </c>
      <c r="Q313">
        <v>6.6797085000000006E-2</v>
      </c>
      <c r="T313">
        <v>0.94799999999999995</v>
      </c>
      <c r="U313">
        <v>5.1999999999999998E-2</v>
      </c>
      <c r="V313">
        <v>0.93821909999999997</v>
      </c>
      <c r="W313">
        <v>6.1780907000000003E-2</v>
      </c>
      <c r="X313">
        <v>0.92169475999999995</v>
      </c>
      <c r="Y313">
        <v>7.8305260000000002E-2</v>
      </c>
      <c r="AB313">
        <v>0.93676999999999999</v>
      </c>
      <c r="AC313">
        <v>6.3229956000000004E-2</v>
      </c>
    </row>
    <row r="314" spans="1:29">
      <c r="A314" s="12">
        <f t="shared" si="3"/>
        <v>39.16666666666665</v>
      </c>
      <c r="B314">
        <v>0.95774210000000004</v>
      </c>
      <c r="C314" s="16">
        <v>4.2257883000000003E-2</v>
      </c>
      <c r="D314">
        <v>0.93830849999999999</v>
      </c>
      <c r="E314">
        <v>6.1691533999999999E-2</v>
      </c>
      <c r="F314">
        <v>0.93304545000000005</v>
      </c>
      <c r="G314">
        <v>6.6954540000000007E-2</v>
      </c>
      <c r="J314">
        <v>0.96867599999999998</v>
      </c>
      <c r="K314">
        <v>3.1324039999999997E-2</v>
      </c>
      <c r="N314">
        <v>0.93929845000000001</v>
      </c>
      <c r="O314">
        <v>6.0701523E-2</v>
      </c>
      <c r="P314">
        <v>0.93322050000000001</v>
      </c>
      <c r="Q314">
        <v>6.6779480000000002E-2</v>
      </c>
      <c r="T314">
        <v>0.94799999999999995</v>
      </c>
      <c r="U314">
        <v>5.1999999999999998E-2</v>
      </c>
      <c r="V314">
        <v>0.93830849999999999</v>
      </c>
      <c r="W314">
        <v>6.1691533999999999E-2</v>
      </c>
      <c r="X314">
        <v>0.92177253999999997</v>
      </c>
      <c r="Y314">
        <v>7.8227450000000004E-2</v>
      </c>
      <c r="AB314">
        <v>0.93682460000000001</v>
      </c>
      <c r="AC314">
        <v>6.3175400000000007E-2</v>
      </c>
    </row>
    <row r="315" spans="1:29">
      <c r="A315" s="12">
        <f t="shared" si="3"/>
        <v>39.333333333333314</v>
      </c>
      <c r="B315">
        <v>0.9581115</v>
      </c>
      <c r="C315" s="16">
        <v>4.1888452999999999E-2</v>
      </c>
      <c r="D315">
        <v>0.93839890000000004</v>
      </c>
      <c r="E315">
        <v>6.1601116999999997E-2</v>
      </c>
      <c r="F315">
        <v>0.93307364000000004</v>
      </c>
      <c r="G315">
        <v>6.6926374999999996E-2</v>
      </c>
      <c r="J315">
        <v>0.96896090000000001</v>
      </c>
      <c r="K315">
        <v>3.1039101999999999E-2</v>
      </c>
      <c r="N315">
        <v>0.93938904999999995</v>
      </c>
      <c r="O315">
        <v>6.0610971999999999E-2</v>
      </c>
      <c r="P315">
        <v>0.93323827000000004</v>
      </c>
      <c r="Q315">
        <v>6.6761710000000002E-2</v>
      </c>
      <c r="T315">
        <v>0.94799999999999995</v>
      </c>
      <c r="U315">
        <v>5.1999999999999998E-2</v>
      </c>
      <c r="V315">
        <v>0.93839890000000004</v>
      </c>
      <c r="W315">
        <v>6.1601116999999997E-2</v>
      </c>
      <c r="X315">
        <v>0.92185790000000001</v>
      </c>
      <c r="Y315">
        <v>7.8142110000000001E-2</v>
      </c>
      <c r="AB315">
        <v>0.93688004999999996</v>
      </c>
      <c r="AC315">
        <v>6.3119930000000005E-2</v>
      </c>
    </row>
    <row r="316" spans="1:29">
      <c r="A316" s="12">
        <f t="shared" si="3"/>
        <v>39.499999999999979</v>
      </c>
      <c r="B316">
        <v>0.95847899999999997</v>
      </c>
      <c r="C316" s="16">
        <v>4.1521028000000001E-2</v>
      </c>
      <c r="D316">
        <v>0.93849039999999995</v>
      </c>
      <c r="E316">
        <v>6.1509630000000003E-2</v>
      </c>
      <c r="F316">
        <v>0.93310199999999999</v>
      </c>
      <c r="G316">
        <v>6.6897979999999996E-2</v>
      </c>
      <c r="J316">
        <v>0.96924100000000002</v>
      </c>
      <c r="K316">
        <v>3.0758985999999999E-2</v>
      </c>
      <c r="N316">
        <v>0.93948039999999999</v>
      </c>
      <c r="O316">
        <v>6.0519589999999998E-2</v>
      </c>
      <c r="P316">
        <v>0.93325619999999998</v>
      </c>
      <c r="Q316">
        <v>6.6743789999999997E-2</v>
      </c>
      <c r="T316">
        <v>0.94799999999999995</v>
      </c>
      <c r="U316">
        <v>5.1999999999999998E-2</v>
      </c>
      <c r="V316">
        <v>0.93849039999999995</v>
      </c>
      <c r="W316">
        <v>6.1509630000000003E-2</v>
      </c>
      <c r="X316">
        <v>0.92195130000000003</v>
      </c>
      <c r="Y316">
        <v>7.8048709999999993E-2</v>
      </c>
      <c r="AB316">
        <v>0.93693649999999995</v>
      </c>
      <c r="AC316">
        <v>6.3063524999999995E-2</v>
      </c>
    </row>
    <row r="317" spans="1:29">
      <c r="A317" s="12">
        <f t="shared" si="3"/>
        <v>39.666666666666643</v>
      </c>
      <c r="B317">
        <v>0.95884420000000004</v>
      </c>
      <c r="C317" s="16">
        <v>4.1155808000000002E-2</v>
      </c>
      <c r="D317">
        <v>0.93858295999999997</v>
      </c>
      <c r="E317">
        <v>6.1417050000000001E-2</v>
      </c>
      <c r="F317">
        <v>0.93313060000000003</v>
      </c>
      <c r="G317">
        <v>6.6869369999999997E-2</v>
      </c>
      <c r="J317">
        <v>0.96951639999999994</v>
      </c>
      <c r="K317">
        <v>3.0483575999999998E-2</v>
      </c>
      <c r="N317">
        <v>0.93957263000000002</v>
      </c>
      <c r="O317">
        <v>6.0427349999999998E-2</v>
      </c>
      <c r="P317">
        <v>0.93327426999999996</v>
      </c>
      <c r="Q317">
        <v>6.6725709999999994E-2</v>
      </c>
      <c r="T317">
        <v>0.94799999999999995</v>
      </c>
      <c r="U317">
        <v>5.1999999999999998E-2</v>
      </c>
      <c r="V317">
        <v>0.93858295999999997</v>
      </c>
      <c r="W317">
        <v>6.1417050000000001E-2</v>
      </c>
      <c r="X317">
        <v>0.92205334000000005</v>
      </c>
      <c r="Y317">
        <v>7.7946650000000006E-2</v>
      </c>
      <c r="AB317">
        <v>0.93699390000000005</v>
      </c>
      <c r="AC317">
        <v>6.3006095999999998E-2</v>
      </c>
    </row>
    <row r="318" spans="1:29">
      <c r="A318" s="12">
        <f t="shared" si="3"/>
        <v>39.833333333333307</v>
      </c>
      <c r="B318">
        <v>0.95920706</v>
      </c>
      <c r="C318" s="16">
        <v>4.0792945999999997E-2</v>
      </c>
      <c r="D318">
        <v>0.93867666000000005</v>
      </c>
      <c r="E318">
        <v>6.1323349999999999E-2</v>
      </c>
      <c r="F318">
        <v>0.93315950000000003</v>
      </c>
      <c r="G318">
        <v>6.6840544000000002E-2</v>
      </c>
      <c r="J318">
        <v>0.96978724000000005</v>
      </c>
      <c r="K318">
        <v>3.0212756E-2</v>
      </c>
      <c r="N318">
        <v>0.9396658</v>
      </c>
      <c r="O318">
        <v>6.0334230000000003E-2</v>
      </c>
      <c r="P318">
        <v>0.93329249999999997</v>
      </c>
      <c r="Q318">
        <v>6.6707470000000005E-2</v>
      </c>
      <c r="T318">
        <v>0.94799999999999995</v>
      </c>
      <c r="U318">
        <v>5.1999999999999998E-2</v>
      </c>
      <c r="V318">
        <v>0.93867666000000005</v>
      </c>
      <c r="W318">
        <v>6.1323349999999999E-2</v>
      </c>
      <c r="X318">
        <v>0.92216474000000004</v>
      </c>
      <c r="Y318">
        <v>7.783524E-2</v>
      </c>
      <c r="AB318">
        <v>0.93705240000000001</v>
      </c>
      <c r="AC318">
        <v>6.2947586E-2</v>
      </c>
    </row>
    <row r="319" spans="1:29">
      <c r="A319" s="12">
        <f t="shared" si="3"/>
        <v>39.999999999999972</v>
      </c>
      <c r="B319">
        <v>0.95956737000000003</v>
      </c>
      <c r="C319" s="16">
        <v>4.0432629999999997E-2</v>
      </c>
      <c r="D319">
        <v>0.93877149999999998</v>
      </c>
      <c r="E319">
        <v>6.1228489999999997E-2</v>
      </c>
      <c r="F319">
        <v>0.93318849999999998</v>
      </c>
      <c r="G319">
        <v>6.6811490000000001E-2</v>
      </c>
      <c r="J319">
        <v>0.97005355000000004</v>
      </c>
      <c r="K319">
        <v>2.9946454000000001E-2</v>
      </c>
      <c r="N319">
        <v>0.93975980000000003</v>
      </c>
      <c r="O319">
        <v>6.0240200000000001E-2</v>
      </c>
      <c r="P319">
        <v>0.93331090000000005</v>
      </c>
      <c r="Q319">
        <v>6.6689074000000001E-2</v>
      </c>
      <c r="T319">
        <v>0.94799999999999995</v>
      </c>
      <c r="U319">
        <v>5.1999999999999998E-2</v>
      </c>
      <c r="V319">
        <v>0.93877149999999998</v>
      </c>
      <c r="W319">
        <v>6.1228489999999997E-2</v>
      </c>
      <c r="X319">
        <v>0.92228615000000003</v>
      </c>
      <c r="Y319">
        <v>7.7713850000000001E-2</v>
      </c>
      <c r="AB319">
        <v>0.93711202999999998</v>
      </c>
      <c r="AC319">
        <v>6.2887999999999999E-2</v>
      </c>
    </row>
    <row r="320" spans="1:29">
      <c r="A320" s="12">
        <f t="shared" si="3"/>
        <v>40.166666666666636</v>
      </c>
      <c r="B320">
        <v>0.95992500000000003</v>
      </c>
      <c r="C320" s="16">
        <v>4.0075023000000001E-2</v>
      </c>
      <c r="D320">
        <v>0.93886756999999998</v>
      </c>
      <c r="E320">
        <v>6.1132449999999998E-2</v>
      </c>
      <c r="F320">
        <v>0.93321779999999999</v>
      </c>
      <c r="G320">
        <v>6.6782209999999995E-2</v>
      </c>
      <c r="J320">
        <v>0.97031540000000005</v>
      </c>
      <c r="K320">
        <v>2.9684588000000001E-2</v>
      </c>
      <c r="N320">
        <v>0.93985474000000002</v>
      </c>
      <c r="O320">
        <v>6.0145259999999999E-2</v>
      </c>
      <c r="P320">
        <v>0.93332946000000006</v>
      </c>
      <c r="Q320">
        <v>6.6670515E-2</v>
      </c>
      <c r="T320">
        <v>0.94799999999999995</v>
      </c>
      <c r="U320">
        <v>5.1999999999999998E-2</v>
      </c>
      <c r="V320">
        <v>0.93886756999999998</v>
      </c>
      <c r="W320">
        <v>6.1132449999999998E-2</v>
      </c>
      <c r="X320">
        <v>0.92241819999999997</v>
      </c>
      <c r="Y320">
        <v>7.7581819999999996E-2</v>
      </c>
      <c r="AB320">
        <v>0.93717269999999997</v>
      </c>
      <c r="AC320">
        <v>6.2827300000000003E-2</v>
      </c>
    </row>
    <row r="321" spans="1:29">
      <c r="A321" s="12">
        <f t="shared" si="3"/>
        <v>40.3333333333333</v>
      </c>
      <c r="B321">
        <v>0.96027969999999996</v>
      </c>
      <c r="C321" s="16">
        <v>3.9720274999999999E-2</v>
      </c>
      <c r="D321">
        <v>0.93896484000000002</v>
      </c>
      <c r="E321">
        <v>6.1035182E-2</v>
      </c>
      <c r="F321">
        <v>0.93324726999999996</v>
      </c>
      <c r="G321">
        <v>6.6752699999999998E-2</v>
      </c>
      <c r="J321">
        <v>0.97057294999999999</v>
      </c>
      <c r="K321">
        <v>2.9427027000000001E-2</v>
      </c>
      <c r="N321">
        <v>0.93995063999999995</v>
      </c>
      <c r="O321">
        <v>6.0049374000000003E-2</v>
      </c>
      <c r="P321">
        <v>0.93334819999999996</v>
      </c>
      <c r="Q321">
        <v>6.6651799999999997E-2</v>
      </c>
      <c r="T321">
        <v>0.94799999999999995</v>
      </c>
      <c r="U321">
        <v>5.1999999999999998E-2</v>
      </c>
      <c r="V321">
        <v>0.93896484000000002</v>
      </c>
      <c r="W321">
        <v>6.1035182E-2</v>
      </c>
      <c r="X321">
        <v>0.92256150000000003</v>
      </c>
      <c r="Y321">
        <v>7.7438495999999996E-2</v>
      </c>
      <c r="AB321">
        <v>0.93723460000000003</v>
      </c>
      <c r="AC321">
        <v>6.276545E-2</v>
      </c>
    </row>
    <row r="322" spans="1:29">
      <c r="A322" s="12">
        <f t="shared" si="3"/>
        <v>40.499999999999964</v>
      </c>
      <c r="B322">
        <v>0.96063149999999997</v>
      </c>
      <c r="C322" s="16">
        <v>3.9368506999999997E-2</v>
      </c>
      <c r="D322">
        <v>0.93906339999999999</v>
      </c>
      <c r="E322">
        <v>6.0936659999999997E-2</v>
      </c>
      <c r="F322">
        <v>0.93327700000000002</v>
      </c>
      <c r="G322">
        <v>6.6722974000000004E-2</v>
      </c>
      <c r="J322">
        <v>0.97082630000000003</v>
      </c>
      <c r="K322">
        <v>2.9173668E-2</v>
      </c>
      <c r="N322">
        <v>0.94004743999999996</v>
      </c>
      <c r="O322">
        <v>5.9952535000000001E-2</v>
      </c>
      <c r="P322">
        <v>0.93336710000000001</v>
      </c>
      <c r="Q322">
        <v>6.6632930000000007E-2</v>
      </c>
      <c r="T322">
        <v>0.94799999999999995</v>
      </c>
      <c r="U322">
        <v>5.1999999999999998E-2</v>
      </c>
      <c r="V322">
        <v>0.93906339999999999</v>
      </c>
      <c r="W322">
        <v>6.0936659999999997E-2</v>
      </c>
      <c r="X322">
        <v>0.9227168</v>
      </c>
      <c r="Y322">
        <v>7.7283225999999997E-2</v>
      </c>
      <c r="AB322">
        <v>0.93729759999999995</v>
      </c>
      <c r="AC322">
        <v>6.2702425000000006E-2</v>
      </c>
    </row>
    <row r="323" spans="1:29">
      <c r="A323" s="12">
        <f t="shared" si="3"/>
        <v>40.666666666666629</v>
      </c>
      <c r="B323">
        <v>0.96098019999999995</v>
      </c>
      <c r="C323" s="16">
        <v>3.9019844999999997E-2</v>
      </c>
      <c r="D323">
        <v>0.93916314999999995</v>
      </c>
      <c r="E323">
        <v>6.0836847999999999E-2</v>
      </c>
      <c r="F323">
        <v>0.933307</v>
      </c>
      <c r="G323">
        <v>6.6693020000000006E-2</v>
      </c>
      <c r="J323">
        <v>0.97107560000000004</v>
      </c>
      <c r="K323">
        <v>2.8924404000000001E-2</v>
      </c>
      <c r="N323">
        <v>0.94014525000000004</v>
      </c>
      <c r="O323">
        <v>5.985472E-2</v>
      </c>
      <c r="P323">
        <v>0.9333861</v>
      </c>
      <c r="Q323">
        <v>6.6613889999999995E-2</v>
      </c>
      <c r="T323">
        <v>0.94799999999999995</v>
      </c>
      <c r="U323">
        <v>5.1999999999999998E-2</v>
      </c>
      <c r="V323">
        <v>0.93916314999999995</v>
      </c>
      <c r="W323">
        <v>6.0836847999999999E-2</v>
      </c>
      <c r="X323">
        <v>0.92288464000000003</v>
      </c>
      <c r="Y323">
        <v>7.7115340000000004E-2</v>
      </c>
      <c r="AB323">
        <v>0.93736189999999997</v>
      </c>
      <c r="AC323">
        <v>6.2638100000000002E-2</v>
      </c>
    </row>
    <row r="324" spans="1:29">
      <c r="A324" s="12">
        <f t="shared" si="3"/>
        <v>40.833333333333293</v>
      </c>
      <c r="B324">
        <v>0.9613256</v>
      </c>
      <c r="C324" s="16">
        <v>3.8674403000000003E-2</v>
      </c>
      <c r="D324">
        <v>0.93926430000000005</v>
      </c>
      <c r="E324">
        <v>6.0735714000000003E-2</v>
      </c>
      <c r="F324">
        <v>0.93333714999999995</v>
      </c>
      <c r="G324">
        <v>6.6662849999999996E-2</v>
      </c>
      <c r="J324">
        <v>0.97132079999999998</v>
      </c>
      <c r="K324">
        <v>2.8679164E-2</v>
      </c>
      <c r="N324">
        <v>0.94024410000000003</v>
      </c>
      <c r="O324">
        <v>5.9755900000000001E-2</v>
      </c>
      <c r="P324">
        <v>0.93340529999999999</v>
      </c>
      <c r="Q324">
        <v>6.6594700000000007E-2</v>
      </c>
      <c r="T324">
        <v>0.94799999999999995</v>
      </c>
      <c r="U324">
        <v>5.1999999999999998E-2</v>
      </c>
      <c r="V324">
        <v>0.93926430000000005</v>
      </c>
      <c r="W324">
        <v>6.0735714000000003E-2</v>
      </c>
      <c r="X324">
        <v>0.92306580000000005</v>
      </c>
      <c r="Y324">
        <v>7.693419E-2</v>
      </c>
      <c r="AB324">
        <v>0.93742760000000003</v>
      </c>
      <c r="AC324">
        <v>6.2572439999999993E-2</v>
      </c>
    </row>
    <row r="325" spans="1:29">
      <c r="A325" s="12">
        <f t="shared" si="3"/>
        <v>40.999999999999957</v>
      </c>
      <c r="B325">
        <v>0.96166770000000001</v>
      </c>
      <c r="C325" s="16">
        <v>3.8332275999999998E-2</v>
      </c>
      <c r="D325">
        <v>0.93936675999999997</v>
      </c>
      <c r="E325">
        <v>6.0633226999999998E-2</v>
      </c>
      <c r="F325">
        <v>0.93336755000000005</v>
      </c>
      <c r="G325">
        <v>6.6632440000000001E-2</v>
      </c>
      <c r="J325">
        <v>0.97156215000000001</v>
      </c>
      <c r="K325">
        <v>2.8437858E-2</v>
      </c>
      <c r="N325">
        <v>0.94034390000000001</v>
      </c>
      <c r="O325">
        <v>5.9656057999999998E-2</v>
      </c>
      <c r="P325">
        <v>0.93342464999999997</v>
      </c>
      <c r="Q325">
        <v>6.6575339999999997E-2</v>
      </c>
      <c r="T325">
        <v>0.94799999999999995</v>
      </c>
      <c r="U325">
        <v>5.1999999999999998E-2</v>
      </c>
      <c r="V325">
        <v>0.93936675999999997</v>
      </c>
      <c r="W325">
        <v>6.0633226999999998E-2</v>
      </c>
      <c r="X325">
        <v>0.92326087000000001</v>
      </c>
      <c r="Y325">
        <v>7.6739139999999997E-2</v>
      </c>
      <c r="AB325">
        <v>0.93749459999999996</v>
      </c>
      <c r="AC325">
        <v>6.2505439999999995E-2</v>
      </c>
    </row>
    <row r="326" spans="1:29">
      <c r="A326" s="12">
        <f t="shared" si="3"/>
        <v>41.166666666666622</v>
      </c>
      <c r="B326">
        <v>0.96200644999999996</v>
      </c>
      <c r="C326" s="16">
        <v>3.7993573000000003E-2</v>
      </c>
      <c r="D326">
        <v>0.93947064999999996</v>
      </c>
      <c r="E326">
        <v>6.0529347999999997E-2</v>
      </c>
      <c r="F326">
        <v>0.93339819999999996</v>
      </c>
      <c r="G326">
        <v>6.6601809999999997E-2</v>
      </c>
      <c r="J326">
        <v>0.97179959999999999</v>
      </c>
      <c r="K326">
        <v>2.8200379000000001E-2</v>
      </c>
      <c r="N326">
        <v>0.94044479999999997</v>
      </c>
      <c r="O326">
        <v>5.9555173000000003E-2</v>
      </c>
      <c r="P326">
        <v>0.93344419999999995</v>
      </c>
      <c r="Q326">
        <v>6.6555820000000002E-2</v>
      </c>
      <c r="T326">
        <v>0.94799999999999995</v>
      </c>
      <c r="U326">
        <v>5.1999999999999998E-2</v>
      </c>
      <c r="V326">
        <v>0.93947064999999996</v>
      </c>
      <c r="W326">
        <v>6.0529347999999997E-2</v>
      </c>
      <c r="X326">
        <v>0.92347044</v>
      </c>
      <c r="Y326">
        <v>7.6529570000000005E-2</v>
      </c>
      <c r="AB326">
        <v>0.93756293999999996</v>
      </c>
      <c r="AC326">
        <v>6.2437042999999998E-2</v>
      </c>
    </row>
    <row r="327" spans="1:29">
      <c r="A327" s="12">
        <f t="shared" si="3"/>
        <v>41.333333333333286</v>
      </c>
      <c r="B327">
        <v>0.96234167000000004</v>
      </c>
      <c r="C327" s="16">
        <v>3.7658360000000002E-2</v>
      </c>
      <c r="D327">
        <v>0.93957597000000004</v>
      </c>
      <c r="E327">
        <v>6.0424037E-2</v>
      </c>
      <c r="F327">
        <v>0.93342906000000003</v>
      </c>
      <c r="G327">
        <v>6.6570959999999998E-2</v>
      </c>
      <c r="J327">
        <v>0.97203340000000005</v>
      </c>
      <c r="K327">
        <v>2.7966635E-2</v>
      </c>
      <c r="N327">
        <v>0.94054680000000002</v>
      </c>
      <c r="O327">
        <v>5.9453220000000001E-2</v>
      </c>
      <c r="P327">
        <v>0.93346390000000001</v>
      </c>
      <c r="Q327">
        <v>6.6536135999999996E-2</v>
      </c>
      <c r="T327">
        <v>0.94799999999999995</v>
      </c>
      <c r="U327">
        <v>5.1999999999999998E-2</v>
      </c>
      <c r="V327">
        <v>0.93957597000000004</v>
      </c>
      <c r="W327">
        <v>6.0424037E-2</v>
      </c>
      <c r="X327">
        <v>0.92369509999999999</v>
      </c>
      <c r="Y327">
        <v>7.6304905000000006E-2</v>
      </c>
      <c r="AB327">
        <v>0.93763280000000004</v>
      </c>
      <c r="AC327">
        <v>6.2367216000000003E-2</v>
      </c>
    </row>
    <row r="328" spans="1:29">
      <c r="A328" s="12">
        <f t="shared" si="3"/>
        <v>41.49999999999995</v>
      </c>
      <c r="B328">
        <v>0.96267329999999995</v>
      </c>
      <c r="C328" s="16">
        <v>3.7326696999999999E-2</v>
      </c>
      <c r="D328">
        <v>0.93968269999999998</v>
      </c>
      <c r="E328">
        <v>6.0317263000000003E-2</v>
      </c>
      <c r="F328">
        <v>0.93346010000000001</v>
      </c>
      <c r="G328">
        <v>6.6539875999999998E-2</v>
      </c>
      <c r="J328">
        <v>0.97226345999999997</v>
      </c>
      <c r="K328">
        <v>2.7736535E-2</v>
      </c>
      <c r="N328">
        <v>0.94064979999999998</v>
      </c>
      <c r="O328">
        <v>5.9350170000000001E-2</v>
      </c>
      <c r="P328">
        <v>0.93348370000000003</v>
      </c>
      <c r="Q328">
        <v>6.6516295000000003E-2</v>
      </c>
      <c r="T328">
        <v>0.94799999999999995</v>
      </c>
      <c r="U328">
        <v>5.1999999999999998E-2</v>
      </c>
      <c r="V328">
        <v>0.93968269999999998</v>
      </c>
      <c r="W328">
        <v>6.0317263000000003E-2</v>
      </c>
      <c r="X328">
        <v>0.92393539999999996</v>
      </c>
      <c r="Y328">
        <v>7.6064610000000005E-2</v>
      </c>
      <c r="AB328">
        <v>0.93770410000000004</v>
      </c>
      <c r="AC328">
        <v>6.2295910000000003E-2</v>
      </c>
    </row>
    <row r="329" spans="1:29">
      <c r="A329" s="12">
        <f t="shared" si="3"/>
        <v>41.666666666666615</v>
      </c>
      <c r="B329">
        <v>0.96300140000000001</v>
      </c>
      <c r="C329" s="16">
        <v>3.6998637000000001E-2</v>
      </c>
      <c r="D329">
        <v>0.93979100000000004</v>
      </c>
      <c r="E329">
        <v>6.0208984E-2</v>
      </c>
      <c r="F329">
        <v>0.93349139999999997</v>
      </c>
      <c r="G329">
        <v>6.6508570000000003E-2</v>
      </c>
      <c r="J329">
        <v>0.97248999999999997</v>
      </c>
      <c r="K329">
        <v>2.7510006E-2</v>
      </c>
      <c r="N329">
        <v>0.94075399999999998</v>
      </c>
      <c r="O329">
        <v>5.9246003999999998E-2</v>
      </c>
      <c r="P329">
        <v>0.93350370000000005</v>
      </c>
      <c r="Q329">
        <v>6.6496280000000005E-2</v>
      </c>
      <c r="T329">
        <v>0.94799999999999995</v>
      </c>
      <c r="U329">
        <v>5.1999999999999998E-2</v>
      </c>
      <c r="V329">
        <v>0.93979100000000004</v>
      </c>
      <c r="W329">
        <v>6.0208984E-2</v>
      </c>
      <c r="X329">
        <v>0.92419183000000005</v>
      </c>
      <c r="Y329">
        <v>7.5808189999999998E-2</v>
      </c>
      <c r="AB329">
        <v>0.93777703999999995</v>
      </c>
      <c r="AC329">
        <v>6.2222946000000001E-2</v>
      </c>
    </row>
    <row r="330" spans="1:29">
      <c r="A330" s="12">
        <f t="shared" si="3"/>
        <v>41.833333333333279</v>
      </c>
      <c r="B330">
        <v>0.96332580000000001</v>
      </c>
      <c r="C330" s="16">
        <v>3.667422E-2</v>
      </c>
      <c r="D330">
        <v>0.93990079999999998</v>
      </c>
      <c r="E330">
        <v>6.0099161999999998E-2</v>
      </c>
      <c r="F330">
        <v>0.93352294000000002</v>
      </c>
      <c r="G330">
        <v>6.6477040000000001E-2</v>
      </c>
      <c r="J330">
        <v>0.97271304999999997</v>
      </c>
      <c r="K330">
        <v>2.7286956000000001E-2</v>
      </c>
      <c r="N330">
        <v>0.94085929999999995</v>
      </c>
      <c r="O330">
        <v>5.9140693000000001E-2</v>
      </c>
      <c r="P330">
        <v>0.93352389999999996</v>
      </c>
      <c r="Q330">
        <v>6.6476114000000003E-2</v>
      </c>
      <c r="T330">
        <v>0.94799999999999995</v>
      </c>
      <c r="U330">
        <v>5.1999999999999998E-2</v>
      </c>
      <c r="V330">
        <v>0.93990079999999998</v>
      </c>
      <c r="W330">
        <v>6.0099161999999998E-2</v>
      </c>
      <c r="X330">
        <v>0.92446470000000003</v>
      </c>
      <c r="Y330">
        <v>7.5535304999999997E-2</v>
      </c>
      <c r="AB330">
        <v>0.93785167000000003</v>
      </c>
      <c r="AC330">
        <v>6.2148349999999998E-2</v>
      </c>
    </row>
    <row r="331" spans="1:29">
      <c r="A331" s="12">
        <f t="shared" si="3"/>
        <v>41.999999999999943</v>
      </c>
      <c r="B331">
        <v>0.96364649999999996</v>
      </c>
      <c r="C331" s="16">
        <v>3.635352E-2</v>
      </c>
      <c r="D331">
        <v>0.94001219999999996</v>
      </c>
      <c r="E331">
        <v>5.9987757000000003E-2</v>
      </c>
      <c r="F331">
        <v>0.93355469999999996</v>
      </c>
      <c r="G331">
        <v>6.6445270000000001E-2</v>
      </c>
      <c r="J331">
        <v>0.97293269999999998</v>
      </c>
      <c r="K331">
        <v>2.7067304E-2</v>
      </c>
      <c r="N331">
        <v>0.94096579999999996</v>
      </c>
      <c r="O331">
        <v>5.9034213000000002E-2</v>
      </c>
      <c r="P331">
        <v>0.93354420000000005</v>
      </c>
      <c r="Q331">
        <v>6.6455773999999995E-2</v>
      </c>
      <c r="T331">
        <v>0.94799999999999995</v>
      </c>
      <c r="U331">
        <v>5.1999999999999998E-2</v>
      </c>
      <c r="V331">
        <v>0.94001219999999996</v>
      </c>
      <c r="W331">
        <v>5.9987757000000003E-2</v>
      </c>
      <c r="X331">
        <v>0.92475439999999998</v>
      </c>
      <c r="Y331">
        <v>7.5245625999999996E-2</v>
      </c>
      <c r="AB331">
        <v>0.93792790000000004</v>
      </c>
      <c r="AC331">
        <v>6.2072075999999997E-2</v>
      </c>
    </row>
    <row r="332" spans="1:29">
      <c r="A332" s="12">
        <f t="shared" si="3"/>
        <v>42.166666666666607</v>
      </c>
      <c r="B332">
        <v>0.96396340000000003</v>
      </c>
      <c r="C332" s="16">
        <v>3.6036579999999999E-2</v>
      </c>
      <c r="D332">
        <v>0.94012519999999999</v>
      </c>
      <c r="E332">
        <v>5.9874749999999997E-2</v>
      </c>
      <c r="F332">
        <v>0.93358669999999999</v>
      </c>
      <c r="G332">
        <v>6.6413280000000005E-2</v>
      </c>
      <c r="J332">
        <v>0.97314906000000001</v>
      </c>
      <c r="K332">
        <v>2.6850965000000001E-2</v>
      </c>
      <c r="N332">
        <v>0.94107350000000001</v>
      </c>
      <c r="O332">
        <v>5.8926538000000001E-2</v>
      </c>
      <c r="P332">
        <v>0.93356470000000003</v>
      </c>
      <c r="Q332">
        <v>6.6435279999999999E-2</v>
      </c>
      <c r="T332">
        <v>0.94799999999999995</v>
      </c>
      <c r="U332">
        <v>5.1999999999999998E-2</v>
      </c>
      <c r="V332">
        <v>0.94012519999999999</v>
      </c>
      <c r="W332">
        <v>5.9874749999999997E-2</v>
      </c>
      <c r="X332">
        <v>0.92506129999999998</v>
      </c>
      <c r="Y332">
        <v>7.4938690000000002E-2</v>
      </c>
      <c r="AB332">
        <v>0.93800589999999995</v>
      </c>
      <c r="AC332">
        <v>6.1994069999999998E-2</v>
      </c>
    </row>
    <row r="333" spans="1:29">
      <c r="A333" s="12">
        <f t="shared" si="3"/>
        <v>42.333333333333272</v>
      </c>
      <c r="B333">
        <v>0.96427660000000004</v>
      </c>
      <c r="C333" s="16">
        <v>3.5723400000000002E-2</v>
      </c>
      <c r="D333">
        <v>0.94023990000000002</v>
      </c>
      <c r="E333">
        <v>5.9760090000000002E-2</v>
      </c>
      <c r="F333">
        <v>0.93361896</v>
      </c>
      <c r="G333">
        <v>6.6381060000000006E-2</v>
      </c>
      <c r="J333">
        <v>0.97336215000000004</v>
      </c>
      <c r="K333">
        <v>2.6637859999999999E-2</v>
      </c>
      <c r="N333">
        <v>0.94118239999999997</v>
      </c>
      <c r="O333">
        <v>5.8817636E-2</v>
      </c>
      <c r="P333">
        <v>0.93358540000000001</v>
      </c>
      <c r="Q333">
        <v>6.6414609999999999E-2</v>
      </c>
      <c r="T333">
        <v>0.94799999999999995</v>
      </c>
      <c r="U333">
        <v>5.1999999999999998E-2</v>
      </c>
      <c r="V333">
        <v>0.94023990000000002</v>
      </c>
      <c r="W333">
        <v>5.9760090000000002E-2</v>
      </c>
      <c r="X333">
        <v>0.92538553000000001</v>
      </c>
      <c r="Y333">
        <v>7.4614479999999997E-2</v>
      </c>
      <c r="AB333">
        <v>0.93808572999999995</v>
      </c>
      <c r="AC333">
        <v>6.191427E-2</v>
      </c>
    </row>
    <row r="334" spans="1:29">
      <c r="A334" s="12">
        <f t="shared" si="3"/>
        <v>42.499999999999936</v>
      </c>
      <c r="B334">
        <v>0.96458600000000005</v>
      </c>
      <c r="C334" s="16">
        <v>3.5413984000000003E-2</v>
      </c>
      <c r="D334">
        <v>0.94035625</v>
      </c>
      <c r="E334">
        <v>5.9643723000000003E-2</v>
      </c>
      <c r="F334">
        <v>0.93365140000000002</v>
      </c>
      <c r="G334">
        <v>6.6348610000000002E-2</v>
      </c>
      <c r="J334">
        <v>0.97357210000000005</v>
      </c>
      <c r="K334">
        <v>2.6427915E-2</v>
      </c>
      <c r="N334">
        <v>0.94129249999999998</v>
      </c>
      <c r="O334">
        <v>5.8707487000000003E-2</v>
      </c>
      <c r="P334">
        <v>0.93360620000000005</v>
      </c>
      <c r="Q334">
        <v>6.6393779999999999E-2</v>
      </c>
      <c r="T334">
        <v>0.94799999999999995</v>
      </c>
      <c r="U334">
        <v>5.1999999999999998E-2</v>
      </c>
      <c r="V334">
        <v>0.94035625</v>
      </c>
      <c r="W334">
        <v>5.9643723000000003E-2</v>
      </c>
      <c r="X334">
        <v>0.92572706999999999</v>
      </c>
      <c r="Y334">
        <v>7.4272915999999994E-2</v>
      </c>
      <c r="AB334">
        <v>0.93816739999999998</v>
      </c>
      <c r="AC334">
        <v>6.183259E-2</v>
      </c>
    </row>
    <row r="335" spans="1:29">
      <c r="A335" s="12">
        <f t="shared" si="3"/>
        <v>42.6666666666666</v>
      </c>
      <c r="B335">
        <v>0.96489170000000002</v>
      </c>
      <c r="C335" s="16">
        <v>3.5108328000000001E-2</v>
      </c>
      <c r="D335">
        <v>0.94047440000000004</v>
      </c>
      <c r="E335">
        <v>5.9525620000000001E-2</v>
      </c>
      <c r="F335">
        <v>0.93368404999999999</v>
      </c>
      <c r="G335">
        <v>6.6315934000000007E-2</v>
      </c>
      <c r="J335">
        <v>0.97377895999999997</v>
      </c>
      <c r="K335">
        <v>2.6221056999999999E-2</v>
      </c>
      <c r="N335">
        <v>0.94140389999999996</v>
      </c>
      <c r="O335">
        <v>5.8596059999999998E-2</v>
      </c>
      <c r="P335">
        <v>0.93362725000000002</v>
      </c>
      <c r="Q335">
        <v>6.6372774999999995E-2</v>
      </c>
      <c r="T335">
        <v>0.94799999999999995</v>
      </c>
      <c r="U335">
        <v>5.1999999999999998E-2</v>
      </c>
      <c r="V335">
        <v>0.94047440000000004</v>
      </c>
      <c r="W335">
        <v>5.9525620000000001E-2</v>
      </c>
      <c r="X335">
        <v>0.92608637000000005</v>
      </c>
      <c r="Y335">
        <v>7.3913603999999994E-2</v>
      </c>
      <c r="AB335">
        <v>0.93825113999999998</v>
      </c>
      <c r="AC335">
        <v>6.1748890000000001E-2</v>
      </c>
    </row>
    <row r="336" spans="1:29">
      <c r="A336" s="12">
        <f t="shared" si="3"/>
        <v>42.833333333333265</v>
      </c>
      <c r="B336">
        <v>0.96519356999999995</v>
      </c>
      <c r="C336" s="16">
        <v>3.4806419999999998E-2</v>
      </c>
      <c r="D336">
        <v>0.94059426000000002</v>
      </c>
      <c r="E336">
        <v>5.9405729999999997E-2</v>
      </c>
      <c r="F336">
        <v>0.93371694999999999</v>
      </c>
      <c r="G336">
        <v>6.6283030000000007E-2</v>
      </c>
      <c r="J336">
        <v>0.97398280000000004</v>
      </c>
      <c r="K336">
        <v>2.6017206000000001E-2</v>
      </c>
      <c r="N336">
        <v>0.94151669999999998</v>
      </c>
      <c r="O336">
        <v>5.8483325000000003E-2</v>
      </c>
      <c r="P336">
        <v>0.93364840000000004</v>
      </c>
      <c r="Q336">
        <v>6.6351610000000005E-2</v>
      </c>
      <c r="T336">
        <v>0.94799999999999995</v>
      </c>
      <c r="U336">
        <v>5.1999999999999998E-2</v>
      </c>
      <c r="V336">
        <v>0.94059426000000002</v>
      </c>
      <c r="W336">
        <v>5.9405729999999997E-2</v>
      </c>
      <c r="X336">
        <v>0.92646320000000004</v>
      </c>
      <c r="Y336">
        <v>7.3536799999999999E-2</v>
      </c>
      <c r="AB336">
        <v>0.93833685</v>
      </c>
      <c r="AC336">
        <v>6.1663170000000003E-2</v>
      </c>
    </row>
    <row r="337" spans="1:29">
      <c r="A337" s="12">
        <f t="shared" ref="A337:A400" si="4">A336+1/6</f>
        <v>42.999999999999929</v>
      </c>
      <c r="B337">
        <v>0.96549160000000001</v>
      </c>
      <c r="C337" s="16">
        <v>3.4508379999999998E-2</v>
      </c>
      <c r="D337">
        <v>0.94071596999999996</v>
      </c>
      <c r="E337">
        <v>5.9284013000000003E-2</v>
      </c>
      <c r="F337">
        <v>0.93375010000000003</v>
      </c>
      <c r="G337">
        <v>6.6249890000000006E-2</v>
      </c>
      <c r="J337">
        <v>0.97418369999999999</v>
      </c>
      <c r="K337">
        <v>2.5816292000000001E-2</v>
      </c>
      <c r="N337">
        <v>0.94163070000000004</v>
      </c>
      <c r="O337">
        <v>5.8369257000000001E-2</v>
      </c>
      <c r="P337">
        <v>0.93366974999999996</v>
      </c>
      <c r="Q337">
        <v>6.6330280000000005E-2</v>
      </c>
      <c r="T337">
        <v>0.94799999999999995</v>
      </c>
      <c r="U337">
        <v>5.1999999999999998E-2</v>
      </c>
      <c r="V337">
        <v>0.94071596999999996</v>
      </c>
      <c r="W337">
        <v>5.9284013000000003E-2</v>
      </c>
      <c r="X337">
        <v>0.92685735000000002</v>
      </c>
      <c r="Y337">
        <v>7.3142680000000002E-2</v>
      </c>
      <c r="AB337">
        <v>0.93842464999999997</v>
      </c>
      <c r="AC337">
        <v>6.1575367999999998E-2</v>
      </c>
    </row>
    <row r="338" spans="1:29">
      <c r="A338" s="12">
        <f t="shared" si="4"/>
        <v>43.166666666666593</v>
      </c>
      <c r="B338">
        <v>0.96578586</v>
      </c>
      <c r="C338" s="16">
        <v>3.4214120000000001E-2</v>
      </c>
      <c r="D338">
        <v>0.9408396</v>
      </c>
      <c r="E338">
        <v>5.9160419999999998E-2</v>
      </c>
      <c r="F338">
        <v>0.93378349999999999</v>
      </c>
      <c r="G338">
        <v>6.6216529999999996E-2</v>
      </c>
      <c r="J338">
        <v>0.97438174</v>
      </c>
      <c r="K338">
        <v>2.5618243999999998E-2</v>
      </c>
      <c r="N338">
        <v>0.94174619999999998</v>
      </c>
      <c r="O338">
        <v>5.8253819999999998E-2</v>
      </c>
      <c r="P338">
        <v>0.93369120000000005</v>
      </c>
      <c r="Q338">
        <v>6.6308774000000001E-2</v>
      </c>
      <c r="T338">
        <v>0.94799999999999995</v>
      </c>
      <c r="U338">
        <v>5.1999999999999998E-2</v>
      </c>
      <c r="V338">
        <v>0.9408396</v>
      </c>
      <c r="W338">
        <v>5.9160419999999998E-2</v>
      </c>
      <c r="X338">
        <v>0.9272686</v>
      </c>
      <c r="Y338">
        <v>7.2731376E-2</v>
      </c>
      <c r="AB338">
        <v>0.93851459999999998</v>
      </c>
      <c r="AC338">
        <v>6.1485425000000003E-2</v>
      </c>
    </row>
    <row r="339" spans="1:29">
      <c r="A339" s="12">
        <f t="shared" si="4"/>
        <v>43.333333333333258</v>
      </c>
      <c r="B339">
        <v>0.96607639999999995</v>
      </c>
      <c r="C339" s="16">
        <v>3.3923622E-2</v>
      </c>
      <c r="D339">
        <v>0.9409651</v>
      </c>
      <c r="E339">
        <v>5.9034910000000003E-2</v>
      </c>
      <c r="F339">
        <v>0.93381709999999996</v>
      </c>
      <c r="G339">
        <v>6.6182933999999999E-2</v>
      </c>
      <c r="J339">
        <v>0.97457700000000003</v>
      </c>
      <c r="K339">
        <v>2.5422994000000001E-2</v>
      </c>
      <c r="N339">
        <v>0.94186300000000001</v>
      </c>
      <c r="O339">
        <v>5.8136991999999998E-2</v>
      </c>
      <c r="P339">
        <v>0.93371289999999996</v>
      </c>
      <c r="Q339">
        <v>6.6287109999999996E-2</v>
      </c>
      <c r="T339">
        <v>0.94799999999999995</v>
      </c>
      <c r="U339">
        <v>5.1999999999999998E-2</v>
      </c>
      <c r="V339">
        <v>0.9409651</v>
      </c>
      <c r="W339">
        <v>5.9034910000000003E-2</v>
      </c>
      <c r="X339">
        <v>0.92769647</v>
      </c>
      <c r="Y339">
        <v>7.2303519999999996E-2</v>
      </c>
      <c r="AB339">
        <v>0.93860673999999999</v>
      </c>
      <c r="AC339">
        <v>6.139327E-2</v>
      </c>
    </row>
    <row r="340" spans="1:29">
      <c r="A340" s="12">
        <f t="shared" si="4"/>
        <v>43.499999999999922</v>
      </c>
      <c r="B340">
        <v>0.96636312999999996</v>
      </c>
      <c r="C340" s="16">
        <v>3.3636853000000001E-2</v>
      </c>
      <c r="D340">
        <v>0.94109255000000003</v>
      </c>
      <c r="E340">
        <v>5.8907437999999999E-2</v>
      </c>
      <c r="F340">
        <v>0.93385090000000004</v>
      </c>
      <c r="G340">
        <v>6.6149109999999997E-2</v>
      </c>
      <c r="J340">
        <v>0.97476953</v>
      </c>
      <c r="K340">
        <v>2.5230473E-2</v>
      </c>
      <c r="N340">
        <v>0.94198126000000004</v>
      </c>
      <c r="O340">
        <v>5.8018739999999999E-2</v>
      </c>
      <c r="P340">
        <v>0.93373470000000003</v>
      </c>
      <c r="Q340">
        <v>6.6265270000000001E-2</v>
      </c>
      <c r="T340">
        <v>0.94799999999999995</v>
      </c>
      <c r="U340">
        <v>5.1999999999999998E-2</v>
      </c>
      <c r="V340">
        <v>0.94109255000000003</v>
      </c>
      <c r="W340">
        <v>5.8907437999999999E-2</v>
      </c>
      <c r="X340">
        <v>0.92814070000000004</v>
      </c>
      <c r="Y340">
        <v>7.1859290000000006E-2</v>
      </c>
      <c r="AB340">
        <v>0.93870120000000001</v>
      </c>
      <c r="AC340">
        <v>6.1298764999999998E-2</v>
      </c>
    </row>
    <row r="341" spans="1:29">
      <c r="A341" s="12">
        <f t="shared" si="4"/>
        <v>43.666666666666586</v>
      </c>
      <c r="B341">
        <v>0.96664620000000001</v>
      </c>
      <c r="C341" s="16">
        <v>3.3353782999999998E-2</v>
      </c>
      <c r="D341">
        <v>0.94122209999999995</v>
      </c>
      <c r="E341">
        <v>5.8777954E-2</v>
      </c>
      <c r="F341">
        <v>0.93388499999999997</v>
      </c>
      <c r="G341">
        <v>6.6115043999999998E-2</v>
      </c>
      <c r="J341">
        <v>0.97495940000000003</v>
      </c>
      <c r="K341">
        <v>2.504062E-2</v>
      </c>
      <c r="N341">
        <v>0.94210099999999997</v>
      </c>
      <c r="O341">
        <v>5.7899027999999998E-2</v>
      </c>
      <c r="P341">
        <v>0.9337567</v>
      </c>
      <c r="Q341">
        <v>6.6243259999999998E-2</v>
      </c>
      <c r="T341">
        <v>0.94799999999999995</v>
      </c>
      <c r="U341">
        <v>5.1999999999999998E-2</v>
      </c>
      <c r="V341">
        <v>0.94122209999999995</v>
      </c>
      <c r="W341">
        <v>5.8777954E-2</v>
      </c>
      <c r="X341">
        <v>0.92860030000000005</v>
      </c>
      <c r="Y341">
        <v>7.1399660000000004E-2</v>
      </c>
      <c r="AB341">
        <v>0.93879820000000003</v>
      </c>
      <c r="AC341">
        <v>6.1201832999999997E-2</v>
      </c>
    </row>
    <row r="342" spans="1:29">
      <c r="A342" s="12">
        <f t="shared" si="4"/>
        <v>43.83333333333325</v>
      </c>
      <c r="B342">
        <v>0.96692555999999996</v>
      </c>
      <c r="C342" s="16">
        <v>3.307442E-2</v>
      </c>
      <c r="D342">
        <v>0.94135349999999995</v>
      </c>
      <c r="E342">
        <v>5.8646493000000001E-2</v>
      </c>
      <c r="F342">
        <v>0.93391924999999998</v>
      </c>
      <c r="G342">
        <v>6.6080760000000002E-2</v>
      </c>
      <c r="J342">
        <v>0.97514665</v>
      </c>
      <c r="K342">
        <v>2.4853367000000001E-2</v>
      </c>
      <c r="N342">
        <v>0.94222209999999995</v>
      </c>
      <c r="O342">
        <v>5.7777856000000002E-2</v>
      </c>
      <c r="P342">
        <v>0.93377893999999995</v>
      </c>
      <c r="Q342">
        <v>6.6221089999999996E-2</v>
      </c>
      <c r="T342">
        <v>0.94799999999999995</v>
      </c>
      <c r="U342">
        <v>5.1999999999999998E-2</v>
      </c>
      <c r="V342">
        <v>0.94135349999999995</v>
      </c>
      <c r="W342">
        <v>5.8646493000000001E-2</v>
      </c>
      <c r="X342">
        <v>0.92907479999999998</v>
      </c>
      <c r="Y342">
        <v>7.0925160000000001E-2</v>
      </c>
      <c r="AB342">
        <v>0.93889754999999997</v>
      </c>
      <c r="AC342">
        <v>6.1102434999999997E-2</v>
      </c>
    </row>
    <row r="343" spans="1:29">
      <c r="A343" s="12">
        <f t="shared" si="4"/>
        <v>43.999999999999915</v>
      </c>
      <c r="B343">
        <v>0.96720123000000002</v>
      </c>
      <c r="C343" s="16">
        <v>3.2798786000000003E-2</v>
      </c>
      <c r="D343">
        <v>0.94148699999999996</v>
      </c>
      <c r="E343">
        <v>5.8512966999999999E-2</v>
      </c>
      <c r="F343">
        <v>0.93395375999999997</v>
      </c>
      <c r="G343">
        <v>6.6046229999999997E-2</v>
      </c>
      <c r="J343">
        <v>0.97533137000000003</v>
      </c>
      <c r="K343">
        <v>2.4668658E-2</v>
      </c>
      <c r="N343">
        <v>0.94234479999999998</v>
      </c>
      <c r="O343">
        <v>5.7655199999999997E-2</v>
      </c>
      <c r="P343">
        <v>0.93380129999999995</v>
      </c>
      <c r="Q343">
        <v>6.6198740000000006E-2</v>
      </c>
      <c r="T343">
        <v>0.94799999999999995</v>
      </c>
      <c r="U343">
        <v>5.1999999999999998E-2</v>
      </c>
      <c r="V343">
        <v>0.94148699999999996</v>
      </c>
      <c r="W343">
        <v>5.8512966999999999E-2</v>
      </c>
      <c r="X343">
        <v>0.92956364000000002</v>
      </c>
      <c r="Y343">
        <v>7.0436369999999998E-2</v>
      </c>
      <c r="AB343">
        <v>0.93899949999999999</v>
      </c>
      <c r="AC343">
        <v>6.1000499999999999E-2</v>
      </c>
    </row>
    <row r="344" spans="1:29">
      <c r="A344" s="12">
        <f t="shared" si="4"/>
        <v>44.166666666666579</v>
      </c>
      <c r="B344">
        <v>0.96747320000000003</v>
      </c>
      <c r="C344" s="16">
        <v>3.2526800000000002E-2</v>
      </c>
      <c r="D344">
        <v>0.94162270000000003</v>
      </c>
      <c r="E344">
        <v>5.8377332999999997E-2</v>
      </c>
      <c r="F344">
        <v>0.9339885</v>
      </c>
      <c r="G344">
        <v>6.6011479999999997E-2</v>
      </c>
      <c r="J344">
        <v>0.97551359999999998</v>
      </c>
      <c r="K344">
        <v>2.4486428000000001E-2</v>
      </c>
      <c r="N344">
        <v>0.942469</v>
      </c>
      <c r="O344">
        <v>5.7531013999999998E-2</v>
      </c>
      <c r="P344">
        <v>0.93382376</v>
      </c>
      <c r="Q344">
        <v>6.6176209999999999E-2</v>
      </c>
      <c r="T344">
        <v>0.94799999999999995</v>
      </c>
      <c r="U344">
        <v>5.1999999999999998E-2</v>
      </c>
      <c r="V344">
        <v>0.94162270000000003</v>
      </c>
      <c r="W344">
        <v>5.8377332999999997E-2</v>
      </c>
      <c r="X344">
        <v>0.93006575000000002</v>
      </c>
      <c r="Y344">
        <v>6.993423E-2</v>
      </c>
      <c r="AB344">
        <v>0.93910400000000005</v>
      </c>
      <c r="AC344">
        <v>6.0895953000000003E-2</v>
      </c>
    </row>
    <row r="345" spans="1:29">
      <c r="A345" s="12">
        <f t="shared" si="4"/>
        <v>44.333333333333243</v>
      </c>
      <c r="B345">
        <v>0.96774159999999998</v>
      </c>
      <c r="C345" s="16">
        <v>3.2258413999999999E-2</v>
      </c>
      <c r="D345">
        <v>0.9417605</v>
      </c>
      <c r="E345">
        <v>5.8239550000000001E-2</v>
      </c>
      <c r="F345">
        <v>0.93402350000000001</v>
      </c>
      <c r="G345">
        <v>6.5976486000000001E-2</v>
      </c>
      <c r="J345">
        <v>0.97569340000000004</v>
      </c>
      <c r="K345">
        <v>2.4306622999999999E-2</v>
      </c>
      <c r="N345">
        <v>0.94259470000000001</v>
      </c>
      <c r="O345">
        <v>5.7405267000000003E-2</v>
      </c>
      <c r="P345">
        <v>0.93384650000000002</v>
      </c>
      <c r="Q345">
        <v>6.6153530000000002E-2</v>
      </c>
      <c r="T345">
        <v>0.94799999999999995</v>
      </c>
      <c r="U345">
        <v>5.1999996999999999E-2</v>
      </c>
      <c r="V345">
        <v>0.9417605</v>
      </c>
      <c r="W345">
        <v>5.8239550000000001E-2</v>
      </c>
      <c r="X345">
        <v>0.93058026000000005</v>
      </c>
      <c r="Y345">
        <v>6.9419739999999994E-2</v>
      </c>
      <c r="AB345">
        <v>0.93921125000000005</v>
      </c>
      <c r="AC345">
        <v>6.0788719999999997E-2</v>
      </c>
    </row>
    <row r="346" spans="1:29">
      <c r="A346" s="12">
        <f t="shared" si="4"/>
        <v>44.499999999999908</v>
      </c>
      <c r="B346">
        <v>0.96800642999999997</v>
      </c>
      <c r="C346" s="16">
        <v>3.1993580000000001E-2</v>
      </c>
      <c r="D346">
        <v>0.94190043000000001</v>
      </c>
      <c r="E346">
        <v>5.8099570000000003E-2</v>
      </c>
      <c r="F346">
        <v>0.93405870000000002</v>
      </c>
      <c r="G346">
        <v>6.5941269999999996E-2</v>
      </c>
      <c r="J346">
        <v>0.97587080000000004</v>
      </c>
      <c r="K346">
        <v>2.4129184000000001E-2</v>
      </c>
      <c r="N346">
        <v>0.94272210000000001</v>
      </c>
      <c r="O346">
        <v>5.7277925E-2</v>
      </c>
      <c r="P346">
        <v>0.93386935999999998</v>
      </c>
      <c r="Q346">
        <v>6.6130659999999994E-2</v>
      </c>
      <c r="T346">
        <v>0.94799999999999995</v>
      </c>
      <c r="U346">
        <v>5.1999996999999999E-2</v>
      </c>
      <c r="V346">
        <v>0.94190043000000001</v>
      </c>
      <c r="W346">
        <v>5.8099570000000003E-2</v>
      </c>
      <c r="X346">
        <v>0.93110645000000003</v>
      </c>
      <c r="Y346">
        <v>6.8893579999999996E-2</v>
      </c>
      <c r="AB346">
        <v>0.93932134</v>
      </c>
      <c r="AC346">
        <v>6.0678652999999999E-2</v>
      </c>
    </row>
    <row r="347" spans="1:29">
      <c r="A347" s="12">
        <f t="shared" si="4"/>
        <v>44.666666666666572</v>
      </c>
      <c r="B347">
        <v>0.96826774000000004</v>
      </c>
      <c r="C347" s="16">
        <v>3.1732249999999997E-2</v>
      </c>
      <c r="D347">
        <v>0.94204264999999998</v>
      </c>
      <c r="E347">
        <v>5.7957355000000002E-2</v>
      </c>
      <c r="F347">
        <v>0.93409419999999999</v>
      </c>
      <c r="G347">
        <v>6.5905809999999995E-2</v>
      </c>
      <c r="J347">
        <v>0.97604597000000004</v>
      </c>
      <c r="K347">
        <v>2.3954059999999999E-2</v>
      </c>
      <c r="N347">
        <v>0.94285107000000001</v>
      </c>
      <c r="O347">
        <v>5.7148962999999997E-2</v>
      </c>
      <c r="P347">
        <v>0.93389237000000003</v>
      </c>
      <c r="Q347">
        <v>6.6107615999999994E-2</v>
      </c>
      <c r="T347">
        <v>0.94799999999999995</v>
      </c>
      <c r="U347">
        <v>5.1999996999999999E-2</v>
      </c>
      <c r="V347">
        <v>0.94204264999999998</v>
      </c>
      <c r="W347">
        <v>5.7957355000000002E-2</v>
      </c>
      <c r="X347">
        <v>0.93164309999999995</v>
      </c>
      <c r="Y347">
        <v>6.8356894000000001E-2</v>
      </c>
      <c r="AB347">
        <v>0.93943430000000006</v>
      </c>
      <c r="AC347">
        <v>6.0565710000000002E-2</v>
      </c>
    </row>
    <row r="348" spans="1:29">
      <c r="A348" s="12">
        <f t="shared" si="4"/>
        <v>44.833333333333236</v>
      </c>
      <c r="B348">
        <v>0.96852550000000004</v>
      </c>
      <c r="C348" s="16">
        <v>3.1474475000000002E-2</v>
      </c>
      <c r="D348">
        <v>0.94218712999999998</v>
      </c>
      <c r="E348">
        <v>5.7812862E-2</v>
      </c>
      <c r="F348">
        <v>0.93412989999999996</v>
      </c>
      <c r="G348">
        <v>6.5870109999999996E-2</v>
      </c>
      <c r="J348">
        <v>0.97621880000000005</v>
      </c>
      <c r="K348">
        <v>2.3781195000000001E-2</v>
      </c>
      <c r="N348">
        <v>0.94298166000000005</v>
      </c>
      <c r="O348">
        <v>5.7018346999999997E-2</v>
      </c>
      <c r="P348">
        <v>0.93391559999999996</v>
      </c>
      <c r="Q348">
        <v>6.6084409999999996E-2</v>
      </c>
      <c r="T348">
        <v>0.94799999999999995</v>
      </c>
      <c r="U348">
        <v>5.1999996999999999E-2</v>
      </c>
      <c r="V348">
        <v>0.94218712999999998</v>
      </c>
      <c r="W348">
        <v>5.7812862E-2</v>
      </c>
      <c r="X348">
        <v>0.93218920000000005</v>
      </c>
      <c r="Y348">
        <v>6.7810750000000003E-2</v>
      </c>
      <c r="AB348">
        <v>0.93955016000000002</v>
      </c>
      <c r="AC348">
        <v>6.0449820000000001E-2</v>
      </c>
    </row>
    <row r="349" spans="1:29">
      <c r="A349" s="12">
        <f t="shared" si="4"/>
        <v>44.999999999999901</v>
      </c>
      <c r="B349">
        <v>0.96877986000000005</v>
      </c>
      <c r="C349" s="16">
        <v>3.1220161999999999E-2</v>
      </c>
      <c r="D349">
        <v>0.94233394000000004</v>
      </c>
      <c r="E349">
        <v>5.7666044999999999E-2</v>
      </c>
      <c r="F349">
        <v>0.93416584000000003</v>
      </c>
      <c r="G349">
        <v>6.5834190000000001E-2</v>
      </c>
      <c r="J349">
        <v>0.97638946999999998</v>
      </c>
      <c r="K349">
        <v>2.3610532E-2</v>
      </c>
      <c r="N349">
        <v>0.94311400000000001</v>
      </c>
      <c r="O349">
        <v>5.6886047000000002E-2</v>
      </c>
      <c r="P349">
        <v>0.93393899999999996</v>
      </c>
      <c r="Q349">
        <v>6.6061019999999998E-2</v>
      </c>
      <c r="T349">
        <v>0.94799999999999995</v>
      </c>
      <c r="U349">
        <v>5.1999996999999999E-2</v>
      </c>
      <c r="V349">
        <v>0.94233394000000004</v>
      </c>
      <c r="W349">
        <v>5.7666044999999999E-2</v>
      </c>
      <c r="X349">
        <v>0.93274400000000002</v>
      </c>
      <c r="Y349">
        <v>6.7255980000000007E-2</v>
      </c>
      <c r="AB349">
        <v>0.93966910000000003</v>
      </c>
      <c r="AC349">
        <v>6.03309E-2</v>
      </c>
    </row>
    <row r="350" spans="1:29">
      <c r="A350" s="12">
        <f t="shared" si="4"/>
        <v>45.166666666666565</v>
      </c>
      <c r="B350">
        <v>0.96903074</v>
      </c>
      <c r="C350" s="16">
        <v>3.0969259999999998E-2</v>
      </c>
      <c r="D350">
        <v>0.94248299999999996</v>
      </c>
      <c r="E350">
        <v>5.7516972999999999E-2</v>
      </c>
      <c r="F350">
        <v>0.93420196</v>
      </c>
      <c r="G350">
        <v>6.5798029999999993E-2</v>
      </c>
      <c r="J350">
        <v>0.97655797</v>
      </c>
      <c r="K350">
        <v>2.3442016999999999E-2</v>
      </c>
      <c r="N350">
        <v>0.94324799999999998</v>
      </c>
      <c r="O350">
        <v>5.6752030000000002E-2</v>
      </c>
      <c r="P350">
        <v>0.93396250000000003</v>
      </c>
      <c r="Q350">
        <v>6.6037449999999998E-2</v>
      </c>
      <c r="T350">
        <v>0.94799999999999995</v>
      </c>
      <c r="U350">
        <v>5.1999996999999999E-2</v>
      </c>
      <c r="V350">
        <v>0.94248299999999996</v>
      </c>
      <c r="W350">
        <v>5.7516972999999999E-2</v>
      </c>
      <c r="X350">
        <v>0.93330630000000003</v>
      </c>
      <c r="Y350">
        <v>6.6693716E-2</v>
      </c>
      <c r="AB350">
        <v>0.93979113999999997</v>
      </c>
      <c r="AC350">
        <v>6.0208876000000001E-2</v>
      </c>
    </row>
    <row r="351" spans="1:29">
      <c r="A351" s="12">
        <f t="shared" si="4"/>
        <v>45.333333333333229</v>
      </c>
      <c r="B351">
        <v>0.96927830000000004</v>
      </c>
      <c r="C351" s="16">
        <v>3.0721715E-2</v>
      </c>
      <c r="D351">
        <v>0.94263439999999998</v>
      </c>
      <c r="E351">
        <v>5.7365574000000003E-2</v>
      </c>
      <c r="F351">
        <v>0.93423840000000002</v>
      </c>
      <c r="G351">
        <v>6.5761630000000001E-2</v>
      </c>
      <c r="J351">
        <v>0.97672440000000005</v>
      </c>
      <c r="K351">
        <v>2.3275603999999998E-2</v>
      </c>
      <c r="N351">
        <v>0.94338374999999997</v>
      </c>
      <c r="O351">
        <v>5.6616277E-2</v>
      </c>
      <c r="P351">
        <v>0.93398630000000005</v>
      </c>
      <c r="Q351">
        <v>6.6013716E-2</v>
      </c>
      <c r="T351">
        <v>0.94799999999999995</v>
      </c>
      <c r="U351">
        <v>5.1999996999999999E-2</v>
      </c>
      <c r="V351">
        <v>0.94263439999999998</v>
      </c>
      <c r="W351">
        <v>5.7365574000000003E-2</v>
      </c>
      <c r="X351">
        <v>0.93387485000000003</v>
      </c>
      <c r="Y351">
        <v>6.6125169999999997E-2</v>
      </c>
      <c r="AB351">
        <v>0.93991630000000004</v>
      </c>
      <c r="AC351">
        <v>6.0083665000000001E-2</v>
      </c>
    </row>
    <row r="352" spans="1:29">
      <c r="A352" s="12">
        <f t="shared" si="4"/>
        <v>45.499999999999893</v>
      </c>
      <c r="B352">
        <v>0.96952254000000004</v>
      </c>
      <c r="C352" s="16">
        <v>3.047747E-2</v>
      </c>
      <c r="D352">
        <v>0.94278819999999997</v>
      </c>
      <c r="E352">
        <v>5.7211794000000003E-2</v>
      </c>
      <c r="F352">
        <v>0.93427503000000001</v>
      </c>
      <c r="G352">
        <v>6.5725000000000006E-2</v>
      </c>
      <c r="J352">
        <v>0.9768888</v>
      </c>
      <c r="K352">
        <v>2.311125E-2</v>
      </c>
      <c r="N352">
        <v>0.94352113999999998</v>
      </c>
      <c r="O352">
        <v>5.6478858E-2</v>
      </c>
      <c r="P352">
        <v>0.93401020000000001</v>
      </c>
      <c r="Q352">
        <v>6.5989800000000001E-2</v>
      </c>
      <c r="T352">
        <v>0.94799999999999995</v>
      </c>
      <c r="U352">
        <v>5.1999996999999999E-2</v>
      </c>
      <c r="V352">
        <v>0.94278819999999997</v>
      </c>
      <c r="W352">
        <v>5.7211794000000003E-2</v>
      </c>
      <c r="X352">
        <v>0.93444853999999999</v>
      </c>
      <c r="Y352">
        <v>6.5551479999999995E-2</v>
      </c>
      <c r="AB352">
        <v>0.94004480000000001</v>
      </c>
      <c r="AC352">
        <v>5.9955179999999997E-2</v>
      </c>
    </row>
    <row r="353" spans="1:29">
      <c r="A353" s="12">
        <f t="shared" si="4"/>
        <v>45.666666666666558</v>
      </c>
      <c r="B353">
        <v>0.9697635</v>
      </c>
      <c r="C353" s="16">
        <v>3.0236496000000002E-2</v>
      </c>
      <c r="D353">
        <v>0.94294440000000002</v>
      </c>
      <c r="E353">
        <v>5.7055599999999998E-2</v>
      </c>
      <c r="F353">
        <v>0.93431187000000004</v>
      </c>
      <c r="G353">
        <v>6.5688125999999999E-2</v>
      </c>
      <c r="J353">
        <v>0.97705109999999995</v>
      </c>
      <c r="K353">
        <v>2.2948906000000002E-2</v>
      </c>
      <c r="N353">
        <v>0.94366030000000001</v>
      </c>
      <c r="O353">
        <v>5.6339673999999999E-2</v>
      </c>
      <c r="P353">
        <v>0.93403429999999998</v>
      </c>
      <c r="Q353">
        <v>6.5965709999999997E-2</v>
      </c>
      <c r="T353">
        <v>0.94799999999999995</v>
      </c>
      <c r="U353">
        <v>5.1999994000000001E-2</v>
      </c>
      <c r="V353">
        <v>0.94294440000000002</v>
      </c>
      <c r="W353">
        <v>5.7055599999999998E-2</v>
      </c>
      <c r="X353">
        <v>0.93502620000000003</v>
      </c>
      <c r="Y353">
        <v>6.4973760000000005E-2</v>
      </c>
      <c r="AB353">
        <v>0.94017667000000005</v>
      </c>
      <c r="AC353">
        <v>5.9823340000000003E-2</v>
      </c>
    </row>
    <row r="354" spans="1:29">
      <c r="A354" s="12">
        <f t="shared" si="4"/>
        <v>45.833333333333222</v>
      </c>
      <c r="B354">
        <v>0.97000120000000001</v>
      </c>
      <c r="C354" s="16">
        <v>2.9998786999999999E-2</v>
      </c>
      <c r="D354">
        <v>0.94310300000000002</v>
      </c>
      <c r="E354">
        <v>5.6896966E-2</v>
      </c>
      <c r="F354">
        <v>0.93434899999999999</v>
      </c>
      <c r="G354">
        <v>6.5651020000000004E-2</v>
      </c>
      <c r="J354">
        <v>0.97721150000000001</v>
      </c>
      <c r="K354">
        <v>2.2788530000000001E-2</v>
      </c>
      <c r="N354">
        <v>0.94380129999999995</v>
      </c>
      <c r="O354">
        <v>5.6198697999999998E-2</v>
      </c>
      <c r="P354">
        <v>0.93405855000000004</v>
      </c>
      <c r="Q354">
        <v>6.5941440000000004E-2</v>
      </c>
      <c r="T354">
        <v>0.94799999999999995</v>
      </c>
      <c r="U354">
        <v>5.1999994000000001E-2</v>
      </c>
      <c r="V354">
        <v>0.94310300000000002</v>
      </c>
      <c r="W354">
        <v>5.6896966E-2</v>
      </c>
      <c r="X354">
        <v>0.93560699999999997</v>
      </c>
      <c r="Y354">
        <v>6.4393010000000001E-2</v>
      </c>
      <c r="AB354">
        <v>0.94031189999999998</v>
      </c>
      <c r="AC354">
        <v>5.9688079999999998E-2</v>
      </c>
    </row>
    <row r="355" spans="1:29">
      <c r="A355" s="12">
        <f t="shared" si="4"/>
        <v>45.999999999999886</v>
      </c>
      <c r="B355">
        <v>0.97023576</v>
      </c>
      <c r="C355" s="16">
        <v>2.9764256999999999E-2</v>
      </c>
      <c r="D355">
        <v>0.94326410000000005</v>
      </c>
      <c r="E355">
        <v>5.6735859999999999E-2</v>
      </c>
      <c r="F355">
        <v>0.9343863</v>
      </c>
      <c r="G355">
        <v>6.5613669999999999E-2</v>
      </c>
      <c r="J355">
        <v>0.97736990000000001</v>
      </c>
      <c r="K355">
        <v>2.263008E-2</v>
      </c>
      <c r="N355">
        <v>0.94394409999999995</v>
      </c>
      <c r="O355">
        <v>5.6055907000000002E-2</v>
      </c>
      <c r="P355">
        <v>0.934083</v>
      </c>
      <c r="Q355">
        <v>6.5916989999999995E-2</v>
      </c>
      <c r="T355">
        <v>0.94799999999999995</v>
      </c>
      <c r="U355">
        <v>5.1999994000000001E-2</v>
      </c>
      <c r="V355">
        <v>0.94326410000000005</v>
      </c>
      <c r="W355">
        <v>5.6735859999999999E-2</v>
      </c>
      <c r="X355">
        <v>0.93618979999999996</v>
      </c>
      <c r="Y355">
        <v>6.3810240000000004E-2</v>
      </c>
      <c r="AB355">
        <v>0.94045067000000004</v>
      </c>
      <c r="AC355">
        <v>5.9549306000000003E-2</v>
      </c>
    </row>
    <row r="356" spans="1:29">
      <c r="A356" s="12">
        <f t="shared" si="4"/>
        <v>46.166666666666551</v>
      </c>
      <c r="B356">
        <v>0.97046714999999995</v>
      </c>
      <c r="C356" s="16">
        <v>2.9532855E-2</v>
      </c>
      <c r="D356">
        <v>0.94342773999999996</v>
      </c>
      <c r="E356">
        <v>5.6572244000000001E-2</v>
      </c>
      <c r="F356">
        <v>0.93442389999999997</v>
      </c>
      <c r="G356">
        <v>6.5576090000000004E-2</v>
      </c>
      <c r="J356">
        <v>0.97752649999999996</v>
      </c>
      <c r="K356">
        <v>2.2473518000000001E-2</v>
      </c>
      <c r="N356">
        <v>0.9440887</v>
      </c>
      <c r="O356">
        <v>5.5911272999999997E-2</v>
      </c>
      <c r="P356">
        <v>0.93410766000000001</v>
      </c>
      <c r="Q356">
        <v>6.5892359999999997E-2</v>
      </c>
      <c r="T356">
        <v>0.94799999999999995</v>
      </c>
      <c r="U356">
        <v>5.1999990000000003E-2</v>
      </c>
      <c r="V356">
        <v>0.94342773999999996</v>
      </c>
      <c r="W356">
        <v>5.6572244000000001E-2</v>
      </c>
      <c r="X356">
        <v>0.93677359999999998</v>
      </c>
      <c r="Y356">
        <v>6.3226420000000005E-2</v>
      </c>
      <c r="AB356">
        <v>0.94059300000000001</v>
      </c>
      <c r="AC356">
        <v>5.9406973000000002E-2</v>
      </c>
    </row>
    <row r="357" spans="1:29">
      <c r="A357" s="12">
        <f t="shared" si="4"/>
        <v>46.333333333333215</v>
      </c>
      <c r="B357">
        <v>0.97069550000000004</v>
      </c>
      <c r="C357" s="16">
        <v>2.9304528999999999E-2</v>
      </c>
      <c r="D357">
        <v>0.94359389999999999</v>
      </c>
      <c r="E357">
        <v>5.6406100000000001E-2</v>
      </c>
      <c r="F357">
        <v>0.93446169999999995</v>
      </c>
      <c r="G357">
        <v>6.5538264999999998E-2</v>
      </c>
      <c r="J357">
        <v>0.97768120000000003</v>
      </c>
      <c r="K357">
        <v>2.2318777000000001E-2</v>
      </c>
      <c r="N357">
        <v>0.94423520000000005</v>
      </c>
      <c r="O357">
        <v>5.5764771999999997E-2</v>
      </c>
      <c r="P357">
        <v>0.93413246000000005</v>
      </c>
      <c r="Q357">
        <v>6.5867560000000006E-2</v>
      </c>
      <c r="T357">
        <v>0.94799999999999995</v>
      </c>
      <c r="U357">
        <v>5.1999990000000003E-2</v>
      </c>
      <c r="V357">
        <v>0.94359389999999999</v>
      </c>
      <c r="W357">
        <v>5.6406100000000001E-2</v>
      </c>
      <c r="X357">
        <v>0.93735754000000004</v>
      </c>
      <c r="Y357">
        <v>6.264248E-2</v>
      </c>
      <c r="AB357">
        <v>0.94073899999999999</v>
      </c>
      <c r="AC357">
        <v>5.9261019999999998E-2</v>
      </c>
    </row>
    <row r="358" spans="1:29">
      <c r="A358" s="12">
        <f t="shared" si="4"/>
        <v>46.499999999999879</v>
      </c>
      <c r="B358">
        <v>0.97092080000000003</v>
      </c>
      <c r="C358" s="16">
        <v>2.9079217000000001E-2</v>
      </c>
      <c r="D358">
        <v>0.94376249999999995</v>
      </c>
      <c r="E358">
        <v>5.6237509999999998E-2</v>
      </c>
      <c r="F358">
        <v>0.93449979999999999</v>
      </c>
      <c r="G358">
        <v>6.5500199999999995E-2</v>
      </c>
      <c r="J358">
        <v>0.97783416999999995</v>
      </c>
      <c r="K358">
        <v>2.2165822000000002E-2</v>
      </c>
      <c r="N358">
        <v>0.94438359999999999</v>
      </c>
      <c r="O358">
        <v>5.5616382999999998E-2</v>
      </c>
      <c r="P358">
        <v>0.93415742999999996</v>
      </c>
      <c r="Q358">
        <v>6.5842579999999998E-2</v>
      </c>
      <c r="T358">
        <v>0.94799999999999995</v>
      </c>
      <c r="U358">
        <v>5.1999985999999998E-2</v>
      </c>
      <c r="V358">
        <v>0.94376249999999995</v>
      </c>
      <c r="W358">
        <v>5.6237509999999998E-2</v>
      </c>
      <c r="X358">
        <v>0.93794069999999996</v>
      </c>
      <c r="Y358">
        <v>6.2059290000000003E-2</v>
      </c>
      <c r="AB358">
        <v>0.94088864000000005</v>
      </c>
      <c r="AC358">
        <v>5.9111360000000002E-2</v>
      </c>
    </row>
    <row r="359" spans="1:29">
      <c r="A359" s="12">
        <f t="shared" si="4"/>
        <v>46.666666666666544</v>
      </c>
      <c r="B359">
        <v>0.97114307</v>
      </c>
      <c r="C359" s="16">
        <v>2.885691E-2</v>
      </c>
      <c r="D359">
        <v>0.94393355000000001</v>
      </c>
      <c r="E359">
        <v>5.6066449999999997E-2</v>
      </c>
      <c r="F359">
        <v>0.93453810000000004</v>
      </c>
      <c r="G359">
        <v>6.5461889999999995E-2</v>
      </c>
      <c r="J359">
        <v>0.9779854</v>
      </c>
      <c r="K359">
        <v>2.2014622000000001E-2</v>
      </c>
      <c r="N359">
        <v>0.94453394000000002</v>
      </c>
      <c r="O359">
        <v>5.5466073999999997E-2</v>
      </c>
      <c r="P359">
        <v>0.93418259999999997</v>
      </c>
      <c r="Q359">
        <v>6.5817410000000007E-2</v>
      </c>
      <c r="T359">
        <v>0.94799999999999995</v>
      </c>
      <c r="U359">
        <v>5.1999982E-2</v>
      </c>
      <c r="V359">
        <v>0.94393355000000001</v>
      </c>
      <c r="W359">
        <v>5.6066449999999997E-2</v>
      </c>
      <c r="X359">
        <v>0.93852230000000003</v>
      </c>
      <c r="Y359">
        <v>6.1477717000000001E-2</v>
      </c>
      <c r="AB359">
        <v>0.94104206999999995</v>
      </c>
      <c r="AC359">
        <v>5.8957915999999999E-2</v>
      </c>
    </row>
    <row r="360" spans="1:29">
      <c r="A360" s="12">
        <f t="shared" si="4"/>
        <v>46.833333333333208</v>
      </c>
      <c r="B360">
        <v>0.97136250000000002</v>
      </c>
      <c r="C360" s="16">
        <v>2.8637550000000001E-2</v>
      </c>
      <c r="D360">
        <v>0.94410709999999998</v>
      </c>
      <c r="E360">
        <v>5.5892860000000003E-2</v>
      </c>
      <c r="F360">
        <v>0.93457663000000002</v>
      </c>
      <c r="G360">
        <v>6.5423339999999996E-2</v>
      </c>
      <c r="J360">
        <v>0.97813490000000003</v>
      </c>
      <c r="K360">
        <v>2.1865140000000002E-2</v>
      </c>
      <c r="N360">
        <v>0.94468620000000003</v>
      </c>
      <c r="O360">
        <v>5.5313826000000003E-2</v>
      </c>
      <c r="P360">
        <v>0.93420789999999998</v>
      </c>
      <c r="Q360">
        <v>6.5792054000000003E-2</v>
      </c>
      <c r="T360">
        <v>0.94799999999999995</v>
      </c>
      <c r="U360">
        <v>5.1999982E-2</v>
      </c>
      <c r="V360">
        <v>0.94410709999999998</v>
      </c>
      <c r="W360">
        <v>5.5892860000000003E-2</v>
      </c>
      <c r="X360">
        <v>0.93910150000000003</v>
      </c>
      <c r="Y360">
        <v>6.0898475000000001E-2</v>
      </c>
      <c r="AB360">
        <v>0.94119936000000004</v>
      </c>
      <c r="AC360">
        <v>5.8800615000000001E-2</v>
      </c>
    </row>
    <row r="361" spans="1:29">
      <c r="A361" s="12">
        <f t="shared" si="4"/>
        <v>46.999999999999872</v>
      </c>
      <c r="B361">
        <v>0.97157890000000002</v>
      </c>
      <c r="C361" s="16">
        <v>2.8421076E-2</v>
      </c>
      <c r="D361">
        <v>0.94428325000000002</v>
      </c>
      <c r="E361">
        <v>5.5716729999999999E-2</v>
      </c>
      <c r="F361">
        <v>0.93461543000000002</v>
      </c>
      <c r="G361">
        <v>6.538455E-2</v>
      </c>
      <c r="J361">
        <v>0.97828263000000004</v>
      </c>
      <c r="K361">
        <v>2.1717342000000001E-2</v>
      </c>
      <c r="N361">
        <v>0.94484025000000005</v>
      </c>
      <c r="O361">
        <v>5.5159725E-2</v>
      </c>
      <c r="P361">
        <v>0.93423350000000005</v>
      </c>
      <c r="Q361">
        <v>6.5766530000000004E-2</v>
      </c>
      <c r="T361">
        <v>0.94799999999999995</v>
      </c>
      <c r="U361">
        <v>5.1999974999999997E-2</v>
      </c>
      <c r="V361">
        <v>0.94428325000000002</v>
      </c>
      <c r="W361">
        <v>5.5716729999999999E-2</v>
      </c>
      <c r="X361">
        <v>0.93967765999999997</v>
      </c>
      <c r="Y361">
        <v>6.0322373999999998E-2</v>
      </c>
      <c r="AB361">
        <v>0.94136050000000004</v>
      </c>
      <c r="AC361">
        <v>5.8639504000000002E-2</v>
      </c>
    </row>
    <row r="362" spans="1:29">
      <c r="A362" s="12">
        <f t="shared" si="4"/>
        <v>47.166666666666536</v>
      </c>
      <c r="B362">
        <v>0.97179260000000001</v>
      </c>
      <c r="C362" s="16">
        <v>2.8207434E-2</v>
      </c>
      <c r="D362">
        <v>0.94446194000000006</v>
      </c>
      <c r="E362">
        <v>5.5538055000000003E-2</v>
      </c>
      <c r="F362">
        <v>0.93465450000000005</v>
      </c>
      <c r="G362">
        <v>6.5345520000000004E-2</v>
      </c>
      <c r="J362">
        <v>0.97842879999999999</v>
      </c>
      <c r="K362">
        <v>2.1571190000000001E-2</v>
      </c>
      <c r="N362">
        <v>0.94499624000000004</v>
      </c>
      <c r="O362">
        <v>5.5003746999999999E-2</v>
      </c>
      <c r="P362">
        <v>0.93425919999999996</v>
      </c>
      <c r="Q362">
        <v>6.5740809999999997E-2</v>
      </c>
      <c r="T362">
        <v>0.94799999999999995</v>
      </c>
      <c r="U362">
        <v>5.199997E-2</v>
      </c>
      <c r="V362">
        <v>0.94446194000000006</v>
      </c>
      <c r="W362">
        <v>5.5538055000000003E-2</v>
      </c>
      <c r="X362">
        <v>0.94025000000000003</v>
      </c>
      <c r="Y362">
        <v>5.9750043000000003E-2</v>
      </c>
      <c r="AB362">
        <v>0.94152550000000002</v>
      </c>
      <c r="AC362">
        <v>5.8474473999999999E-2</v>
      </c>
    </row>
    <row r="363" spans="1:29">
      <c r="A363" s="12">
        <f t="shared" si="4"/>
        <v>47.333333333333201</v>
      </c>
      <c r="B363">
        <v>0.97200339999999996</v>
      </c>
      <c r="C363" s="16">
        <v>2.7996574E-2</v>
      </c>
      <c r="D363">
        <v>0.94464320000000002</v>
      </c>
      <c r="E363">
        <v>5.5356822999999999E-2</v>
      </c>
      <c r="F363">
        <v>0.93469374999999999</v>
      </c>
      <c r="G363">
        <v>6.5306240000000002E-2</v>
      </c>
      <c r="J363">
        <v>0.97857329999999998</v>
      </c>
      <c r="K363">
        <v>2.1426653E-2</v>
      </c>
      <c r="N363">
        <v>0.94515420000000006</v>
      </c>
      <c r="O363">
        <v>5.4845836000000002E-2</v>
      </c>
      <c r="P363">
        <v>0.93428509999999998</v>
      </c>
      <c r="Q363">
        <v>6.5714919999999996E-2</v>
      </c>
      <c r="T363">
        <v>0.94799999999999995</v>
      </c>
      <c r="U363">
        <v>5.1999968000000001E-2</v>
      </c>
      <c r="V363">
        <v>0.94464320000000002</v>
      </c>
      <c r="W363">
        <v>5.5356822999999999E-2</v>
      </c>
      <c r="X363">
        <v>0.94081789999999998</v>
      </c>
      <c r="Y363">
        <v>5.9182079999999998E-2</v>
      </c>
      <c r="AB363">
        <v>0.94169455999999996</v>
      </c>
      <c r="AC363">
        <v>5.8305450000000002E-2</v>
      </c>
    </row>
    <row r="364" spans="1:29">
      <c r="A364" s="12">
        <f t="shared" si="4"/>
        <v>47.499999999999865</v>
      </c>
      <c r="B364">
        <v>0.97221153999999999</v>
      </c>
      <c r="C364" s="16">
        <v>2.7788449999999999E-2</v>
      </c>
      <c r="D364">
        <v>0.94482695999999999</v>
      </c>
      <c r="E364">
        <v>5.5173029999999998E-2</v>
      </c>
      <c r="F364">
        <v>0.93473329999999999</v>
      </c>
      <c r="G364">
        <v>6.526672E-2</v>
      </c>
      <c r="J364">
        <v>0.97871629999999998</v>
      </c>
      <c r="K364">
        <v>2.1283699999999999E-2</v>
      </c>
      <c r="N364">
        <v>0.94531405000000002</v>
      </c>
      <c r="O364">
        <v>5.4685972999999999E-2</v>
      </c>
      <c r="P364">
        <v>0.93431114999999998</v>
      </c>
      <c r="Q364">
        <v>6.5688830000000004E-2</v>
      </c>
      <c r="T364">
        <v>0.94799999999999995</v>
      </c>
      <c r="U364">
        <v>5.1999959999999998E-2</v>
      </c>
      <c r="V364">
        <v>0.94482695999999999</v>
      </c>
      <c r="W364">
        <v>5.5173029999999998E-2</v>
      </c>
      <c r="X364">
        <v>0.94138089999999996</v>
      </c>
      <c r="Y364">
        <v>5.8619051999999998E-2</v>
      </c>
      <c r="AB364">
        <v>0.94186760000000003</v>
      </c>
      <c r="AC364">
        <v>5.8132379999999997E-2</v>
      </c>
    </row>
    <row r="365" spans="1:29">
      <c r="A365" s="12">
        <f t="shared" si="4"/>
        <v>47.666666666666529</v>
      </c>
      <c r="B365">
        <v>0.97241699999999998</v>
      </c>
      <c r="C365" s="16">
        <v>2.7583033E-2</v>
      </c>
      <c r="D365">
        <v>0.94501334000000003</v>
      </c>
      <c r="E365">
        <v>5.4986670000000001E-2</v>
      </c>
      <c r="F365">
        <v>0.93477299999999997</v>
      </c>
      <c r="G365">
        <v>6.522696E-2</v>
      </c>
      <c r="J365">
        <v>0.97885776000000002</v>
      </c>
      <c r="K365">
        <v>2.1142269000000002E-2</v>
      </c>
      <c r="N365">
        <v>0.94547590000000004</v>
      </c>
      <c r="O365">
        <v>5.4524146000000002E-2</v>
      </c>
      <c r="P365">
        <v>0.93433743999999996</v>
      </c>
      <c r="Q365">
        <v>6.5662559999999995E-2</v>
      </c>
      <c r="T365">
        <v>0.94800010000000001</v>
      </c>
      <c r="U365">
        <v>5.1999953000000002E-2</v>
      </c>
      <c r="V365">
        <v>0.94501334000000003</v>
      </c>
      <c r="W365">
        <v>5.4986670000000001E-2</v>
      </c>
      <c r="X365">
        <v>0.94193859999999996</v>
      </c>
      <c r="Y365">
        <v>5.8061450000000001E-2</v>
      </c>
      <c r="AB365">
        <v>0.94204473</v>
      </c>
      <c r="AC365">
        <v>5.7955253999999998E-2</v>
      </c>
    </row>
    <row r="366" spans="1:29">
      <c r="A366" s="12">
        <f t="shared" si="4"/>
        <v>47.833333333333194</v>
      </c>
      <c r="B366">
        <v>0.97261969999999998</v>
      </c>
      <c r="C366" s="16">
        <v>2.7380261999999999E-2</v>
      </c>
      <c r="D366">
        <v>0.94520219999999999</v>
      </c>
      <c r="E366">
        <v>5.479784E-2</v>
      </c>
      <c r="F366">
        <v>0.93481300000000001</v>
      </c>
      <c r="G366">
        <v>6.5186949999999994E-2</v>
      </c>
      <c r="J366">
        <v>0.97899765000000005</v>
      </c>
      <c r="K366">
        <v>2.1002334000000001E-2</v>
      </c>
      <c r="N366">
        <v>0.94563967000000004</v>
      </c>
      <c r="O366">
        <v>5.4360352000000001E-2</v>
      </c>
      <c r="P366">
        <v>0.93436390000000002</v>
      </c>
      <c r="Q366">
        <v>6.5636106E-2</v>
      </c>
      <c r="T366">
        <v>0.94800010000000001</v>
      </c>
      <c r="U366">
        <v>5.1999944999999999E-2</v>
      </c>
      <c r="V366">
        <v>0.94520219999999999</v>
      </c>
      <c r="W366">
        <v>5.479784E-2</v>
      </c>
      <c r="X366">
        <v>0.9424903</v>
      </c>
      <c r="Y366">
        <v>5.7509712999999997E-2</v>
      </c>
      <c r="AB366">
        <v>0.94222589999999995</v>
      </c>
      <c r="AC366">
        <v>5.7774144999999999E-2</v>
      </c>
    </row>
    <row r="367" spans="1:29">
      <c r="A367" s="12">
        <f t="shared" si="4"/>
        <v>47.999999999999858</v>
      </c>
      <c r="B367">
        <v>0.97281989999999996</v>
      </c>
      <c r="C367" s="16">
        <v>2.7180085E-2</v>
      </c>
      <c r="D367">
        <v>0.94539344000000003</v>
      </c>
      <c r="E367">
        <v>5.460657E-2</v>
      </c>
      <c r="F367">
        <v>0.9348533</v>
      </c>
      <c r="G367">
        <v>6.5146700000000002E-2</v>
      </c>
      <c r="J367">
        <v>0.97913609999999995</v>
      </c>
      <c r="K367">
        <v>2.0863876E-2</v>
      </c>
      <c r="N367">
        <v>0.94580542999999995</v>
      </c>
      <c r="O367">
        <v>5.4194577000000001E-2</v>
      </c>
      <c r="P367">
        <v>0.93439053999999999</v>
      </c>
      <c r="Q367">
        <v>6.5609470000000003E-2</v>
      </c>
      <c r="T367">
        <v>0.94800010000000001</v>
      </c>
      <c r="U367">
        <v>5.1999933999999998E-2</v>
      </c>
      <c r="V367">
        <v>0.94539344000000003</v>
      </c>
      <c r="W367">
        <v>5.460657E-2</v>
      </c>
      <c r="X367">
        <v>0.94303579999999998</v>
      </c>
      <c r="Y367">
        <v>5.6964234000000002E-2</v>
      </c>
      <c r="AB367">
        <v>0.94241107000000002</v>
      </c>
      <c r="AC367">
        <v>5.7588939999999998E-2</v>
      </c>
    </row>
    <row r="368" spans="1:29">
      <c r="A368" s="12">
        <f t="shared" si="4"/>
        <v>48.166666666666522</v>
      </c>
      <c r="B368">
        <v>0.97301760000000004</v>
      </c>
      <c r="C368" s="16">
        <v>2.6982454999999999E-2</v>
      </c>
      <c r="D368">
        <v>0.94558715999999998</v>
      </c>
      <c r="E368">
        <v>5.4412820000000001E-2</v>
      </c>
      <c r="F368">
        <v>0.9348938</v>
      </c>
      <c r="G368">
        <v>6.5106189999999994E-2</v>
      </c>
      <c r="J368">
        <v>0.97927313999999999</v>
      </c>
      <c r="K368">
        <v>2.0726863000000002E-2</v>
      </c>
      <c r="N368">
        <v>0.94597319999999996</v>
      </c>
      <c r="O368">
        <v>5.4026810000000001E-2</v>
      </c>
      <c r="P368">
        <v>0.93441737000000002</v>
      </c>
      <c r="Q368">
        <v>6.5582639999999998E-2</v>
      </c>
      <c r="T368">
        <v>0.94800010000000001</v>
      </c>
      <c r="U368">
        <v>5.1999923000000003E-2</v>
      </c>
      <c r="V368">
        <v>0.94558715999999998</v>
      </c>
      <c r="W368">
        <v>5.4412820000000001E-2</v>
      </c>
      <c r="X368">
        <v>0.94357460000000004</v>
      </c>
      <c r="Y368">
        <v>5.6425366999999997E-2</v>
      </c>
      <c r="AB368">
        <v>0.9426004</v>
      </c>
      <c r="AC368">
        <v>5.739959E-2</v>
      </c>
    </row>
    <row r="369" spans="1:29">
      <c r="A369" s="12">
        <f t="shared" si="4"/>
        <v>48.333333333333186</v>
      </c>
      <c r="B369">
        <v>0.97321265999999995</v>
      </c>
      <c r="C369" s="16">
        <v>2.6787321999999999E-2</v>
      </c>
      <c r="D369">
        <v>0.94578340000000005</v>
      </c>
      <c r="E369">
        <v>5.4216609999999998E-2</v>
      </c>
      <c r="F369">
        <v>0.93493455999999997</v>
      </c>
      <c r="G369">
        <v>6.5065436000000004E-2</v>
      </c>
      <c r="J369">
        <v>0.97940874</v>
      </c>
      <c r="K369">
        <v>2.0591269999999998E-2</v>
      </c>
      <c r="N369">
        <v>0.94614299999999996</v>
      </c>
      <c r="O369">
        <v>5.3857043E-2</v>
      </c>
      <c r="P369">
        <v>0.93444437000000002</v>
      </c>
      <c r="Q369">
        <v>6.5555639999999998E-2</v>
      </c>
      <c r="T369">
        <v>0.94800010000000001</v>
      </c>
      <c r="U369">
        <v>5.1999907999999997E-2</v>
      </c>
      <c r="V369">
        <v>0.94578340000000005</v>
      </c>
      <c r="W369">
        <v>5.4216609999999998E-2</v>
      </c>
      <c r="X369">
        <v>0.94410660000000002</v>
      </c>
      <c r="Y369">
        <v>5.5893409999999998E-2</v>
      </c>
      <c r="AB369">
        <v>0.94279396999999998</v>
      </c>
      <c r="AC369">
        <v>5.7206060000000003E-2</v>
      </c>
    </row>
    <row r="370" spans="1:29">
      <c r="A370" s="12">
        <f t="shared" si="4"/>
        <v>48.499999999999851</v>
      </c>
      <c r="B370">
        <v>0.97340530000000003</v>
      </c>
      <c r="C370" s="16">
        <v>2.6594670000000001E-2</v>
      </c>
      <c r="D370">
        <v>0.94598203999999997</v>
      </c>
      <c r="E370">
        <v>5.4017954E-2</v>
      </c>
      <c r="F370">
        <v>0.93497556000000004</v>
      </c>
      <c r="G370">
        <v>6.5024429999999994E-2</v>
      </c>
      <c r="J370">
        <v>0.97954289999999999</v>
      </c>
      <c r="K370">
        <v>2.0457066999999999E-2</v>
      </c>
      <c r="N370">
        <v>0.94631469999999995</v>
      </c>
      <c r="O370">
        <v>5.368531E-2</v>
      </c>
      <c r="P370">
        <v>0.93447159999999996</v>
      </c>
      <c r="Q370">
        <v>6.5528420000000004E-2</v>
      </c>
      <c r="T370">
        <v>0.94800013000000005</v>
      </c>
      <c r="U370">
        <v>5.199989E-2</v>
      </c>
      <c r="V370">
        <v>0.94598203999999997</v>
      </c>
      <c r="W370">
        <v>5.4017954E-2</v>
      </c>
      <c r="X370">
        <v>0.94463140000000001</v>
      </c>
      <c r="Y370">
        <v>5.5368617000000002E-2</v>
      </c>
      <c r="AB370">
        <v>0.94299149999999998</v>
      </c>
      <c r="AC370">
        <v>5.7008475000000003E-2</v>
      </c>
    </row>
    <row r="371" spans="1:29">
      <c r="A371" s="12">
        <f t="shared" si="4"/>
        <v>48.666666666666515</v>
      </c>
      <c r="B371">
        <v>0.97359556000000003</v>
      </c>
      <c r="C371" s="16">
        <v>2.6404448000000001E-2</v>
      </c>
      <c r="D371">
        <v>0.94618310000000005</v>
      </c>
      <c r="E371">
        <v>5.3816885000000002E-2</v>
      </c>
      <c r="F371">
        <v>0.93501679999999998</v>
      </c>
      <c r="G371">
        <v>6.4983170000000007E-2</v>
      </c>
      <c r="J371">
        <v>0.97967576999999995</v>
      </c>
      <c r="K371">
        <v>2.0324226000000001E-2</v>
      </c>
      <c r="N371">
        <v>0.94648825999999997</v>
      </c>
      <c r="O371">
        <v>5.3511749999999997E-2</v>
      </c>
      <c r="P371">
        <v>0.93449897000000004</v>
      </c>
      <c r="Q371">
        <v>6.5501009999999998E-2</v>
      </c>
      <c r="T371">
        <v>0.94800013000000005</v>
      </c>
      <c r="U371">
        <v>5.1999869999999997E-2</v>
      </c>
      <c r="V371">
        <v>0.94618310000000005</v>
      </c>
      <c r="W371">
        <v>5.3816885000000002E-2</v>
      </c>
      <c r="X371">
        <v>0.94514880000000001</v>
      </c>
      <c r="Y371">
        <v>5.4851179999999999E-2</v>
      </c>
      <c r="AB371">
        <v>0.94319313999999999</v>
      </c>
      <c r="AC371">
        <v>5.6806849999999999E-2</v>
      </c>
    </row>
    <row r="372" spans="1:29">
      <c r="A372" s="12">
        <f t="shared" si="4"/>
        <v>48.833333333333179</v>
      </c>
      <c r="B372">
        <v>0.97378343000000001</v>
      </c>
      <c r="C372" s="16">
        <v>2.6216596000000002E-2</v>
      </c>
      <c r="D372">
        <v>0.94638659999999997</v>
      </c>
      <c r="E372">
        <v>5.3613424E-2</v>
      </c>
      <c r="F372">
        <v>0.93505835999999998</v>
      </c>
      <c r="G372">
        <v>6.4941650000000004E-2</v>
      </c>
      <c r="J372">
        <v>0.97980725999999996</v>
      </c>
      <c r="K372">
        <v>2.0192717999999998E-2</v>
      </c>
      <c r="N372">
        <v>0.94666373999999998</v>
      </c>
      <c r="O372">
        <v>5.3336254999999999E-2</v>
      </c>
      <c r="P372">
        <v>0.93452656000000001</v>
      </c>
      <c r="Q372">
        <v>6.5473420000000004E-2</v>
      </c>
      <c r="T372">
        <v>0.94800013000000005</v>
      </c>
      <c r="U372">
        <v>5.199985E-2</v>
      </c>
      <c r="V372">
        <v>0.94638659999999997</v>
      </c>
      <c r="W372">
        <v>5.3613424E-2</v>
      </c>
      <c r="X372">
        <v>0.94565869999999996</v>
      </c>
      <c r="Y372">
        <v>5.4341312000000003E-2</v>
      </c>
      <c r="AB372">
        <v>0.94339890000000004</v>
      </c>
      <c r="AC372">
        <v>5.6601110000000003E-2</v>
      </c>
    </row>
    <row r="373" spans="1:29">
      <c r="A373" s="12">
        <f t="shared" si="4"/>
        <v>48.999999999999844</v>
      </c>
      <c r="B373">
        <v>0.97396890000000003</v>
      </c>
      <c r="C373" s="16">
        <v>2.603107E-2</v>
      </c>
      <c r="D373">
        <v>0.9465924</v>
      </c>
      <c r="E373">
        <v>5.3407601999999998E-2</v>
      </c>
      <c r="F373">
        <v>0.93510009999999999</v>
      </c>
      <c r="G373">
        <v>6.4899890000000002E-2</v>
      </c>
      <c r="J373">
        <v>0.97993750000000002</v>
      </c>
      <c r="K373">
        <v>2.0062490999999998E-2</v>
      </c>
      <c r="N373">
        <v>0.94684120000000005</v>
      </c>
      <c r="O373">
        <v>5.3158826999999999E-2</v>
      </c>
      <c r="P373">
        <v>0.93455434000000004</v>
      </c>
      <c r="Q373">
        <v>6.5445649999999994E-2</v>
      </c>
      <c r="T373">
        <v>0.94800019999999996</v>
      </c>
      <c r="U373">
        <v>5.1999822000000001E-2</v>
      </c>
      <c r="V373">
        <v>0.9465924</v>
      </c>
      <c r="W373">
        <v>5.3407601999999998E-2</v>
      </c>
      <c r="X373">
        <v>0.94616085000000005</v>
      </c>
      <c r="Y373">
        <v>5.3839136000000003E-2</v>
      </c>
      <c r="AB373">
        <v>0.94360876000000005</v>
      </c>
      <c r="AC373">
        <v>5.6391243000000001E-2</v>
      </c>
    </row>
    <row r="374" spans="1:29">
      <c r="A374" s="12">
        <f t="shared" si="4"/>
        <v>49.166666666666508</v>
      </c>
      <c r="B374">
        <v>0.97415214999999999</v>
      </c>
      <c r="C374" s="16">
        <v>2.5847821999999999E-2</v>
      </c>
      <c r="D374">
        <v>0.94680050000000004</v>
      </c>
      <c r="E374">
        <v>5.3199504000000002E-2</v>
      </c>
      <c r="F374">
        <v>0.93514209999999998</v>
      </c>
      <c r="G374">
        <v>6.4857880000000007E-2</v>
      </c>
      <c r="J374">
        <v>0.98006649999999995</v>
      </c>
      <c r="K374">
        <v>1.9933539E-2</v>
      </c>
      <c r="N374">
        <v>0.94702052999999997</v>
      </c>
      <c r="O374">
        <v>5.2979484E-2</v>
      </c>
      <c r="P374">
        <v>0.93458235000000001</v>
      </c>
      <c r="Q374">
        <v>6.5417680000000006E-2</v>
      </c>
      <c r="T374">
        <v>0.94800019999999996</v>
      </c>
      <c r="U374">
        <v>5.1999792000000003E-2</v>
      </c>
      <c r="V374">
        <v>0.94680050000000004</v>
      </c>
      <c r="W374">
        <v>5.3199504000000002E-2</v>
      </c>
      <c r="X374">
        <v>0.94665520000000003</v>
      </c>
      <c r="Y374">
        <v>5.3344759999999998E-2</v>
      </c>
      <c r="AB374">
        <v>0.94382273999999999</v>
      </c>
      <c r="AC374">
        <v>5.6177240000000003E-2</v>
      </c>
    </row>
    <row r="375" spans="1:29">
      <c r="A375" s="12">
        <f t="shared" si="4"/>
        <v>49.333333333333172</v>
      </c>
      <c r="B375">
        <v>0.97433316999999997</v>
      </c>
      <c r="C375" s="16">
        <v>2.5666810000000002E-2</v>
      </c>
      <c r="D375">
        <v>0.94701080000000004</v>
      </c>
      <c r="E375">
        <v>5.2989202999999999E-2</v>
      </c>
      <c r="F375">
        <v>0.93518440000000003</v>
      </c>
      <c r="G375">
        <v>6.4815600000000001E-2</v>
      </c>
      <c r="J375">
        <v>0.98019414999999999</v>
      </c>
      <c r="K375">
        <v>1.9805836E-2</v>
      </c>
      <c r="N375">
        <v>0.94720179999999998</v>
      </c>
      <c r="O375">
        <v>5.2798233999999999E-2</v>
      </c>
      <c r="P375">
        <v>0.93461050000000001</v>
      </c>
      <c r="Q375">
        <v>6.5389509999999998E-2</v>
      </c>
      <c r="T375">
        <v>0.94800024999999999</v>
      </c>
      <c r="U375">
        <v>5.1999759999999999E-2</v>
      </c>
      <c r="V375">
        <v>0.94701080000000004</v>
      </c>
      <c r="W375">
        <v>5.2989202999999999E-2</v>
      </c>
      <c r="X375">
        <v>0.94714169999999998</v>
      </c>
      <c r="Y375">
        <v>5.2858280000000001E-2</v>
      </c>
      <c r="AB375">
        <v>0.94404060000000001</v>
      </c>
      <c r="AC375">
        <v>5.5959420000000003E-2</v>
      </c>
    </row>
    <row r="376" spans="1:29">
      <c r="A376" s="12">
        <f t="shared" si="4"/>
        <v>49.499999999999837</v>
      </c>
      <c r="B376">
        <v>0.97451204000000002</v>
      </c>
      <c r="C376" s="16">
        <v>2.5487987E-2</v>
      </c>
      <c r="D376">
        <v>0.94722329999999999</v>
      </c>
      <c r="E376">
        <v>5.2776705E-2</v>
      </c>
      <c r="F376">
        <v>0.93522689999999997</v>
      </c>
      <c r="G376">
        <v>6.4773079999999997E-2</v>
      </c>
      <c r="J376">
        <v>0.98032063000000003</v>
      </c>
      <c r="K376">
        <v>1.9679358000000001E-2</v>
      </c>
      <c r="N376">
        <v>0.94738489999999997</v>
      </c>
      <c r="O376">
        <v>5.2615086999999998E-2</v>
      </c>
      <c r="P376">
        <v>0.93463885999999996</v>
      </c>
      <c r="Q376">
        <v>6.5361150000000007E-2</v>
      </c>
      <c r="T376">
        <v>0.94800030000000002</v>
      </c>
      <c r="U376">
        <v>5.1999718E-2</v>
      </c>
      <c r="V376">
        <v>0.94722329999999999</v>
      </c>
      <c r="W376">
        <v>5.2776705E-2</v>
      </c>
      <c r="X376">
        <v>0.94762029999999997</v>
      </c>
      <c r="Y376">
        <v>5.2379727000000001E-2</v>
      </c>
      <c r="AB376">
        <v>0.94426239999999995</v>
      </c>
      <c r="AC376">
        <v>5.5737637E-2</v>
      </c>
    </row>
    <row r="377" spans="1:29">
      <c r="A377" s="12">
        <f t="shared" si="4"/>
        <v>49.666666666666501</v>
      </c>
      <c r="B377">
        <v>0.97468869999999996</v>
      </c>
      <c r="C377" s="16">
        <v>2.5311305999999999E-2</v>
      </c>
      <c r="D377">
        <v>0.94743794000000003</v>
      </c>
      <c r="E377">
        <v>5.2562058000000002E-2</v>
      </c>
      <c r="F377">
        <v>0.93526969999999998</v>
      </c>
      <c r="G377">
        <v>6.4730300000000005E-2</v>
      </c>
      <c r="J377">
        <v>0.98044589999999998</v>
      </c>
      <c r="K377">
        <v>1.9554083999999999E-2</v>
      </c>
      <c r="N377">
        <v>0.94756989999999996</v>
      </c>
      <c r="O377">
        <v>5.2430066999999997E-2</v>
      </c>
      <c r="P377">
        <v>0.93466740000000004</v>
      </c>
      <c r="Q377">
        <v>6.5332589999999996E-2</v>
      </c>
      <c r="T377">
        <v>0.94800030000000002</v>
      </c>
      <c r="U377">
        <v>5.1999669999999998E-2</v>
      </c>
      <c r="V377">
        <v>0.94743794000000003</v>
      </c>
      <c r="W377">
        <v>5.2562058000000002E-2</v>
      </c>
      <c r="X377">
        <v>0.94809085000000004</v>
      </c>
      <c r="Y377">
        <v>5.1909152E-2</v>
      </c>
      <c r="AB377">
        <v>0.94448810000000005</v>
      </c>
      <c r="AC377">
        <v>5.5511914000000002E-2</v>
      </c>
    </row>
    <row r="378" spans="1:29">
      <c r="A378" s="12">
        <f t="shared" si="4"/>
        <v>49.833333333333165</v>
      </c>
      <c r="B378">
        <v>0.97486329999999999</v>
      </c>
      <c r="C378" s="16">
        <v>2.5136723999999999E-2</v>
      </c>
      <c r="D378">
        <v>0.94765465999999998</v>
      </c>
      <c r="E378">
        <v>5.2345320000000001E-2</v>
      </c>
      <c r="F378">
        <v>0.93531275000000003</v>
      </c>
      <c r="G378">
        <v>6.4687270000000005E-2</v>
      </c>
      <c r="J378">
        <v>0.98057000000000005</v>
      </c>
      <c r="K378">
        <v>1.9429990000000001E-2</v>
      </c>
      <c r="N378">
        <v>0.94775679999999995</v>
      </c>
      <c r="O378">
        <v>5.224318E-2</v>
      </c>
      <c r="P378">
        <v>0.93469614000000001</v>
      </c>
      <c r="Q378">
        <v>6.5303840000000002E-2</v>
      </c>
      <c r="T378">
        <v>0.94800039999999997</v>
      </c>
      <c r="U378">
        <v>5.1999616999999998E-2</v>
      </c>
      <c r="V378">
        <v>0.94765465999999998</v>
      </c>
      <c r="W378">
        <v>5.2345320000000001E-2</v>
      </c>
      <c r="X378">
        <v>0.94855343999999997</v>
      </c>
      <c r="Y378">
        <v>5.1446552999999999E-2</v>
      </c>
      <c r="AB378">
        <v>0.94471769999999999</v>
      </c>
      <c r="AC378">
        <v>5.5282272E-2</v>
      </c>
    </row>
    <row r="379" spans="1:29">
      <c r="A379" s="12">
        <f t="shared" si="4"/>
        <v>49.999999999999829</v>
      </c>
      <c r="B379">
        <v>0.97503580000000001</v>
      </c>
      <c r="C379" s="16">
        <v>2.4964238E-2</v>
      </c>
      <c r="D379">
        <v>0.94787350000000004</v>
      </c>
      <c r="E379">
        <v>5.2126545000000003E-2</v>
      </c>
      <c r="F379">
        <v>0.93535599999999997</v>
      </c>
      <c r="G379">
        <v>6.4643969999999995E-2</v>
      </c>
      <c r="J379">
        <v>0.98069289999999998</v>
      </c>
      <c r="K379">
        <v>1.9307049999999999E-2</v>
      </c>
      <c r="N379">
        <v>0.94794553999999998</v>
      </c>
      <c r="O379">
        <v>5.2054450000000002E-2</v>
      </c>
      <c r="P379">
        <v>0.93472509999999998</v>
      </c>
      <c r="Q379">
        <v>6.5274890000000002E-2</v>
      </c>
      <c r="T379">
        <v>0.94800043000000001</v>
      </c>
      <c r="U379">
        <v>5.1999554000000003E-2</v>
      </c>
      <c r="V379">
        <v>0.94787350000000004</v>
      </c>
      <c r="W379">
        <v>5.2126545000000003E-2</v>
      </c>
      <c r="X379">
        <v>0.94900810000000002</v>
      </c>
      <c r="Y379">
        <v>5.0991920000000003E-2</v>
      </c>
      <c r="AB379">
        <v>0.94495119999999999</v>
      </c>
      <c r="AC379">
        <v>5.5048842000000001E-2</v>
      </c>
    </row>
    <row r="380" spans="1:29">
      <c r="A380" s="12">
        <f t="shared" si="4"/>
        <v>50.166666666666494</v>
      </c>
      <c r="B380">
        <v>0.97520620000000002</v>
      </c>
      <c r="C380" s="16">
        <v>2.4793806000000002E-2</v>
      </c>
      <c r="D380">
        <v>0.9480942</v>
      </c>
      <c r="E380">
        <v>5.1905800000000002E-2</v>
      </c>
      <c r="F380">
        <v>0.93539965000000003</v>
      </c>
      <c r="G380">
        <v>6.4600379999999999E-2</v>
      </c>
      <c r="J380">
        <v>0.98081474999999996</v>
      </c>
      <c r="K380">
        <v>1.9185249000000001E-2</v>
      </c>
      <c r="N380">
        <v>0.94813599999999998</v>
      </c>
      <c r="O380">
        <v>5.1864010000000002E-2</v>
      </c>
      <c r="P380">
        <v>0.93475425000000001</v>
      </c>
      <c r="Q380">
        <v>6.5245730000000002E-2</v>
      </c>
      <c r="T380">
        <v>0.94800050000000002</v>
      </c>
      <c r="U380">
        <v>5.1999482999999999E-2</v>
      </c>
      <c r="V380">
        <v>0.9480942</v>
      </c>
      <c r="W380">
        <v>5.1905800000000002E-2</v>
      </c>
      <c r="X380">
        <v>0.94945480000000004</v>
      </c>
      <c r="Y380">
        <v>5.0545211999999999E-2</v>
      </c>
      <c r="AB380">
        <v>0.94518816000000005</v>
      </c>
      <c r="AC380">
        <v>5.4811859999999997E-2</v>
      </c>
    </row>
    <row r="381" spans="1:29">
      <c r="A381" s="12">
        <f t="shared" si="4"/>
        <v>50.333333333333158</v>
      </c>
      <c r="B381">
        <v>0.97537463999999996</v>
      </c>
      <c r="C381" s="16">
        <v>2.4625366999999999E-2</v>
      </c>
      <c r="D381">
        <v>0.94831690000000002</v>
      </c>
      <c r="E381">
        <v>5.1683143000000001E-2</v>
      </c>
      <c r="F381">
        <v>0.93544346</v>
      </c>
      <c r="G381">
        <v>6.4556550000000004E-2</v>
      </c>
      <c r="J381">
        <v>0.98093545000000004</v>
      </c>
      <c r="K381">
        <v>1.9064560000000001E-2</v>
      </c>
      <c r="N381">
        <v>0.94832813999999999</v>
      </c>
      <c r="O381">
        <v>5.1671847999999999E-2</v>
      </c>
      <c r="P381">
        <v>0.93478364000000003</v>
      </c>
      <c r="Q381">
        <v>6.5216380000000004E-2</v>
      </c>
      <c r="T381">
        <v>0.94800059999999997</v>
      </c>
      <c r="U381">
        <v>5.1999404999999999E-2</v>
      </c>
      <c r="V381">
        <v>0.94831690000000002</v>
      </c>
      <c r="W381">
        <v>5.1683143000000001E-2</v>
      </c>
      <c r="X381">
        <v>0.94989365000000003</v>
      </c>
      <c r="Y381">
        <v>5.0106369999999997E-2</v>
      </c>
      <c r="AB381">
        <v>0.94542870000000001</v>
      </c>
      <c r="AC381">
        <v>5.4571260000000003E-2</v>
      </c>
    </row>
    <row r="382" spans="1:29">
      <c r="A382" s="12">
        <f t="shared" si="4"/>
        <v>50.499999999999822</v>
      </c>
      <c r="B382">
        <v>0.97554110000000005</v>
      </c>
      <c r="C382" s="16">
        <v>2.4458883000000001E-2</v>
      </c>
      <c r="D382">
        <v>0.94854134000000001</v>
      </c>
      <c r="E382">
        <v>5.1458645999999997E-2</v>
      </c>
      <c r="F382">
        <v>0.93548757000000005</v>
      </c>
      <c r="G382">
        <v>6.4512449999999999E-2</v>
      </c>
      <c r="J382">
        <v>0.98105500000000001</v>
      </c>
      <c r="K382">
        <v>1.8944964000000002E-2</v>
      </c>
      <c r="N382">
        <v>0.94852203000000002</v>
      </c>
      <c r="O382">
        <v>5.1477976000000002E-2</v>
      </c>
      <c r="P382">
        <v>0.93481320000000001</v>
      </c>
      <c r="Q382">
        <v>6.5186820000000006E-2</v>
      </c>
      <c r="T382">
        <v>0.94800066999999999</v>
      </c>
      <c r="U382">
        <v>5.1999311999999999E-2</v>
      </c>
      <c r="V382">
        <v>0.94854134000000001</v>
      </c>
      <c r="W382">
        <v>5.1458645999999997E-2</v>
      </c>
      <c r="X382">
        <v>0.95032464999999999</v>
      </c>
      <c r="Y382">
        <v>4.9675326999999998E-2</v>
      </c>
      <c r="AB382">
        <v>0.94567290000000004</v>
      </c>
      <c r="AC382">
        <v>5.4327090000000001E-2</v>
      </c>
    </row>
    <row r="383" spans="1:29">
      <c r="A383" s="12">
        <f t="shared" si="4"/>
        <v>50.666666666666487</v>
      </c>
      <c r="B383">
        <v>0.97570570000000001</v>
      </c>
      <c r="C383" s="16">
        <v>2.4294316999999999E-2</v>
      </c>
      <c r="D383">
        <v>0.94876760000000004</v>
      </c>
      <c r="E383">
        <v>5.1232380000000001E-2</v>
      </c>
      <c r="F383">
        <v>0.93553189999999997</v>
      </c>
      <c r="G383">
        <v>6.4468085999999994E-2</v>
      </c>
      <c r="J383">
        <v>0.98117359999999998</v>
      </c>
      <c r="K383">
        <v>1.882644E-2</v>
      </c>
      <c r="N383">
        <v>0.94871760000000005</v>
      </c>
      <c r="O383">
        <v>5.1282424E-2</v>
      </c>
      <c r="P383">
        <v>0.93484294000000001</v>
      </c>
      <c r="Q383">
        <v>6.5157060000000003E-2</v>
      </c>
      <c r="T383">
        <v>0.94800079999999998</v>
      </c>
      <c r="U383">
        <v>5.1999204E-2</v>
      </c>
      <c r="V383">
        <v>0.94876760000000004</v>
      </c>
      <c r="W383">
        <v>5.1232380000000001E-2</v>
      </c>
      <c r="X383">
        <v>0.95074800000000004</v>
      </c>
      <c r="Y383">
        <v>4.9251999999999997E-2</v>
      </c>
      <c r="AB383">
        <v>0.9459206</v>
      </c>
      <c r="AC383">
        <v>5.4079413E-2</v>
      </c>
    </row>
    <row r="384" spans="1:29">
      <c r="A384" s="12">
        <f t="shared" si="4"/>
        <v>50.833333333333151</v>
      </c>
      <c r="B384">
        <v>0.97586834</v>
      </c>
      <c r="C384" s="16">
        <v>2.4131626E-2</v>
      </c>
      <c r="D384">
        <v>0.94899560000000005</v>
      </c>
      <c r="E384">
        <v>5.1004420000000002E-2</v>
      </c>
      <c r="F384">
        <v>0.93557656</v>
      </c>
      <c r="G384">
        <v>6.4423449999999993E-2</v>
      </c>
      <c r="J384">
        <v>0.98129105999999999</v>
      </c>
      <c r="K384">
        <v>1.8708967E-2</v>
      </c>
      <c r="N384">
        <v>0.94891477000000002</v>
      </c>
      <c r="O384">
        <v>5.1085225999999997E-2</v>
      </c>
      <c r="P384">
        <v>0.93487290000000001</v>
      </c>
      <c r="Q384">
        <v>6.5127099999999993E-2</v>
      </c>
      <c r="T384">
        <v>0.94800090000000004</v>
      </c>
      <c r="U384">
        <v>5.1999080000000003E-2</v>
      </c>
      <c r="V384">
        <v>0.94899560000000005</v>
      </c>
      <c r="W384">
        <v>5.1004420000000002E-2</v>
      </c>
      <c r="X384">
        <v>0.95116369999999995</v>
      </c>
      <c r="Y384">
        <v>4.8836299999999999E-2</v>
      </c>
      <c r="AB384">
        <v>0.94617145999999996</v>
      </c>
      <c r="AC384">
        <v>5.3828515E-2</v>
      </c>
    </row>
    <row r="385" spans="1:29">
      <c r="A385" s="12">
        <f t="shared" si="4"/>
        <v>50.999999999999815</v>
      </c>
      <c r="B385">
        <v>0.97602920000000004</v>
      </c>
      <c r="C385" s="16">
        <v>2.3970775E-2</v>
      </c>
      <c r="D385">
        <v>0.94922510000000004</v>
      </c>
      <c r="E385">
        <v>5.0774850000000003E-2</v>
      </c>
      <c r="F385">
        <v>0.93562144000000003</v>
      </c>
      <c r="G385">
        <v>6.4378544999999995E-2</v>
      </c>
      <c r="J385">
        <v>0.98140746000000001</v>
      </c>
      <c r="K385">
        <v>1.8592524999999999E-2</v>
      </c>
      <c r="N385">
        <v>0.94911354999999997</v>
      </c>
      <c r="O385">
        <v>5.0886430000000003E-2</v>
      </c>
      <c r="P385">
        <v>0.93490309999999999</v>
      </c>
      <c r="Q385">
        <v>6.5096929999999997E-2</v>
      </c>
      <c r="T385">
        <v>0.94800099999999998</v>
      </c>
      <c r="U385">
        <v>5.1998942999999999E-2</v>
      </c>
      <c r="V385">
        <v>0.94922510000000004</v>
      </c>
      <c r="W385">
        <v>5.0774850000000003E-2</v>
      </c>
      <c r="X385">
        <v>0.95157190000000003</v>
      </c>
      <c r="Y385">
        <v>4.8428132999999998E-2</v>
      </c>
      <c r="AB385">
        <v>0.94642550000000003</v>
      </c>
      <c r="AC385">
        <v>5.3574488000000003E-2</v>
      </c>
    </row>
    <row r="386" spans="1:29">
      <c r="A386" s="12">
        <f t="shared" si="4"/>
        <v>51.16666666666648</v>
      </c>
      <c r="B386">
        <v>0.97618830000000001</v>
      </c>
      <c r="C386" s="16">
        <v>2.3811723999999999E-2</v>
      </c>
      <c r="D386">
        <v>0.94945630000000003</v>
      </c>
      <c r="E386">
        <v>5.0543744000000002E-2</v>
      </c>
      <c r="F386">
        <v>0.93566660000000001</v>
      </c>
      <c r="G386">
        <v>6.4333364000000004E-2</v>
      </c>
      <c r="J386">
        <v>0.98152289999999998</v>
      </c>
      <c r="K386">
        <v>1.8477094999999999E-2</v>
      </c>
      <c r="N386">
        <v>0.94931394000000002</v>
      </c>
      <c r="O386">
        <v>5.068607E-2</v>
      </c>
      <c r="P386">
        <v>0.93493340000000003</v>
      </c>
      <c r="Q386">
        <v>6.5066546000000003E-2</v>
      </c>
      <c r="T386">
        <v>0.94800119999999999</v>
      </c>
      <c r="U386">
        <v>5.1998786999999998E-2</v>
      </c>
      <c r="V386">
        <v>0.94945630000000003</v>
      </c>
      <c r="W386">
        <v>5.0543744000000002E-2</v>
      </c>
      <c r="X386">
        <v>0.95197259999999995</v>
      </c>
      <c r="Y386">
        <v>4.8027392000000002E-2</v>
      </c>
      <c r="AB386">
        <v>0.94668262999999997</v>
      </c>
      <c r="AC386">
        <v>5.3317360000000001E-2</v>
      </c>
    </row>
    <row r="387" spans="1:29">
      <c r="A387" s="12">
        <f t="shared" si="4"/>
        <v>51.333333333333144</v>
      </c>
      <c r="B387">
        <v>0.97634553999999996</v>
      </c>
      <c r="C387" s="16">
        <v>2.3654438999999999E-2</v>
      </c>
      <c r="D387">
        <v>0.9496888</v>
      </c>
      <c r="E387">
        <v>5.0311197000000002E-2</v>
      </c>
      <c r="F387">
        <v>0.93571210000000005</v>
      </c>
      <c r="G387">
        <v>6.4287916000000001E-2</v>
      </c>
      <c r="J387">
        <v>0.98163736000000001</v>
      </c>
      <c r="K387">
        <v>1.8362658E-2</v>
      </c>
      <c r="N387">
        <v>0.94951580000000002</v>
      </c>
      <c r="O387">
        <v>5.0484189999999998E-2</v>
      </c>
      <c r="P387">
        <v>0.93496405999999999</v>
      </c>
      <c r="Q387">
        <v>6.5035954000000007E-2</v>
      </c>
      <c r="T387">
        <v>0.94800139999999999</v>
      </c>
      <c r="U387">
        <v>5.1998608000000002E-2</v>
      </c>
      <c r="V387">
        <v>0.9496888</v>
      </c>
      <c r="W387">
        <v>5.0311197000000002E-2</v>
      </c>
      <c r="X387">
        <v>0.95236604999999996</v>
      </c>
      <c r="Y387">
        <v>4.7633971999999997E-2</v>
      </c>
      <c r="AB387">
        <v>0.94694275000000006</v>
      </c>
      <c r="AC387">
        <v>5.3057229999999997E-2</v>
      </c>
    </row>
    <row r="388" spans="1:29">
      <c r="A388" s="12">
        <f t="shared" si="4"/>
        <v>51.499999999999808</v>
      </c>
      <c r="B388">
        <v>0.97650110000000001</v>
      </c>
      <c r="C388" s="16">
        <v>2.3498906E-2</v>
      </c>
      <c r="D388">
        <v>0.94992270000000001</v>
      </c>
      <c r="E388">
        <v>5.0077293000000002E-2</v>
      </c>
      <c r="F388">
        <v>0.93575779999999997</v>
      </c>
      <c r="G388">
        <v>6.4242190000000005E-2</v>
      </c>
      <c r="J388">
        <v>0.98175080000000003</v>
      </c>
      <c r="K388">
        <v>1.8249193E-2</v>
      </c>
      <c r="N388">
        <v>0.94971912999999997</v>
      </c>
      <c r="O388">
        <v>5.0280842999999999E-2</v>
      </c>
      <c r="P388">
        <v>0.93499489999999996</v>
      </c>
      <c r="Q388">
        <v>6.5005149999999998E-2</v>
      </c>
      <c r="T388">
        <v>0.9480016</v>
      </c>
      <c r="U388">
        <v>5.1998402999999999E-2</v>
      </c>
      <c r="V388">
        <v>0.94992270000000001</v>
      </c>
      <c r="W388">
        <v>5.0077293000000002E-2</v>
      </c>
      <c r="X388">
        <v>0.95275222999999998</v>
      </c>
      <c r="Y388">
        <v>4.7247753000000003E-2</v>
      </c>
      <c r="AB388">
        <v>0.94720579999999999</v>
      </c>
      <c r="AC388">
        <v>5.2794202999999998E-2</v>
      </c>
    </row>
    <row r="389" spans="1:29">
      <c r="A389" s="12">
        <f t="shared" si="4"/>
        <v>51.666666666666472</v>
      </c>
      <c r="B389">
        <v>0.97665489999999999</v>
      </c>
      <c r="C389" s="16">
        <v>2.3345094E-2</v>
      </c>
      <c r="D389">
        <v>0.9501579</v>
      </c>
      <c r="E389">
        <v>4.9842123000000002E-2</v>
      </c>
      <c r="F389">
        <v>0.93580383</v>
      </c>
      <c r="G389">
        <v>6.4196199999999995E-2</v>
      </c>
      <c r="J389">
        <v>0.98186329999999999</v>
      </c>
      <c r="K389">
        <v>1.8136682000000001E-2</v>
      </c>
      <c r="N389">
        <v>0.94992392999999997</v>
      </c>
      <c r="O389">
        <v>5.0076074999999998E-2</v>
      </c>
      <c r="P389">
        <v>0.93502589999999997</v>
      </c>
      <c r="Q389">
        <v>6.497414E-2</v>
      </c>
      <c r="T389">
        <v>0.94800180000000001</v>
      </c>
      <c r="U389">
        <v>5.1998172000000002E-2</v>
      </c>
      <c r="V389">
        <v>0.9501579</v>
      </c>
      <c r="W389">
        <v>4.9842123000000002E-2</v>
      </c>
      <c r="X389">
        <v>0.95313139999999996</v>
      </c>
      <c r="Y389">
        <v>4.6868609999999998E-2</v>
      </c>
      <c r="AB389">
        <v>0.94747139999999996</v>
      </c>
      <c r="AC389">
        <v>5.2528645999999998E-2</v>
      </c>
    </row>
    <row r="390" spans="1:29">
      <c r="A390" s="12">
        <f t="shared" si="4"/>
        <v>51.833333333333137</v>
      </c>
      <c r="B390">
        <v>0.97680705999999995</v>
      </c>
      <c r="C390" s="16">
        <v>2.3192958999999999E-2</v>
      </c>
      <c r="D390">
        <v>0.95039430000000003</v>
      </c>
      <c r="E390">
        <v>4.9605757E-2</v>
      </c>
      <c r="F390">
        <v>0.93585010000000002</v>
      </c>
      <c r="G390">
        <v>6.4149919999999999E-2</v>
      </c>
      <c r="J390">
        <v>0.98197489999999998</v>
      </c>
      <c r="K390">
        <v>1.8025102000000001E-2</v>
      </c>
      <c r="N390">
        <v>0.95013004999999995</v>
      </c>
      <c r="O390">
        <v>4.9869955000000001E-2</v>
      </c>
      <c r="P390">
        <v>0.93505709999999997</v>
      </c>
      <c r="Q390">
        <v>6.4942903999999996E-2</v>
      </c>
      <c r="T390">
        <v>0.94800209999999996</v>
      </c>
      <c r="U390">
        <v>5.1997907000000003E-2</v>
      </c>
      <c r="V390">
        <v>0.95039430000000003</v>
      </c>
      <c r="W390">
        <v>4.9605757E-2</v>
      </c>
      <c r="X390">
        <v>0.95350360000000001</v>
      </c>
      <c r="Y390">
        <v>4.6496414E-2</v>
      </c>
      <c r="AB390">
        <v>0.94773949999999996</v>
      </c>
      <c r="AC390">
        <v>5.2260540000000001E-2</v>
      </c>
    </row>
    <row r="391" spans="1:29">
      <c r="A391" s="12">
        <f t="shared" si="4"/>
        <v>51.999999999999801</v>
      </c>
      <c r="B391">
        <v>0.97695756</v>
      </c>
      <c r="C391" s="16">
        <v>2.3042466000000001E-2</v>
      </c>
      <c r="D391">
        <v>0.95063180000000003</v>
      </c>
      <c r="E391">
        <v>4.9368194999999997E-2</v>
      </c>
      <c r="F391">
        <v>0.93589663999999995</v>
      </c>
      <c r="G391">
        <v>6.4103370000000007E-2</v>
      </c>
      <c r="J391">
        <v>0.9820856</v>
      </c>
      <c r="K391">
        <v>1.7914439000000001E-2</v>
      </c>
      <c r="N391">
        <v>0.95033747000000002</v>
      </c>
      <c r="O391">
        <v>4.9662526999999998E-2</v>
      </c>
      <c r="P391">
        <v>0.93508860000000005</v>
      </c>
      <c r="Q391">
        <v>6.4911455000000007E-2</v>
      </c>
      <c r="T391">
        <v>0.94800240000000002</v>
      </c>
      <c r="U391">
        <v>5.1997601999999997E-2</v>
      </c>
      <c r="V391">
        <v>0.95063180000000003</v>
      </c>
      <c r="W391">
        <v>4.9368194999999997E-2</v>
      </c>
      <c r="X391">
        <v>0.95386899999999997</v>
      </c>
      <c r="Y391">
        <v>4.6131039999999998E-2</v>
      </c>
      <c r="AB391">
        <v>0.94800996999999998</v>
      </c>
      <c r="AC391">
        <v>5.1990016999999999E-2</v>
      </c>
    </row>
    <row r="392" spans="1:29">
      <c r="A392" s="12">
        <f t="shared" si="4"/>
        <v>52.166666666666465</v>
      </c>
      <c r="B392">
        <v>0.97710640000000004</v>
      </c>
      <c r="C392" s="16">
        <v>2.2893585000000001E-2</v>
      </c>
      <c r="D392">
        <v>0.9508704</v>
      </c>
      <c r="E392">
        <v>4.9129600000000002E-2</v>
      </c>
      <c r="F392">
        <v>0.93594350000000004</v>
      </c>
      <c r="G392">
        <v>6.4056520000000006E-2</v>
      </c>
      <c r="J392">
        <v>0.98219529999999999</v>
      </c>
      <c r="K392">
        <v>1.7804667E-2</v>
      </c>
      <c r="N392">
        <v>0.95054614999999998</v>
      </c>
      <c r="O392">
        <v>4.9453839999999999E-2</v>
      </c>
      <c r="P392">
        <v>0.93512019999999996</v>
      </c>
      <c r="Q392">
        <v>6.4879790000000007E-2</v>
      </c>
      <c r="T392">
        <v>0.94800276000000006</v>
      </c>
      <c r="U392">
        <v>5.1997267E-2</v>
      </c>
      <c r="V392">
        <v>0.9508704</v>
      </c>
      <c r="W392">
        <v>4.9129600000000002E-2</v>
      </c>
      <c r="X392">
        <v>0.95422759999999995</v>
      </c>
      <c r="Y392">
        <v>4.5772350000000003E-2</v>
      </c>
      <c r="AB392">
        <v>0.94828279999999998</v>
      </c>
      <c r="AC392">
        <v>5.1717192000000002E-2</v>
      </c>
    </row>
    <row r="393" spans="1:29">
      <c r="A393" s="12">
        <f t="shared" si="4"/>
        <v>52.33333333333313</v>
      </c>
      <c r="B393">
        <v>0.97725373999999998</v>
      </c>
      <c r="C393" s="16">
        <v>2.2746285000000002E-2</v>
      </c>
      <c r="D393">
        <v>0.95110994999999998</v>
      </c>
      <c r="E393">
        <v>4.8890076999999997E-2</v>
      </c>
      <c r="F393">
        <v>0.93599063000000005</v>
      </c>
      <c r="G393">
        <v>6.4009380000000005E-2</v>
      </c>
      <c r="J393">
        <v>0.98230419999999996</v>
      </c>
      <c r="K393">
        <v>1.7695775E-2</v>
      </c>
      <c r="N393">
        <v>0.95075600000000005</v>
      </c>
      <c r="O393">
        <v>4.9243956999999998E-2</v>
      </c>
      <c r="P393">
        <v>0.93515210000000004</v>
      </c>
      <c r="Q393">
        <v>6.48479E-2</v>
      </c>
      <c r="T393">
        <v>0.94800309999999999</v>
      </c>
      <c r="U393">
        <v>5.1996886999999999E-2</v>
      </c>
      <c r="V393">
        <v>0.95110994999999998</v>
      </c>
      <c r="W393">
        <v>4.8890076999999997E-2</v>
      </c>
      <c r="X393">
        <v>0.95457979999999998</v>
      </c>
      <c r="Y393">
        <v>4.5420215E-2</v>
      </c>
      <c r="AB393">
        <v>0.94855772999999999</v>
      </c>
      <c r="AC393">
        <v>5.1442266E-2</v>
      </c>
    </row>
    <row r="394" spans="1:29">
      <c r="A394" s="12">
        <f t="shared" si="4"/>
        <v>52.499999999999794</v>
      </c>
      <c r="B394">
        <v>0.97739947000000005</v>
      </c>
      <c r="C394" s="16">
        <v>2.2600535000000001E-2</v>
      </c>
      <c r="D394">
        <v>0.95135029999999998</v>
      </c>
      <c r="E394">
        <v>4.8649709999999999E-2</v>
      </c>
      <c r="F394">
        <v>0.93603809999999998</v>
      </c>
      <c r="G394">
        <v>6.3961950000000004E-2</v>
      </c>
      <c r="J394">
        <v>0.98241230000000002</v>
      </c>
      <c r="K394">
        <v>1.7587746000000001E-2</v>
      </c>
      <c r="N394">
        <v>0.95096709999999995</v>
      </c>
      <c r="O394">
        <v>4.9032939999999997E-2</v>
      </c>
      <c r="P394">
        <v>0.93518424</v>
      </c>
      <c r="Q394">
        <v>6.4815789999999998E-2</v>
      </c>
      <c r="T394">
        <v>0.94800353000000004</v>
      </c>
      <c r="U394">
        <v>5.1996462E-2</v>
      </c>
      <c r="V394">
        <v>0.95135029999999998</v>
      </c>
      <c r="W394">
        <v>4.8649709999999999E-2</v>
      </c>
      <c r="X394">
        <v>0.95492549999999998</v>
      </c>
      <c r="Y394">
        <v>4.5074504000000001E-2</v>
      </c>
      <c r="AB394">
        <v>0.94883454</v>
      </c>
      <c r="AC394">
        <v>5.1165476000000001E-2</v>
      </c>
    </row>
    <row r="395" spans="1:29">
      <c r="A395" s="12">
        <f t="shared" si="4"/>
        <v>52.666666666666458</v>
      </c>
      <c r="B395">
        <v>0.97754370000000002</v>
      </c>
      <c r="C395" s="16">
        <v>2.2456306999999998E-2</v>
      </c>
      <c r="D395">
        <v>0.95159139999999998</v>
      </c>
      <c r="E395">
        <v>4.8408609999999998E-2</v>
      </c>
      <c r="F395">
        <v>0.93608575999999999</v>
      </c>
      <c r="G395">
        <v>6.3914230000000002E-2</v>
      </c>
      <c r="N395">
        <v>0.95117914999999997</v>
      </c>
      <c r="O395">
        <v>4.8820857000000002E-2</v>
      </c>
      <c r="P395">
        <v>0.93521655000000004</v>
      </c>
      <c r="Q395">
        <v>6.4783450000000006E-2</v>
      </c>
      <c r="T395">
        <v>0.94800399999999996</v>
      </c>
      <c r="U395">
        <v>5.1995979999999997E-2</v>
      </c>
      <c r="V395">
        <v>0.95159139999999998</v>
      </c>
      <c r="W395">
        <v>4.8408609999999998E-2</v>
      </c>
      <c r="X395">
        <v>0.95526489999999997</v>
      </c>
      <c r="Y395">
        <v>4.4735074E-2</v>
      </c>
      <c r="AB395">
        <v>0.94911312999999997</v>
      </c>
      <c r="AC395">
        <v>5.0886889999999997E-2</v>
      </c>
    </row>
    <row r="396" spans="1:29">
      <c r="A396" s="12">
        <f t="shared" si="4"/>
        <v>52.833333333333123</v>
      </c>
      <c r="B396">
        <v>0.97768639999999996</v>
      </c>
      <c r="C396" s="16">
        <v>2.2313570000000001E-2</v>
      </c>
      <c r="D396">
        <v>0.95183309999999999</v>
      </c>
      <c r="E396">
        <v>4.8166874999999998E-2</v>
      </c>
      <c r="F396">
        <v>0.93613380000000002</v>
      </c>
      <c r="G396">
        <v>6.3866220000000001E-2</v>
      </c>
      <c r="N396">
        <v>0.95139222999999995</v>
      </c>
      <c r="O396">
        <v>4.8607767000000003E-2</v>
      </c>
      <c r="P396">
        <v>0.93524910000000006</v>
      </c>
      <c r="Q396">
        <v>6.4750890000000005E-2</v>
      </c>
      <c r="T396">
        <v>0.94800454000000001</v>
      </c>
      <c r="U396">
        <v>5.1995445000000001E-2</v>
      </c>
      <c r="V396">
        <v>0.95183309999999999</v>
      </c>
      <c r="W396">
        <v>4.8166874999999998E-2</v>
      </c>
      <c r="X396">
        <v>0.95559824000000004</v>
      </c>
      <c r="Y396">
        <v>4.4401789999999997E-2</v>
      </c>
      <c r="AB396">
        <v>0.94939333000000004</v>
      </c>
      <c r="AC396">
        <v>5.0606659999999998E-2</v>
      </c>
    </row>
    <row r="397" spans="1:29">
      <c r="A397" s="12">
        <f t="shared" si="4"/>
        <v>52.999999999999787</v>
      </c>
      <c r="B397">
        <v>0.97782767000000004</v>
      </c>
      <c r="C397" s="16">
        <v>2.2172302000000001E-2</v>
      </c>
      <c r="D397">
        <v>0.95207536000000004</v>
      </c>
      <c r="E397">
        <v>4.7924608E-2</v>
      </c>
      <c r="F397">
        <v>0.93618210000000002</v>
      </c>
      <c r="G397">
        <v>6.3817910000000005E-2</v>
      </c>
      <c r="N397">
        <v>0.95160630000000002</v>
      </c>
      <c r="O397">
        <v>4.8393737999999999E-2</v>
      </c>
      <c r="P397">
        <v>0.93528193000000004</v>
      </c>
      <c r="Q397">
        <v>6.4718090000000006E-2</v>
      </c>
      <c r="T397">
        <v>0.94800514000000002</v>
      </c>
      <c r="U397">
        <v>5.1994840000000001E-2</v>
      </c>
      <c r="V397">
        <v>0.95207536000000004</v>
      </c>
      <c r="W397">
        <v>4.7924608E-2</v>
      </c>
      <c r="X397">
        <v>0.95592546</v>
      </c>
      <c r="Y397">
        <v>4.4074528000000002E-2</v>
      </c>
      <c r="AB397">
        <v>0.94967509999999999</v>
      </c>
      <c r="AC397">
        <v>5.0324929999999997E-2</v>
      </c>
    </row>
    <row r="398" spans="1:29">
      <c r="A398" s="12">
        <f t="shared" si="4"/>
        <v>53.166666666666451</v>
      </c>
      <c r="B398">
        <v>0.97796749999999999</v>
      </c>
      <c r="C398" s="16">
        <v>2.2032474999999999E-2</v>
      </c>
      <c r="D398">
        <v>0.95231812999999998</v>
      </c>
      <c r="E398">
        <v>4.7681886999999999E-2</v>
      </c>
      <c r="F398">
        <v>0.93623069999999997</v>
      </c>
      <c r="G398">
        <v>6.3769300000000001E-2</v>
      </c>
      <c r="N398">
        <v>0.95182115</v>
      </c>
      <c r="O398">
        <v>4.8178843999999998E-2</v>
      </c>
      <c r="P398">
        <v>0.93531494999999998</v>
      </c>
      <c r="Q398">
        <v>6.4685069999999997E-2</v>
      </c>
      <c r="T398">
        <v>0.94800585999999998</v>
      </c>
      <c r="U398">
        <v>5.1994164000000002E-2</v>
      </c>
      <c r="V398">
        <v>0.95231812999999998</v>
      </c>
      <c r="W398">
        <v>4.7681886999999999E-2</v>
      </c>
      <c r="X398">
        <v>0.95624684999999998</v>
      </c>
      <c r="Y398">
        <v>4.3753143000000001E-2</v>
      </c>
      <c r="AB398">
        <v>0.94995810000000003</v>
      </c>
      <c r="AC398">
        <v>5.0041917999999998E-2</v>
      </c>
    </row>
    <row r="399" spans="1:29">
      <c r="A399" s="12">
        <f t="shared" si="4"/>
        <v>53.333333333333115</v>
      </c>
      <c r="B399">
        <v>0.97810596000000005</v>
      </c>
      <c r="C399" s="16">
        <v>2.189406E-2</v>
      </c>
      <c r="D399">
        <v>0.9525614</v>
      </c>
      <c r="E399">
        <v>4.7438620000000001E-2</v>
      </c>
      <c r="F399">
        <v>0.93627959999999999</v>
      </c>
      <c r="G399">
        <v>6.3720390000000002E-2</v>
      </c>
      <c r="N399">
        <v>0.95203700000000002</v>
      </c>
      <c r="O399">
        <v>4.7963034000000002E-2</v>
      </c>
      <c r="P399">
        <v>0.93534819999999996</v>
      </c>
      <c r="Q399">
        <v>6.4651810000000004E-2</v>
      </c>
      <c r="T399">
        <v>0.94800660000000003</v>
      </c>
      <c r="U399">
        <v>5.1993406999999998E-2</v>
      </c>
      <c r="V399">
        <v>0.9525614</v>
      </c>
      <c r="W399">
        <v>4.7438620000000001E-2</v>
      </c>
      <c r="X399">
        <v>0.95656249999999998</v>
      </c>
      <c r="Y399">
        <v>4.3437509999999999E-2</v>
      </c>
      <c r="AB399">
        <v>0.95024220000000004</v>
      </c>
      <c r="AC399">
        <v>4.975777E-2</v>
      </c>
    </row>
    <row r="400" spans="1:29">
      <c r="A400" s="12">
        <f t="shared" si="4"/>
        <v>53.49999999999978</v>
      </c>
      <c r="B400">
        <v>0.97824299999999997</v>
      </c>
      <c r="C400" s="16">
        <v>2.1757032999999999E-2</v>
      </c>
      <c r="D400">
        <v>0.95280500000000001</v>
      </c>
      <c r="E400">
        <v>4.7195042999999999E-2</v>
      </c>
      <c r="F400">
        <v>0.93632879999999996</v>
      </c>
      <c r="G400">
        <v>6.3671179999999994E-2</v>
      </c>
      <c r="N400">
        <v>0.95225360000000003</v>
      </c>
      <c r="O400">
        <v>4.7746440000000001E-2</v>
      </c>
      <c r="P400">
        <v>0.93538169999999998</v>
      </c>
      <c r="Q400">
        <v>6.4618320000000007E-2</v>
      </c>
      <c r="T400">
        <v>0.94800746000000002</v>
      </c>
      <c r="U400">
        <v>5.199256E-2</v>
      </c>
      <c r="V400">
        <v>0.95280500000000001</v>
      </c>
      <c r="W400">
        <v>4.7195042999999999E-2</v>
      </c>
      <c r="X400">
        <v>0.95687250000000001</v>
      </c>
      <c r="Y400">
        <v>4.3127489999999997E-2</v>
      </c>
      <c r="AB400">
        <v>0.95052736999999998</v>
      </c>
      <c r="AC400">
        <v>4.9472634000000001E-2</v>
      </c>
    </row>
    <row r="401" spans="1:29">
      <c r="A401" s="12">
        <f t="shared" ref="A401:A464" si="5">A400+1/6</f>
        <v>53.666666666666444</v>
      </c>
      <c r="B401">
        <v>0.97837865000000002</v>
      </c>
      <c r="C401" s="16">
        <v>2.1621366999999999E-2</v>
      </c>
      <c r="D401">
        <v>0.95304876999999999</v>
      </c>
      <c r="E401">
        <v>4.695125E-2</v>
      </c>
      <c r="F401">
        <v>0.93637835999999997</v>
      </c>
      <c r="G401">
        <v>6.3621659999999997E-2</v>
      </c>
      <c r="N401">
        <v>0.95247084000000004</v>
      </c>
      <c r="O401">
        <v>4.7529135E-2</v>
      </c>
      <c r="P401">
        <v>0.93541545000000004</v>
      </c>
      <c r="Q401">
        <v>6.4584580000000003E-2</v>
      </c>
      <c r="T401">
        <v>0.94800835999999999</v>
      </c>
      <c r="U401">
        <v>5.1991620000000002E-2</v>
      </c>
      <c r="V401">
        <v>0.95304876999999999</v>
      </c>
      <c r="W401">
        <v>4.695125E-2</v>
      </c>
      <c r="X401">
        <v>0.95717704000000003</v>
      </c>
      <c r="Y401">
        <v>4.2822952999999997E-2</v>
      </c>
      <c r="AB401">
        <v>0.95081335</v>
      </c>
      <c r="AC401">
        <v>4.9186658000000001E-2</v>
      </c>
    </row>
    <row r="402" spans="1:29">
      <c r="A402" s="12">
        <f t="shared" si="5"/>
        <v>53.833333333333108</v>
      </c>
      <c r="B402">
        <v>0.97851294</v>
      </c>
      <c r="C402" s="16">
        <v>2.1487038999999999E-2</v>
      </c>
      <c r="D402">
        <v>0.95329266999999995</v>
      </c>
      <c r="E402">
        <v>4.6707331999999997E-2</v>
      </c>
      <c r="F402">
        <v>0.93642820000000004</v>
      </c>
      <c r="G402">
        <v>6.3571829999999996E-2</v>
      </c>
      <c r="N402">
        <v>0.9526888</v>
      </c>
      <c r="O402">
        <v>4.7311199999999998E-2</v>
      </c>
      <c r="P402">
        <v>0.93544939999999999</v>
      </c>
      <c r="Q402">
        <v>6.45506E-2</v>
      </c>
      <c r="T402">
        <v>0.94800943000000004</v>
      </c>
      <c r="U402">
        <v>5.1990565000000002E-2</v>
      </c>
      <c r="V402">
        <v>0.95329266999999995</v>
      </c>
      <c r="W402">
        <v>4.6707331999999997E-2</v>
      </c>
      <c r="X402">
        <v>0.95747625999999997</v>
      </c>
      <c r="Y402">
        <v>4.2523770000000002E-2</v>
      </c>
      <c r="AB402">
        <v>0.95109999999999995</v>
      </c>
      <c r="AC402">
        <v>4.8900003999999997E-2</v>
      </c>
    </row>
    <row r="403" spans="1:29">
      <c r="A403" s="12">
        <f t="shared" si="5"/>
        <v>53.999999999999773</v>
      </c>
      <c r="B403">
        <v>0.97864600000000002</v>
      </c>
      <c r="C403" s="16">
        <v>2.1354024999999999E-2</v>
      </c>
      <c r="D403">
        <v>0.95353659999999996</v>
      </c>
      <c r="E403">
        <v>4.6463392999999999E-2</v>
      </c>
      <c r="F403">
        <v>0.93647829999999999</v>
      </c>
      <c r="G403">
        <v>6.3521690000000006E-2</v>
      </c>
      <c r="N403">
        <v>0.95290726000000003</v>
      </c>
      <c r="O403">
        <v>4.7092710000000003E-2</v>
      </c>
      <c r="P403">
        <v>0.93548363000000001</v>
      </c>
      <c r="Q403">
        <v>6.4516379999999998E-2</v>
      </c>
      <c r="T403">
        <v>0.94801060000000004</v>
      </c>
      <c r="U403">
        <v>5.1989384E-2</v>
      </c>
      <c r="V403">
        <v>0.95353659999999996</v>
      </c>
      <c r="W403">
        <v>4.6463392999999999E-2</v>
      </c>
      <c r="X403">
        <v>0.95777016999999998</v>
      </c>
      <c r="Y403">
        <v>4.2229816000000003E-2</v>
      </c>
      <c r="AB403">
        <v>0.95138716999999995</v>
      </c>
      <c r="AC403">
        <v>4.8612825999999998E-2</v>
      </c>
    </row>
    <row r="404" spans="1:29">
      <c r="A404" s="12">
        <f t="shared" si="5"/>
        <v>54.166666666666437</v>
      </c>
      <c r="B404">
        <v>0.97877769999999997</v>
      </c>
      <c r="C404" s="16">
        <v>2.1222303000000001E-2</v>
      </c>
      <c r="D404">
        <v>0.95378050000000003</v>
      </c>
      <c r="E404">
        <v>4.6219528000000003E-2</v>
      </c>
      <c r="F404">
        <v>0.93652873999999997</v>
      </c>
      <c r="G404">
        <v>6.3471235000000001E-2</v>
      </c>
      <c r="N404">
        <v>0.95312624999999995</v>
      </c>
      <c r="O404">
        <v>4.6873730000000002E-2</v>
      </c>
      <c r="P404">
        <v>0.93551810000000002</v>
      </c>
      <c r="Q404">
        <v>6.4481914000000001E-2</v>
      </c>
      <c r="T404">
        <v>0.94801192999999995</v>
      </c>
      <c r="U404">
        <v>5.1988076000000001E-2</v>
      </c>
      <c r="V404">
        <v>0.95378050000000003</v>
      </c>
      <c r="W404">
        <v>4.6219528000000003E-2</v>
      </c>
      <c r="X404">
        <v>0.95805899999999999</v>
      </c>
      <c r="Y404">
        <v>4.1940964999999997E-2</v>
      </c>
      <c r="AB404">
        <v>0.95167469999999998</v>
      </c>
      <c r="AC404">
        <v>4.8325277999999999E-2</v>
      </c>
    </row>
    <row r="405" spans="1:29">
      <c r="A405" s="12">
        <f t="shared" si="5"/>
        <v>54.333333333333101</v>
      </c>
      <c r="B405">
        <v>0.97890809999999995</v>
      </c>
      <c r="C405" s="16">
        <v>2.1091848999999999E-2</v>
      </c>
      <c r="D405">
        <v>0.95402414000000002</v>
      </c>
      <c r="E405">
        <v>4.5975837999999998E-2</v>
      </c>
      <c r="F405">
        <v>0.93657950000000001</v>
      </c>
      <c r="G405">
        <v>6.3420445000000006E-2</v>
      </c>
      <c r="N405">
        <v>0.95334565999999998</v>
      </c>
      <c r="O405">
        <v>4.6654340000000002E-2</v>
      </c>
      <c r="P405">
        <v>0.93555279999999996</v>
      </c>
      <c r="Q405">
        <v>6.4447193999999999E-2</v>
      </c>
      <c r="T405">
        <v>0.94801336999999997</v>
      </c>
      <c r="U405">
        <v>5.1986624000000002E-2</v>
      </c>
      <c r="V405">
        <v>0.95402414000000002</v>
      </c>
      <c r="W405">
        <v>4.5975837999999998E-2</v>
      </c>
      <c r="X405">
        <v>0.9583429</v>
      </c>
      <c r="Y405">
        <v>4.1657093999999999E-2</v>
      </c>
      <c r="AB405">
        <v>0.95196250000000004</v>
      </c>
      <c r="AC405">
        <v>4.803752E-2</v>
      </c>
    </row>
    <row r="406" spans="1:29">
      <c r="A406" s="12">
        <f t="shared" si="5"/>
        <v>54.499999999999766</v>
      </c>
      <c r="B406">
        <v>0.97903733999999998</v>
      </c>
      <c r="C406" s="16">
        <v>2.0962636999999999E-2</v>
      </c>
      <c r="D406">
        <v>0.95426759999999999</v>
      </c>
      <c r="E406">
        <v>4.5732410000000001E-2</v>
      </c>
      <c r="F406">
        <v>0.93663067</v>
      </c>
      <c r="G406">
        <v>6.3369333999999999E-2</v>
      </c>
      <c r="N406">
        <v>0.95356536000000003</v>
      </c>
      <c r="O406">
        <v>4.6434620000000003E-2</v>
      </c>
      <c r="P406">
        <v>0.93558775999999999</v>
      </c>
      <c r="Q406">
        <v>6.4412230000000001E-2</v>
      </c>
      <c r="T406">
        <v>0.94801500000000005</v>
      </c>
      <c r="U406">
        <v>5.1985009999999998E-2</v>
      </c>
      <c r="V406">
        <v>0.95426759999999999</v>
      </c>
      <c r="W406">
        <v>4.5732410000000001E-2</v>
      </c>
      <c r="X406">
        <v>0.95862190000000003</v>
      </c>
      <c r="Y406">
        <v>4.1378085000000002E-2</v>
      </c>
      <c r="AB406">
        <v>0.95225029999999999</v>
      </c>
      <c r="AC406">
        <v>4.7749710000000001E-2</v>
      </c>
    </row>
    <row r="407" spans="1:29">
      <c r="A407" s="12">
        <f t="shared" si="5"/>
        <v>54.66666666666643</v>
      </c>
      <c r="B407">
        <v>0.97916539999999996</v>
      </c>
      <c r="C407" s="16">
        <v>2.0834631999999999E-2</v>
      </c>
      <c r="D407">
        <v>0.95451090000000005</v>
      </c>
      <c r="E407">
        <v>4.5489087999999997E-2</v>
      </c>
      <c r="F407">
        <v>0.93668209999999996</v>
      </c>
      <c r="G407">
        <v>6.3317890000000002E-2</v>
      </c>
      <c r="N407">
        <v>0.95378536000000003</v>
      </c>
      <c r="O407">
        <v>4.6214643999999999E-2</v>
      </c>
      <c r="P407">
        <v>0.93562299999999998</v>
      </c>
      <c r="Q407">
        <v>6.4377000000000004E-2</v>
      </c>
      <c r="T407">
        <v>0.94801676000000001</v>
      </c>
      <c r="U407">
        <v>5.1983214999999999E-2</v>
      </c>
      <c r="V407">
        <v>0.95451090000000005</v>
      </c>
      <c r="W407">
        <v>4.5489087999999997E-2</v>
      </c>
      <c r="X407">
        <v>0.95889616</v>
      </c>
      <c r="Y407">
        <v>4.1103814000000002E-2</v>
      </c>
      <c r="AB407">
        <v>0.95253810000000005</v>
      </c>
      <c r="AC407">
        <v>4.7461938000000002E-2</v>
      </c>
    </row>
    <row r="408" spans="1:29">
      <c r="A408" s="12">
        <f t="shared" si="5"/>
        <v>54.833333333333094</v>
      </c>
      <c r="B408">
        <v>0.97929215000000003</v>
      </c>
      <c r="C408" s="16">
        <v>2.0707824999999999E-2</v>
      </c>
      <c r="D408">
        <v>0.95475390000000004</v>
      </c>
      <c r="E408">
        <v>4.5246123999999999E-2</v>
      </c>
      <c r="F408">
        <v>0.93673390000000001</v>
      </c>
      <c r="G408">
        <v>6.326611E-2</v>
      </c>
      <c r="N408">
        <v>0.95400560000000001</v>
      </c>
      <c r="O408">
        <v>4.5994394000000001E-2</v>
      </c>
      <c r="P408">
        <v>0.93565845000000003</v>
      </c>
      <c r="Q408">
        <v>6.4341515000000002E-2</v>
      </c>
      <c r="T408">
        <v>0.94801880000000005</v>
      </c>
      <c r="U408">
        <v>5.1981225999999998E-2</v>
      </c>
      <c r="V408">
        <v>0.95475390000000004</v>
      </c>
      <c r="W408">
        <v>4.5246123999999999E-2</v>
      </c>
      <c r="X408">
        <v>0.95916579999999996</v>
      </c>
      <c r="Y408">
        <v>4.0834170000000003E-2</v>
      </c>
      <c r="AB408">
        <v>0.95282560000000005</v>
      </c>
      <c r="AC408">
        <v>4.7174386999999998E-2</v>
      </c>
    </row>
    <row r="409" spans="1:29">
      <c r="A409" s="12">
        <f t="shared" si="5"/>
        <v>54.999999999999758</v>
      </c>
      <c r="B409">
        <v>0.97941780000000001</v>
      </c>
      <c r="C409" s="16">
        <v>2.0582197E-2</v>
      </c>
      <c r="D409">
        <v>0.95499639999999997</v>
      </c>
      <c r="E409">
        <v>4.5003599999999998E-2</v>
      </c>
      <c r="F409">
        <v>0.93678600000000001</v>
      </c>
      <c r="G409">
        <v>6.3214000000000006E-2</v>
      </c>
      <c r="N409">
        <v>0.95422613999999994</v>
      </c>
      <c r="O409">
        <v>4.5773840000000003E-2</v>
      </c>
      <c r="P409">
        <v>0.93569420000000003</v>
      </c>
      <c r="Q409">
        <v>6.4305769999999998E-2</v>
      </c>
      <c r="T409">
        <v>0.948021</v>
      </c>
      <c r="U409">
        <v>5.1979027999999997E-2</v>
      </c>
      <c r="V409">
        <v>0.95499639999999997</v>
      </c>
      <c r="W409">
        <v>4.5003599999999998E-2</v>
      </c>
      <c r="X409">
        <v>0.95943093000000002</v>
      </c>
      <c r="Y409">
        <v>4.0569040000000001E-2</v>
      </c>
      <c r="AB409">
        <v>0.95311283999999996</v>
      </c>
      <c r="AC409">
        <v>4.6887180000000001E-2</v>
      </c>
    </row>
    <row r="410" spans="1:29">
      <c r="A410" s="12">
        <f t="shared" si="5"/>
        <v>55.166666666666423</v>
      </c>
      <c r="B410">
        <v>0.97954226</v>
      </c>
      <c r="C410" s="16">
        <v>2.0457724E-2</v>
      </c>
      <c r="D410">
        <v>0.95523840000000004</v>
      </c>
      <c r="E410">
        <v>4.4761594000000002E-2</v>
      </c>
      <c r="F410">
        <v>0.93683844999999999</v>
      </c>
      <c r="G410">
        <v>6.3161540000000002E-2</v>
      </c>
      <c r="N410">
        <v>0.95444684999999996</v>
      </c>
      <c r="O410">
        <v>4.5553178E-2</v>
      </c>
      <c r="P410">
        <v>0.93573019999999996</v>
      </c>
      <c r="Q410">
        <v>6.426975E-2</v>
      </c>
      <c r="T410">
        <v>0.94802339999999996</v>
      </c>
      <c r="U410">
        <v>5.1976590000000003E-2</v>
      </c>
      <c r="V410">
        <v>0.95523840000000004</v>
      </c>
      <c r="W410">
        <v>4.4761594000000002E-2</v>
      </c>
      <c r="X410">
        <v>0.95969170000000004</v>
      </c>
      <c r="Y410">
        <v>4.0308314999999997E-2</v>
      </c>
      <c r="AB410">
        <v>0.95339954000000005</v>
      </c>
      <c r="AC410">
        <v>4.6600471999999997E-2</v>
      </c>
    </row>
    <row r="411" spans="1:29">
      <c r="A411" s="12">
        <f t="shared" si="5"/>
        <v>55.333333333333087</v>
      </c>
      <c r="B411">
        <v>0.97966564</v>
      </c>
      <c r="C411" s="16">
        <v>2.0334390000000001E-2</v>
      </c>
      <c r="D411">
        <v>0.95547979999999999</v>
      </c>
      <c r="E411">
        <v>4.4520183999999997E-2</v>
      </c>
      <c r="F411">
        <v>0.93689126</v>
      </c>
      <c r="G411">
        <v>6.3108734999999999E-2</v>
      </c>
      <c r="N411">
        <v>0.9546675</v>
      </c>
      <c r="O411">
        <v>4.5332465000000002E-2</v>
      </c>
      <c r="P411">
        <v>0.93576649999999995</v>
      </c>
      <c r="Q411">
        <v>6.4233470000000001E-2</v>
      </c>
      <c r="T411">
        <v>0.94802609999999998</v>
      </c>
      <c r="U411">
        <v>5.1973900000000003E-2</v>
      </c>
      <c r="V411">
        <v>0.95547979999999999</v>
      </c>
      <c r="W411">
        <v>4.4520183999999997E-2</v>
      </c>
      <c r="X411">
        <v>0.95994809999999997</v>
      </c>
      <c r="Y411">
        <v>4.005189E-2</v>
      </c>
      <c r="AB411">
        <v>0.95368560000000002</v>
      </c>
      <c r="AC411">
        <v>4.6314407000000002E-2</v>
      </c>
    </row>
    <row r="412" spans="1:29">
      <c r="A412" s="12">
        <f t="shared" si="5"/>
        <v>55.499999999999751</v>
      </c>
      <c r="B412">
        <v>0.97978779999999999</v>
      </c>
      <c r="C412" s="16">
        <v>2.0212174999999999E-2</v>
      </c>
      <c r="D412">
        <v>0.95572053999999995</v>
      </c>
      <c r="E412">
        <v>4.4279456000000002E-2</v>
      </c>
      <c r="F412">
        <v>0.93694440000000001</v>
      </c>
      <c r="G412">
        <v>6.305558E-2</v>
      </c>
      <c r="N412">
        <v>0.95488819999999996</v>
      </c>
      <c r="O412">
        <v>4.5111779999999997E-2</v>
      </c>
      <c r="P412">
        <v>0.9358031</v>
      </c>
      <c r="Q412">
        <v>6.4196909999999996E-2</v>
      </c>
      <c r="T412">
        <v>0.94802903999999999</v>
      </c>
      <c r="U412">
        <v>5.1970929999999999E-2</v>
      </c>
      <c r="V412">
        <v>0.95572053999999995</v>
      </c>
      <c r="W412">
        <v>4.4279456000000002E-2</v>
      </c>
      <c r="X412">
        <v>0.96020037000000003</v>
      </c>
      <c r="Y412">
        <v>3.9799646000000001E-2</v>
      </c>
      <c r="AB412">
        <v>0.95397096999999997</v>
      </c>
      <c r="AC412">
        <v>4.602904E-2</v>
      </c>
    </row>
    <row r="413" spans="1:29">
      <c r="A413" s="12">
        <f t="shared" si="5"/>
        <v>55.666666666666416</v>
      </c>
      <c r="B413">
        <v>0.97990893999999995</v>
      </c>
      <c r="C413" s="16">
        <v>2.0091060000000001E-2</v>
      </c>
      <c r="D413">
        <v>0.95596049999999999</v>
      </c>
      <c r="E413">
        <v>4.4039483999999997E-2</v>
      </c>
      <c r="F413">
        <v>0.93699794999999997</v>
      </c>
      <c r="G413">
        <v>6.3002080000000002E-2</v>
      </c>
      <c r="N413">
        <v>0.95510879999999998</v>
      </c>
      <c r="O413">
        <v>4.4891189999999997E-2</v>
      </c>
      <c r="P413">
        <v>0.93583994999999998</v>
      </c>
      <c r="Q413">
        <v>6.416007E-2</v>
      </c>
      <c r="T413">
        <v>0.94803230000000005</v>
      </c>
      <c r="U413">
        <v>5.1967649999999997E-2</v>
      </c>
      <c r="V413">
        <v>0.95596049999999999</v>
      </c>
      <c r="W413">
        <v>4.4039483999999997E-2</v>
      </c>
      <c r="X413">
        <v>0.96044850000000004</v>
      </c>
      <c r="Y413">
        <v>3.9551493E-2</v>
      </c>
      <c r="AB413">
        <v>0.95425550000000003</v>
      </c>
      <c r="AC413">
        <v>4.5744510000000002E-2</v>
      </c>
    </row>
    <row r="414" spans="1:29">
      <c r="A414" s="12">
        <f t="shared" si="5"/>
        <v>55.83333333333308</v>
      </c>
      <c r="B414">
        <v>0.98002900000000004</v>
      </c>
      <c r="C414" s="16">
        <v>1.9971027999999998E-2</v>
      </c>
      <c r="D414">
        <v>0.95619964999999996</v>
      </c>
      <c r="E414">
        <v>4.3800350000000002E-2</v>
      </c>
      <c r="F414">
        <v>0.93705179999999999</v>
      </c>
      <c r="G414">
        <v>6.2948210000000004E-2</v>
      </c>
      <c r="N414">
        <v>0.95532923999999997</v>
      </c>
      <c r="O414">
        <v>4.4670764000000002E-2</v>
      </c>
      <c r="P414">
        <v>0.93587699999999996</v>
      </c>
      <c r="Q414">
        <v>6.4122949999999998E-2</v>
      </c>
      <c r="T414">
        <v>0.94803596000000001</v>
      </c>
      <c r="U414">
        <v>5.1964033E-2</v>
      </c>
      <c r="V414">
        <v>0.95619964999999996</v>
      </c>
      <c r="W414">
        <v>4.3800350000000002E-2</v>
      </c>
      <c r="X414">
        <v>0.96069263999999999</v>
      </c>
      <c r="Y414">
        <v>3.9307330000000001E-2</v>
      </c>
      <c r="AB414">
        <v>0.95453905999999999</v>
      </c>
      <c r="AC414">
        <v>4.5460953999999998E-2</v>
      </c>
    </row>
    <row r="415" spans="1:29">
      <c r="A415" s="12">
        <f t="shared" si="5"/>
        <v>55.999999999999744</v>
      </c>
      <c r="B415">
        <v>0.98014796000000004</v>
      </c>
      <c r="C415" s="16">
        <v>1.985205E-2</v>
      </c>
      <c r="D415">
        <v>0.95643805999999998</v>
      </c>
      <c r="E415">
        <v>4.3561929999999999E-2</v>
      </c>
      <c r="F415">
        <v>0.93710599999999999</v>
      </c>
      <c r="G415">
        <v>6.2893989999999997E-2</v>
      </c>
      <c r="N415">
        <v>0.95554939999999999</v>
      </c>
      <c r="O415">
        <v>4.4450580000000003E-2</v>
      </c>
      <c r="P415">
        <v>0.93591446</v>
      </c>
      <c r="Q415">
        <v>6.4085550000000005E-2</v>
      </c>
      <c r="T415">
        <v>0.94803994999999996</v>
      </c>
      <c r="U415">
        <v>5.1960054999999998E-2</v>
      </c>
      <c r="V415">
        <v>0.95643805999999998</v>
      </c>
      <c r="W415">
        <v>4.3561929999999999E-2</v>
      </c>
      <c r="X415">
        <v>0.96093297</v>
      </c>
      <c r="Y415">
        <v>3.9067051999999998E-2</v>
      </c>
      <c r="AB415">
        <v>0.95482149999999999</v>
      </c>
      <c r="AC415">
        <v>4.5178494999999999E-2</v>
      </c>
    </row>
    <row r="416" spans="1:29">
      <c r="A416" s="12">
        <f t="shared" si="5"/>
        <v>56.166666666666409</v>
      </c>
      <c r="B416">
        <v>0.98026590000000002</v>
      </c>
      <c r="C416" s="16">
        <v>1.9734104999999998E-2</v>
      </c>
      <c r="D416">
        <v>0.95667559999999996</v>
      </c>
      <c r="E416">
        <v>4.3324407000000002E-2</v>
      </c>
      <c r="F416">
        <v>0.93716060000000001</v>
      </c>
      <c r="G416">
        <v>6.2839389999999995E-2</v>
      </c>
      <c r="N416">
        <v>0.95576930000000004</v>
      </c>
      <c r="O416">
        <v>4.4230707000000001E-2</v>
      </c>
      <c r="P416">
        <v>0.93595209999999995</v>
      </c>
      <c r="Q416">
        <v>6.4047859999999998E-2</v>
      </c>
      <c r="T416">
        <v>0.94804436000000003</v>
      </c>
      <c r="U416">
        <v>5.1955665999999998E-2</v>
      </c>
      <c r="V416">
        <v>0.95667559999999996</v>
      </c>
      <c r="W416">
        <v>4.3324407000000002E-2</v>
      </c>
      <c r="X416">
        <v>0.96116939999999995</v>
      </c>
      <c r="Y416">
        <v>3.8830570000000002E-2</v>
      </c>
      <c r="AB416">
        <v>0.95510273999999995</v>
      </c>
      <c r="AC416">
        <v>4.4897247000000001E-2</v>
      </c>
    </row>
    <row r="417" spans="1:29">
      <c r="A417" s="12">
        <f t="shared" si="5"/>
        <v>56.333333333333073</v>
      </c>
      <c r="B417">
        <v>0.9803828</v>
      </c>
      <c r="C417" s="16">
        <v>1.9617181000000001E-2</v>
      </c>
      <c r="D417">
        <v>0.95691216000000001</v>
      </c>
      <c r="E417">
        <v>4.3087840000000002E-2</v>
      </c>
      <c r="F417">
        <v>0.93721557</v>
      </c>
      <c r="G417">
        <v>6.2784419999999994E-2</v>
      </c>
      <c r="N417">
        <v>0.95598875999999999</v>
      </c>
      <c r="O417">
        <v>4.4011216999999998E-2</v>
      </c>
      <c r="P417">
        <v>0.93599014999999997</v>
      </c>
      <c r="Q417">
        <v>6.4009869999999996E-2</v>
      </c>
      <c r="T417">
        <v>0.94804909999999998</v>
      </c>
      <c r="U417">
        <v>5.1950841999999997E-2</v>
      </c>
      <c r="V417">
        <v>0.95691216000000001</v>
      </c>
      <c r="W417">
        <v>4.3087840000000002E-2</v>
      </c>
      <c r="X417">
        <v>0.96140219999999998</v>
      </c>
      <c r="Y417">
        <v>3.8597791999999999E-2</v>
      </c>
      <c r="AB417">
        <v>0.95538270000000003</v>
      </c>
      <c r="AC417">
        <v>4.4617295000000001E-2</v>
      </c>
    </row>
    <row r="418" spans="1:29">
      <c r="A418" s="12">
        <f t="shared" si="5"/>
        <v>56.499999999999737</v>
      </c>
      <c r="B418">
        <v>0.98049872999999999</v>
      </c>
      <c r="C418" s="16">
        <v>1.9501263000000001E-2</v>
      </c>
      <c r="D418">
        <v>0.95714770000000005</v>
      </c>
      <c r="E418">
        <v>4.2852293999999999E-2</v>
      </c>
      <c r="F418">
        <v>0.93727094</v>
      </c>
      <c r="G418">
        <v>6.2729060000000003E-2</v>
      </c>
      <c r="N418">
        <v>0.95620810000000001</v>
      </c>
      <c r="O418">
        <v>4.3791904999999999E-2</v>
      </c>
      <c r="P418">
        <v>0.93602839999999998</v>
      </c>
      <c r="Q418">
        <v>6.397158E-2</v>
      </c>
      <c r="T418">
        <v>0.94805443</v>
      </c>
      <c r="U418">
        <v>5.1945555999999997E-2</v>
      </c>
      <c r="V418">
        <v>0.95714770000000005</v>
      </c>
      <c r="W418">
        <v>4.2852293999999999E-2</v>
      </c>
      <c r="X418">
        <v>0.96163136000000005</v>
      </c>
      <c r="Y418">
        <v>3.8368623999999997E-2</v>
      </c>
      <c r="AB418">
        <v>0.95566130000000005</v>
      </c>
      <c r="AC418">
        <v>4.4338695999999997E-2</v>
      </c>
    </row>
    <row r="419" spans="1:29">
      <c r="A419" s="12">
        <f t="shared" si="5"/>
        <v>56.666666666666401</v>
      </c>
      <c r="B419">
        <v>0.98061365</v>
      </c>
      <c r="C419" s="16">
        <v>1.9386334000000002E-2</v>
      </c>
      <c r="D419">
        <v>0.95738219999999996</v>
      </c>
      <c r="E419">
        <v>4.2617820000000001E-2</v>
      </c>
      <c r="F419">
        <v>0.93732667000000003</v>
      </c>
      <c r="G419">
        <v>6.2673314999999993E-2</v>
      </c>
      <c r="N419">
        <v>0.95642700000000003</v>
      </c>
      <c r="O419">
        <v>4.3573002999999999E-2</v>
      </c>
      <c r="P419">
        <v>0.93606703999999996</v>
      </c>
      <c r="Q419">
        <v>6.3932984999999998E-2</v>
      </c>
      <c r="T419">
        <v>0.94806020000000002</v>
      </c>
      <c r="U419">
        <v>5.1939755999999997E-2</v>
      </c>
      <c r="V419">
        <v>0.95738219999999996</v>
      </c>
      <c r="W419">
        <v>4.2617820000000001E-2</v>
      </c>
      <c r="X419">
        <v>0.96185699999999996</v>
      </c>
      <c r="Y419">
        <v>3.8142975000000003E-2</v>
      </c>
      <c r="AB419">
        <v>0.95593846000000005</v>
      </c>
      <c r="AC419">
        <v>4.4061568000000002E-2</v>
      </c>
    </row>
    <row r="420" spans="1:29">
      <c r="A420" s="12">
        <f t="shared" si="5"/>
        <v>56.833333333333066</v>
      </c>
      <c r="B420">
        <v>0.98072760000000003</v>
      </c>
      <c r="C420" s="16">
        <v>1.9272376000000001E-2</v>
      </c>
      <c r="D420">
        <v>0.95761549999999995</v>
      </c>
      <c r="E420">
        <v>4.2384480000000002E-2</v>
      </c>
      <c r="F420">
        <v>0.93738279999999996</v>
      </c>
      <c r="G420">
        <v>6.2617179999999995E-2</v>
      </c>
      <c r="N420">
        <v>0.95664539999999998</v>
      </c>
      <c r="O420">
        <v>4.3354586000000001E-2</v>
      </c>
      <c r="P420">
        <v>0.93610590000000005</v>
      </c>
      <c r="Q420">
        <v>6.3894080000000006E-2</v>
      </c>
      <c r="T420">
        <v>0.94806659999999998</v>
      </c>
      <c r="U420">
        <v>5.1933399999999998E-2</v>
      </c>
      <c r="V420">
        <v>0.95761549999999995</v>
      </c>
      <c r="W420">
        <v>4.2384480000000002E-2</v>
      </c>
      <c r="X420">
        <v>0.96207920000000002</v>
      </c>
      <c r="Y420">
        <v>3.7920766000000002E-2</v>
      </c>
      <c r="AB420">
        <v>0.95621400000000001</v>
      </c>
      <c r="AC420">
        <v>4.3785989999999997E-2</v>
      </c>
    </row>
    <row r="421" spans="1:29">
      <c r="A421" s="12">
        <f t="shared" si="5"/>
        <v>56.99999999999973</v>
      </c>
      <c r="B421">
        <v>0.98084059999999995</v>
      </c>
      <c r="C421" s="16">
        <v>1.9159373E-2</v>
      </c>
      <c r="D421">
        <v>0.95784765000000005</v>
      </c>
      <c r="E421">
        <v>4.2152315000000003E-2</v>
      </c>
      <c r="F421">
        <v>0.93743940000000003</v>
      </c>
      <c r="G421">
        <v>6.2560649999999995E-2</v>
      </c>
      <c r="N421">
        <v>0.95686329999999997</v>
      </c>
      <c r="O421">
        <v>4.31367E-2</v>
      </c>
      <c r="P421">
        <v>0.93614509999999995</v>
      </c>
      <c r="Q421">
        <v>6.3854865999999996E-2</v>
      </c>
      <c r="T421">
        <v>0.94807357000000003</v>
      </c>
      <c r="U421">
        <v>5.1926437999999998E-2</v>
      </c>
      <c r="V421">
        <v>0.95784765000000005</v>
      </c>
      <c r="W421">
        <v>4.2152315000000003E-2</v>
      </c>
      <c r="X421">
        <v>0.96229810000000005</v>
      </c>
      <c r="Y421">
        <v>3.7701909999999998E-2</v>
      </c>
      <c r="AB421">
        <v>0.95648794999999998</v>
      </c>
      <c r="AC421">
        <v>4.3512040000000002E-2</v>
      </c>
    </row>
    <row r="422" spans="1:29">
      <c r="A422" s="12">
        <f t="shared" si="5"/>
        <v>57.166666666666394</v>
      </c>
      <c r="B422">
        <v>0.98095270000000001</v>
      </c>
      <c r="C422" s="16">
        <v>1.9047310000000001E-2</v>
      </c>
      <c r="D422">
        <v>0.9580786</v>
      </c>
      <c r="E422">
        <v>4.1921384999999999E-2</v>
      </c>
      <c r="F422">
        <v>0.93749629999999995</v>
      </c>
      <c r="G422">
        <v>6.2503710000000004E-2</v>
      </c>
      <c r="N422">
        <v>0.95708059999999995</v>
      </c>
      <c r="O422">
        <v>4.2919411999999997E-2</v>
      </c>
      <c r="P422">
        <v>0.93618464000000001</v>
      </c>
      <c r="Q422">
        <v>6.3815325000000006E-2</v>
      </c>
      <c r="T422">
        <v>0.94808119999999996</v>
      </c>
      <c r="U422">
        <v>5.1918797000000003E-2</v>
      </c>
      <c r="V422">
        <v>0.9580786</v>
      </c>
      <c r="W422">
        <v>4.1921384999999999E-2</v>
      </c>
      <c r="X422">
        <v>0.96251370000000003</v>
      </c>
      <c r="Y422">
        <v>3.7486322000000002E-2</v>
      </c>
      <c r="AB422">
        <v>0.95676019999999995</v>
      </c>
      <c r="AC422">
        <v>4.3239787000000002E-2</v>
      </c>
    </row>
    <row r="423" spans="1:29">
      <c r="A423" s="12">
        <f t="shared" si="5"/>
        <v>57.333333333333059</v>
      </c>
      <c r="B423">
        <v>0.98106384000000002</v>
      </c>
      <c r="C423" s="16">
        <v>1.8936169999999999E-2</v>
      </c>
      <c r="D423">
        <v>0.95830833999999998</v>
      </c>
      <c r="E423">
        <v>4.1691657E-2</v>
      </c>
      <c r="F423">
        <v>0.93755363999999997</v>
      </c>
      <c r="G423">
        <v>6.2446367000000003E-2</v>
      </c>
      <c r="N423">
        <v>0.95729719999999996</v>
      </c>
      <c r="O423">
        <v>4.2702770000000001E-2</v>
      </c>
      <c r="P423">
        <v>0.93622450000000002</v>
      </c>
      <c r="Q423">
        <v>6.3775465000000003E-2</v>
      </c>
      <c r="T423">
        <v>0.94808954000000001</v>
      </c>
      <c r="U423">
        <v>5.1910464000000003E-2</v>
      </c>
      <c r="V423">
        <v>0.95830833999999998</v>
      </c>
      <c r="W423">
        <v>4.1691657E-2</v>
      </c>
      <c r="X423">
        <v>0.96272606000000005</v>
      </c>
      <c r="Y423">
        <v>3.7273924999999999E-2</v>
      </c>
      <c r="AB423">
        <v>0.95703070000000001</v>
      </c>
      <c r="AC423">
        <v>4.2969300000000002E-2</v>
      </c>
    </row>
    <row r="424" spans="1:29">
      <c r="A424" s="12">
        <f t="shared" si="5"/>
        <v>57.499999999999723</v>
      </c>
      <c r="B424">
        <v>0.98117405000000002</v>
      </c>
      <c r="C424" s="16">
        <v>1.8825939999999999E-2</v>
      </c>
      <c r="D424">
        <v>0.95853679999999997</v>
      </c>
      <c r="E424">
        <v>4.1463199999999999E-2</v>
      </c>
      <c r="F424">
        <v>0.93761139999999998</v>
      </c>
      <c r="G424">
        <v>6.2388605999999999E-2</v>
      </c>
      <c r="N424">
        <v>0.95751315000000004</v>
      </c>
      <c r="O424">
        <v>4.2486835000000001E-2</v>
      </c>
      <c r="P424">
        <v>0.93626474999999998</v>
      </c>
      <c r="Q424">
        <v>6.3735280000000005E-2</v>
      </c>
      <c r="T424">
        <v>0.94809865999999998</v>
      </c>
      <c r="U424">
        <v>5.1901360000000001E-2</v>
      </c>
      <c r="V424">
        <v>0.95853679999999997</v>
      </c>
      <c r="W424">
        <v>4.1463199999999999E-2</v>
      </c>
      <c r="X424">
        <v>0.96293530000000005</v>
      </c>
      <c r="Y424">
        <v>3.7064645E-2</v>
      </c>
      <c r="AB424">
        <v>0.95729934999999999</v>
      </c>
      <c r="AC424">
        <v>4.270065E-2</v>
      </c>
    </row>
    <row r="425" spans="1:29">
      <c r="A425" s="12">
        <f t="shared" si="5"/>
        <v>57.666666666666387</v>
      </c>
      <c r="B425">
        <v>0.98128340000000003</v>
      </c>
      <c r="C425" s="16">
        <v>1.8716604000000001E-2</v>
      </c>
      <c r="D425">
        <v>0.95876395999999997</v>
      </c>
      <c r="E425">
        <v>4.1236065000000002E-2</v>
      </c>
      <c r="F425">
        <v>0.93766959999999999</v>
      </c>
      <c r="G425">
        <v>6.2330425000000002E-2</v>
      </c>
      <c r="N425">
        <v>0.95772829999999998</v>
      </c>
      <c r="O425">
        <v>4.2271660000000003E-2</v>
      </c>
      <c r="P425">
        <v>0.93630519999999995</v>
      </c>
      <c r="Q425">
        <v>6.3694744999999997E-2</v>
      </c>
      <c r="T425">
        <v>0.94810855000000005</v>
      </c>
      <c r="U425">
        <v>5.1891426999999997E-2</v>
      </c>
      <c r="V425">
        <v>0.95876395999999997</v>
      </c>
      <c r="W425">
        <v>4.1236065000000002E-2</v>
      </c>
      <c r="X425">
        <v>0.96314160000000004</v>
      </c>
      <c r="Y425">
        <v>3.6858406000000003E-2</v>
      </c>
      <c r="AB425">
        <v>0.95756613999999995</v>
      </c>
      <c r="AC425">
        <v>4.2433877000000002E-2</v>
      </c>
    </row>
    <row r="426" spans="1:29">
      <c r="A426" s="12">
        <f t="shared" si="5"/>
        <v>57.833333333333051</v>
      </c>
      <c r="B426">
        <v>0.98139184999999995</v>
      </c>
      <c r="C426" s="16">
        <v>1.8608144E-2</v>
      </c>
      <c r="D426">
        <v>0.95898969999999994</v>
      </c>
      <c r="E426">
        <v>4.1010289999999998E-2</v>
      </c>
      <c r="F426">
        <v>0.93772816999999997</v>
      </c>
      <c r="G426">
        <v>6.2271819999999999E-2</v>
      </c>
      <c r="N426">
        <v>0.95794270000000004</v>
      </c>
      <c r="O426">
        <v>4.2057298E-2</v>
      </c>
      <c r="P426">
        <v>0.93634609999999996</v>
      </c>
      <c r="Q426">
        <v>6.3653870000000001E-2</v>
      </c>
      <c r="T426">
        <v>0.94811939999999995</v>
      </c>
      <c r="U426">
        <v>5.1880583000000001E-2</v>
      </c>
      <c r="V426">
        <v>0.95898969999999994</v>
      </c>
      <c r="W426">
        <v>4.1010289999999998E-2</v>
      </c>
      <c r="X426">
        <v>0.96334489999999995</v>
      </c>
      <c r="Y426">
        <v>3.6655130000000001E-2</v>
      </c>
      <c r="AB426">
        <v>0.95783096999999995</v>
      </c>
      <c r="AC426">
        <v>4.2169034000000001E-2</v>
      </c>
    </row>
    <row r="427" spans="1:29">
      <c r="A427" s="12">
        <f t="shared" si="5"/>
        <v>57.999999999999716</v>
      </c>
      <c r="B427">
        <v>0.98149942999999995</v>
      </c>
      <c r="C427" s="16">
        <v>1.8500547999999999E-2</v>
      </c>
      <c r="D427">
        <v>0.95921409999999996</v>
      </c>
      <c r="E427">
        <v>4.0785910000000002E-2</v>
      </c>
      <c r="F427">
        <v>0.93778722999999997</v>
      </c>
      <c r="G427">
        <v>6.2212775999999997E-2</v>
      </c>
      <c r="N427">
        <v>0.95815629999999996</v>
      </c>
      <c r="O427">
        <v>4.1843705000000002E-2</v>
      </c>
      <c r="P427">
        <v>0.93638736</v>
      </c>
      <c r="Q427">
        <v>6.3612655000000004E-2</v>
      </c>
      <c r="T427">
        <v>0.94813126000000003</v>
      </c>
      <c r="U427">
        <v>5.186872E-2</v>
      </c>
      <c r="V427">
        <v>0.95921409999999996</v>
      </c>
      <c r="W427">
        <v>4.0785910000000002E-2</v>
      </c>
      <c r="X427">
        <v>0.96354525999999996</v>
      </c>
      <c r="Y427">
        <v>3.6454752E-2</v>
      </c>
      <c r="AB427">
        <v>0.9580938</v>
      </c>
      <c r="AC427">
        <v>4.190617E-2</v>
      </c>
    </row>
    <row r="428" spans="1:29">
      <c r="A428" s="12">
        <f t="shared" si="5"/>
        <v>58.16666666666638</v>
      </c>
      <c r="B428">
        <v>0.98160619999999998</v>
      </c>
      <c r="C428" s="16">
        <v>1.8393802000000001E-2</v>
      </c>
      <c r="D428">
        <v>0.95943710000000004</v>
      </c>
      <c r="E428">
        <v>4.0562946000000002E-2</v>
      </c>
      <c r="F428">
        <v>0.93784670000000003</v>
      </c>
      <c r="G428">
        <v>6.2153300000000002E-2</v>
      </c>
      <c r="N428">
        <v>0.95836913999999995</v>
      </c>
      <c r="O428">
        <v>4.1630880000000002E-2</v>
      </c>
      <c r="P428">
        <v>0.93642890000000001</v>
      </c>
      <c r="Q428">
        <v>6.3571069999999993E-2</v>
      </c>
      <c r="T428">
        <v>0.94814414000000002</v>
      </c>
      <c r="U428">
        <v>5.1855850000000002E-2</v>
      </c>
      <c r="V428">
        <v>0.95943710000000004</v>
      </c>
      <c r="W428">
        <v>4.0562946000000002E-2</v>
      </c>
      <c r="X428">
        <v>0.96374280000000001</v>
      </c>
      <c r="Y428">
        <v>3.6257200000000003E-2</v>
      </c>
      <c r="AB428">
        <v>0.95835464999999997</v>
      </c>
      <c r="AC428">
        <v>4.1645326000000003E-2</v>
      </c>
    </row>
    <row r="429" spans="1:29">
      <c r="A429" s="12">
        <f t="shared" si="5"/>
        <v>58.333333333333044</v>
      </c>
      <c r="B429">
        <v>0.98171209999999998</v>
      </c>
      <c r="C429" s="16">
        <v>1.8287892E-2</v>
      </c>
      <c r="D429">
        <v>0.95965856000000005</v>
      </c>
      <c r="E429">
        <v>4.0341429999999998E-2</v>
      </c>
      <c r="F429">
        <v>0.93790660000000003</v>
      </c>
      <c r="G429">
        <v>6.2093370000000002E-2</v>
      </c>
      <c r="N429">
        <v>0.95858102999999995</v>
      </c>
      <c r="O429">
        <v>4.1418940000000001E-2</v>
      </c>
      <c r="P429">
        <v>0.93647086999999996</v>
      </c>
      <c r="Q429">
        <v>6.3529134000000001E-2</v>
      </c>
      <c r="T429">
        <v>0.94815813999999998</v>
      </c>
      <c r="U429">
        <v>5.1841869999999998E-2</v>
      </c>
      <c r="V429">
        <v>0.95965856000000005</v>
      </c>
      <c r="W429">
        <v>4.0341429999999998E-2</v>
      </c>
      <c r="X429">
        <v>0.96393759999999995</v>
      </c>
      <c r="Y429">
        <v>3.6062410000000003E-2</v>
      </c>
      <c r="AB429">
        <v>0.95861339999999995</v>
      </c>
      <c r="AC429">
        <v>4.1386579999999999E-2</v>
      </c>
    </row>
    <row r="430" spans="1:29">
      <c r="A430" s="12">
        <f t="shared" si="5"/>
        <v>58.499999999999709</v>
      </c>
      <c r="B430">
        <v>0.98181719999999995</v>
      </c>
      <c r="C430" s="16">
        <v>1.8182799999999999E-2</v>
      </c>
      <c r="D430">
        <v>0.95987860000000003</v>
      </c>
      <c r="E430">
        <v>4.012139E-2</v>
      </c>
      <c r="F430">
        <v>0.937967</v>
      </c>
      <c r="G430">
        <v>6.2032985999999998E-2</v>
      </c>
      <c r="N430">
        <v>0.95879210000000004</v>
      </c>
      <c r="O430">
        <v>4.1207929999999997E-2</v>
      </c>
      <c r="P430">
        <v>0.93651320000000005</v>
      </c>
      <c r="Q430">
        <v>6.3486829999999994E-2</v>
      </c>
      <c r="T430">
        <v>0.94817333999999998</v>
      </c>
      <c r="U430">
        <v>5.1826669999999998E-2</v>
      </c>
      <c r="V430">
        <v>0.95987860000000003</v>
      </c>
      <c r="W430">
        <v>4.012139E-2</v>
      </c>
      <c r="X430">
        <v>0.96412969999999998</v>
      </c>
      <c r="Y430">
        <v>3.5870314E-2</v>
      </c>
      <c r="AB430">
        <v>0.95887005000000003</v>
      </c>
      <c r="AC430">
        <v>4.1129935999999999E-2</v>
      </c>
    </row>
    <row r="431" spans="1:29">
      <c r="A431" s="12">
        <f t="shared" si="5"/>
        <v>58.666666666666373</v>
      </c>
      <c r="B431">
        <v>0.9819215</v>
      </c>
      <c r="C431" s="16">
        <v>1.8078516999999999E-2</v>
      </c>
      <c r="D431">
        <v>0.96009712999999997</v>
      </c>
      <c r="E431">
        <v>3.9902846999999998E-2</v>
      </c>
      <c r="F431">
        <v>0.93802786000000005</v>
      </c>
      <c r="G431">
        <v>6.1972138000000003E-2</v>
      </c>
      <c r="N431">
        <v>0.95900213999999995</v>
      </c>
      <c r="O431">
        <v>4.0997878000000001E-2</v>
      </c>
      <c r="P431">
        <v>0.93655586000000002</v>
      </c>
      <c r="Q431">
        <v>6.3444150000000005E-2</v>
      </c>
      <c r="T431">
        <v>0.94818979999999997</v>
      </c>
      <c r="U431">
        <v>5.1810179999999997E-2</v>
      </c>
      <c r="V431">
        <v>0.96009712999999997</v>
      </c>
      <c r="W431">
        <v>3.9902846999999998E-2</v>
      </c>
      <c r="X431">
        <v>0.96431917</v>
      </c>
      <c r="Y431">
        <v>3.568085E-2</v>
      </c>
      <c r="AB431">
        <v>0.95912456999999995</v>
      </c>
      <c r="AC431">
        <v>4.0875429999999997E-2</v>
      </c>
    </row>
    <row r="432" spans="1:29">
      <c r="A432" s="12">
        <f t="shared" si="5"/>
        <v>58.833333333333037</v>
      </c>
      <c r="B432">
        <v>0.98202497</v>
      </c>
      <c r="C432" s="16">
        <v>1.7975024999999999E-2</v>
      </c>
      <c r="D432">
        <v>0.96031414999999998</v>
      </c>
      <c r="E432">
        <v>3.9685823000000002E-2</v>
      </c>
      <c r="F432">
        <v>0.93808919999999996</v>
      </c>
      <c r="G432">
        <v>6.1910816E-2</v>
      </c>
      <c r="N432">
        <v>0.95921120000000004</v>
      </c>
      <c r="O432">
        <v>4.0788829999999998E-2</v>
      </c>
      <c r="P432">
        <v>0.93659890000000001</v>
      </c>
      <c r="Q432">
        <v>6.3401089999999993E-2</v>
      </c>
      <c r="T432">
        <v>0.94820773999999997</v>
      </c>
      <c r="U432">
        <v>5.1792294000000003E-2</v>
      </c>
      <c r="V432">
        <v>0.96031414999999998</v>
      </c>
      <c r="W432">
        <v>3.9685823000000002E-2</v>
      </c>
      <c r="X432">
        <v>0.96450603000000001</v>
      </c>
      <c r="Y432">
        <v>3.5493955000000001E-2</v>
      </c>
      <c r="AB432">
        <v>0.95937693000000002</v>
      </c>
      <c r="AC432">
        <v>4.0623087000000002E-2</v>
      </c>
    </row>
    <row r="433" spans="1:29">
      <c r="A433" s="12">
        <f t="shared" si="5"/>
        <v>58.999999999999702</v>
      </c>
      <c r="B433">
        <v>0.98212767000000001</v>
      </c>
      <c r="C433" s="16">
        <v>1.7872313000000001E-2</v>
      </c>
      <c r="D433">
        <v>0.96052970000000004</v>
      </c>
      <c r="E433">
        <v>3.9470334000000003E-2</v>
      </c>
      <c r="F433">
        <v>0.93815099999999996</v>
      </c>
      <c r="G433">
        <v>6.1849016999999999E-2</v>
      </c>
      <c r="N433">
        <v>0.95941920000000003</v>
      </c>
      <c r="O433">
        <v>4.0580819999999997E-2</v>
      </c>
      <c r="P433">
        <v>0.93664234999999996</v>
      </c>
      <c r="Q433">
        <v>6.3357640000000007E-2</v>
      </c>
      <c r="T433">
        <v>0.94822717000000001</v>
      </c>
      <c r="U433">
        <v>5.1772806999999997E-2</v>
      </c>
      <c r="V433">
        <v>0.96052970000000004</v>
      </c>
      <c r="W433">
        <v>3.9470334000000003E-2</v>
      </c>
      <c r="X433">
        <v>0.96469044999999998</v>
      </c>
      <c r="Y433">
        <v>3.5309575000000003E-2</v>
      </c>
      <c r="AB433">
        <v>0.95962709999999996</v>
      </c>
      <c r="AC433">
        <v>4.0372930000000001E-2</v>
      </c>
    </row>
    <row r="434" spans="1:29">
      <c r="A434" s="12">
        <f t="shared" si="5"/>
        <v>59.166666666666366</v>
      </c>
      <c r="B434">
        <v>0.98222964999999995</v>
      </c>
      <c r="C434" s="16">
        <v>1.7770369000000001E-2</v>
      </c>
      <c r="D434">
        <v>0.96074360000000003</v>
      </c>
      <c r="E434">
        <v>3.9256397999999998E-2</v>
      </c>
      <c r="F434">
        <v>0.93821330000000003</v>
      </c>
      <c r="G434">
        <v>6.1786729999999998E-2</v>
      </c>
      <c r="N434">
        <v>0.95962614000000002</v>
      </c>
      <c r="O434">
        <v>4.0373877000000002E-2</v>
      </c>
      <c r="P434">
        <v>0.93668620000000002</v>
      </c>
      <c r="Q434">
        <v>6.3313789999999995E-2</v>
      </c>
      <c r="T434">
        <v>0.94824827</v>
      </c>
      <c r="U434">
        <v>5.1751749999999999E-2</v>
      </c>
      <c r="V434">
        <v>0.96074360000000003</v>
      </c>
      <c r="W434">
        <v>3.9256397999999998E-2</v>
      </c>
      <c r="X434">
        <v>0.96487235999999998</v>
      </c>
      <c r="Y434">
        <v>3.5127650000000003E-2</v>
      </c>
      <c r="AB434">
        <v>0.95987500000000003</v>
      </c>
      <c r="AC434">
        <v>4.0124997000000003E-2</v>
      </c>
    </row>
    <row r="435" spans="1:29">
      <c r="A435" s="12">
        <f t="shared" si="5"/>
        <v>59.33333333333303</v>
      </c>
      <c r="B435">
        <v>0.98233079999999995</v>
      </c>
      <c r="C435" s="16">
        <v>1.7669179E-2</v>
      </c>
      <c r="D435">
        <v>0.96095600000000003</v>
      </c>
      <c r="E435">
        <v>3.904403E-2</v>
      </c>
      <c r="F435">
        <v>0.93827605000000003</v>
      </c>
      <c r="G435">
        <v>6.172395E-2</v>
      </c>
      <c r="N435">
        <v>0.95983194999999999</v>
      </c>
      <c r="O435">
        <v>4.0168035999999997E-2</v>
      </c>
      <c r="P435">
        <v>0.93673044000000005</v>
      </c>
      <c r="Q435">
        <v>6.3269530000000004E-2</v>
      </c>
      <c r="T435">
        <v>0.94827099999999998</v>
      </c>
      <c r="U435">
        <v>5.1729030000000002E-2</v>
      </c>
      <c r="V435">
        <v>0.96095600000000003</v>
      </c>
      <c r="W435">
        <v>3.904403E-2</v>
      </c>
      <c r="X435">
        <v>0.96505189999999996</v>
      </c>
      <c r="Y435">
        <v>3.4948124999999997E-2</v>
      </c>
      <c r="AB435">
        <v>0.96012070000000005</v>
      </c>
      <c r="AC435">
        <v>3.9879320000000003E-2</v>
      </c>
    </row>
    <row r="436" spans="1:29">
      <c r="A436" s="12">
        <f t="shared" si="5"/>
        <v>59.499999999999694</v>
      </c>
      <c r="B436">
        <v>0.98243122999999999</v>
      </c>
      <c r="C436" s="16">
        <v>1.7568743000000001E-2</v>
      </c>
      <c r="D436">
        <v>0.96116674000000002</v>
      </c>
      <c r="E436">
        <v>3.8833234000000001E-2</v>
      </c>
      <c r="F436">
        <v>0.93833935000000002</v>
      </c>
      <c r="G436">
        <v>6.1660672999999999E-2</v>
      </c>
      <c r="N436">
        <v>0.96003669999999997</v>
      </c>
      <c r="O436">
        <v>3.9963324000000001E-2</v>
      </c>
      <c r="P436">
        <v>0.93677515</v>
      </c>
      <c r="Q436">
        <v>6.3224859999999994E-2</v>
      </c>
      <c r="T436">
        <v>0.94829553</v>
      </c>
      <c r="U436">
        <v>5.1704460000000001E-2</v>
      </c>
      <c r="V436">
        <v>0.96116674000000002</v>
      </c>
      <c r="W436">
        <v>3.8833234000000001E-2</v>
      </c>
      <c r="X436">
        <v>0.96522909999999995</v>
      </c>
      <c r="Y436">
        <v>3.4770936000000002E-2</v>
      </c>
      <c r="AB436">
        <v>0.96036410000000005</v>
      </c>
      <c r="AC436">
        <v>3.963589E-2</v>
      </c>
    </row>
    <row r="437" spans="1:29">
      <c r="A437" s="12">
        <f t="shared" si="5"/>
        <v>59.666666666666359</v>
      </c>
      <c r="B437">
        <v>0.98253095000000001</v>
      </c>
      <c r="C437" s="16">
        <v>1.7469041000000001E-2</v>
      </c>
      <c r="D437">
        <v>0.96137594999999998</v>
      </c>
      <c r="E437">
        <v>3.8624029999999997E-2</v>
      </c>
      <c r="F437">
        <v>0.93840310000000005</v>
      </c>
      <c r="G437">
        <v>6.1596884999999997E-2</v>
      </c>
      <c r="N437">
        <v>0.96024030000000005</v>
      </c>
      <c r="O437">
        <v>3.9759688000000001E-2</v>
      </c>
      <c r="P437">
        <v>0.93682019999999999</v>
      </c>
      <c r="Q437">
        <v>6.3179769999999996E-2</v>
      </c>
      <c r="T437">
        <v>0.94832205999999997</v>
      </c>
      <c r="U437">
        <v>5.1677915999999997E-2</v>
      </c>
      <c r="V437">
        <v>0.96137594999999998</v>
      </c>
      <c r="W437">
        <v>3.8624029999999997E-2</v>
      </c>
      <c r="X437">
        <v>0.96540400000000004</v>
      </c>
      <c r="Y437">
        <v>3.4596032999999998E-2</v>
      </c>
      <c r="AB437">
        <v>0.96060526000000002</v>
      </c>
      <c r="AC437">
        <v>3.9394730000000003E-2</v>
      </c>
    </row>
    <row r="438" spans="1:29">
      <c r="A438" s="12">
        <f t="shared" si="5"/>
        <v>59.833333333333023</v>
      </c>
      <c r="B438">
        <v>0.98262994999999997</v>
      </c>
      <c r="C438" s="16">
        <v>1.737006E-2</v>
      </c>
      <c r="D438">
        <v>0.96158359999999998</v>
      </c>
      <c r="E438">
        <v>3.8416409999999998E-2</v>
      </c>
      <c r="F438">
        <v>0.93846744000000004</v>
      </c>
      <c r="G438">
        <v>6.1532580000000003E-2</v>
      </c>
      <c r="N438">
        <v>0.96044280000000004</v>
      </c>
      <c r="O438">
        <v>3.9557215E-2</v>
      </c>
      <c r="P438">
        <v>0.93686575000000005</v>
      </c>
      <c r="Q438">
        <v>6.3134246000000005E-2</v>
      </c>
      <c r="T438">
        <v>0.94835069999999999</v>
      </c>
      <c r="U438">
        <v>5.1649279999999999E-2</v>
      </c>
      <c r="V438">
        <v>0.96158359999999998</v>
      </c>
      <c r="W438">
        <v>3.8416409999999998E-2</v>
      </c>
      <c r="X438">
        <v>0.96557665000000004</v>
      </c>
      <c r="Y438">
        <v>3.4423365999999997E-2</v>
      </c>
      <c r="AB438">
        <v>0.96084415999999995</v>
      </c>
      <c r="AC438">
        <v>3.9155836999999999E-2</v>
      </c>
    </row>
    <row r="439" spans="1:29">
      <c r="A439" s="12">
        <f t="shared" si="5"/>
        <v>59.999999999999687</v>
      </c>
      <c r="B439">
        <v>0.98272824000000003</v>
      </c>
      <c r="C439" s="16">
        <v>1.7271787E-2</v>
      </c>
      <c r="D439">
        <v>0.96178954999999999</v>
      </c>
      <c r="E439">
        <v>3.8210429999999997E-2</v>
      </c>
      <c r="F439">
        <v>0.93853222999999997</v>
      </c>
      <c r="G439">
        <v>6.1467750000000002E-2</v>
      </c>
      <c r="N439">
        <v>0.96064406999999996</v>
      </c>
      <c r="O439">
        <v>3.9355920000000003E-2</v>
      </c>
      <c r="P439">
        <v>0.93691170000000001</v>
      </c>
      <c r="Q439">
        <v>6.3088290000000005E-2</v>
      </c>
      <c r="T439">
        <v>0.94838160000000005</v>
      </c>
      <c r="U439">
        <v>5.1618410000000003E-2</v>
      </c>
      <c r="V439">
        <v>0.96178954999999999</v>
      </c>
      <c r="W439">
        <v>3.8210429999999997E-2</v>
      </c>
      <c r="X439">
        <v>0.96574709999999997</v>
      </c>
      <c r="Y439">
        <v>3.4252890000000001E-2</v>
      </c>
      <c r="AB439">
        <v>0.96108079999999996</v>
      </c>
      <c r="AC439">
        <v>3.8919225000000002E-2</v>
      </c>
    </row>
    <row r="440" spans="1:29">
      <c r="A440" s="12">
        <f t="shared" si="5"/>
        <v>60.166666666666352</v>
      </c>
      <c r="B440">
        <v>0.98282579999999997</v>
      </c>
      <c r="C440" s="16">
        <v>1.7174209999999999E-2</v>
      </c>
      <c r="D440">
        <v>0.96199393</v>
      </c>
      <c r="E440">
        <v>3.8006089999999999E-2</v>
      </c>
      <c r="F440">
        <v>0.93859760000000003</v>
      </c>
      <c r="G440">
        <v>6.1402383999999997E-2</v>
      </c>
      <c r="N440">
        <v>0.96084415999999995</v>
      </c>
      <c r="O440">
        <v>3.9155825999999998E-2</v>
      </c>
      <c r="P440">
        <v>0.93695812999999994</v>
      </c>
      <c r="Q440">
        <v>6.3041879999999995E-2</v>
      </c>
      <c r="T440">
        <v>0.9484148</v>
      </c>
      <c r="U440">
        <v>5.1585185999999998E-2</v>
      </c>
      <c r="V440">
        <v>0.96199393</v>
      </c>
      <c r="W440">
        <v>3.8006089999999999E-2</v>
      </c>
      <c r="X440">
        <v>0.96591543999999996</v>
      </c>
      <c r="Y440">
        <v>3.4084549999999998E-2</v>
      </c>
      <c r="AB440">
        <v>0.96131504000000001</v>
      </c>
      <c r="AC440">
        <v>3.8684980000000001E-2</v>
      </c>
    </row>
    <row r="441" spans="1:29">
      <c r="A441" s="12">
        <f t="shared" si="5"/>
        <v>60.333333333333016</v>
      </c>
      <c r="B441">
        <v>0.98292270000000004</v>
      </c>
      <c r="C441" s="16">
        <v>1.707732E-2</v>
      </c>
      <c r="D441">
        <v>0.96219664999999999</v>
      </c>
      <c r="E441">
        <v>3.7803374000000001E-2</v>
      </c>
      <c r="F441">
        <v>0.93866353999999996</v>
      </c>
      <c r="G441">
        <v>6.1336479999999999E-2</v>
      </c>
      <c r="N441">
        <v>0.96104305999999995</v>
      </c>
      <c r="O441">
        <v>3.8956949999999997E-2</v>
      </c>
      <c r="P441">
        <v>0.93700499999999998</v>
      </c>
      <c r="Q441">
        <v>6.2995023999999997E-2</v>
      </c>
      <c r="T441">
        <v>0.94845049999999997</v>
      </c>
      <c r="U441">
        <v>5.154947E-2</v>
      </c>
      <c r="V441">
        <v>0.96219664999999999</v>
      </c>
      <c r="W441">
        <v>3.7803374000000001E-2</v>
      </c>
      <c r="X441">
        <v>0.96608170000000004</v>
      </c>
      <c r="Y441">
        <v>3.3918306000000002E-2</v>
      </c>
      <c r="AB441">
        <v>0.96154695999999995</v>
      </c>
      <c r="AC441">
        <v>3.8453042999999999E-2</v>
      </c>
    </row>
    <row r="442" spans="1:29">
      <c r="A442" s="12">
        <f t="shared" si="5"/>
        <v>60.49999999999968</v>
      </c>
      <c r="B442">
        <v>0.98301890000000003</v>
      </c>
      <c r="C442" s="16">
        <v>1.6981104E-2</v>
      </c>
      <c r="D442">
        <v>0.96239770000000002</v>
      </c>
      <c r="E442">
        <v>3.7602294000000001E-2</v>
      </c>
      <c r="F442">
        <v>0.93872999999999995</v>
      </c>
      <c r="G442">
        <v>6.1270020000000001E-2</v>
      </c>
      <c r="N442">
        <v>0.96124069999999995</v>
      </c>
      <c r="O442">
        <v>3.8759309999999998E-2</v>
      </c>
      <c r="P442">
        <v>0.93705229999999995</v>
      </c>
      <c r="Q442">
        <v>6.2947699999999995E-2</v>
      </c>
      <c r="T442">
        <v>0.94848889999999997</v>
      </c>
      <c r="U442">
        <v>5.1511086999999997E-2</v>
      </c>
      <c r="V442">
        <v>0.96239770000000002</v>
      </c>
      <c r="W442">
        <v>3.7602294000000001E-2</v>
      </c>
      <c r="X442">
        <v>0.96624589999999999</v>
      </c>
      <c r="Y442">
        <v>3.3754106999999998E-2</v>
      </c>
      <c r="AB442">
        <v>0.96177659999999998</v>
      </c>
      <c r="AC442">
        <v>3.8223409999999999E-2</v>
      </c>
    </row>
    <row r="443" spans="1:29">
      <c r="A443" s="12">
        <f t="shared" si="5"/>
        <v>60.666666666666345</v>
      </c>
      <c r="B443">
        <v>0.98311440000000005</v>
      </c>
      <c r="C443" s="16">
        <v>1.6885549999999999E-2</v>
      </c>
      <c r="D443">
        <v>0.96259713000000002</v>
      </c>
      <c r="E443">
        <v>3.740284E-2</v>
      </c>
      <c r="F443">
        <v>0.93879699999999999</v>
      </c>
      <c r="G443">
        <v>6.1203002999999999E-2</v>
      </c>
      <c r="N443">
        <v>0.96143705000000002</v>
      </c>
      <c r="O443">
        <v>3.8562923999999998E-2</v>
      </c>
      <c r="P443">
        <v>0.93710009999999999</v>
      </c>
      <c r="Q443">
        <v>6.289989E-2</v>
      </c>
      <c r="T443">
        <v>0.94853014000000002</v>
      </c>
      <c r="U443">
        <v>5.1469873999999999E-2</v>
      </c>
      <c r="V443">
        <v>0.96259713000000002</v>
      </c>
      <c r="W443">
        <v>3.740284E-2</v>
      </c>
      <c r="X443">
        <v>0.96640809999999999</v>
      </c>
      <c r="Y443">
        <v>3.3591910000000003E-2</v>
      </c>
      <c r="AB443">
        <v>0.96200395000000005</v>
      </c>
      <c r="AC443">
        <v>3.7996075999999997E-2</v>
      </c>
    </row>
    <row r="444" spans="1:29">
      <c r="A444" s="12">
        <f t="shared" si="5"/>
        <v>60.833333333333009</v>
      </c>
      <c r="B444">
        <v>0.98320940000000001</v>
      </c>
      <c r="C444" s="16">
        <v>1.6790649000000001E-2</v>
      </c>
      <c r="D444">
        <v>0.96279495999999998</v>
      </c>
      <c r="E444">
        <v>3.7205014000000002E-2</v>
      </c>
      <c r="F444">
        <v>0.93886460000000005</v>
      </c>
      <c r="G444">
        <v>6.1135414999999999E-2</v>
      </c>
      <c r="N444">
        <v>0.96163220000000005</v>
      </c>
      <c r="O444">
        <v>3.8367800000000001E-2</v>
      </c>
      <c r="P444">
        <v>0.93714839999999999</v>
      </c>
      <c r="Q444">
        <v>6.2851585000000001E-2</v>
      </c>
      <c r="T444">
        <v>0.94857429999999998</v>
      </c>
      <c r="U444">
        <v>5.1425666000000002E-2</v>
      </c>
      <c r="V444">
        <v>0.96279495999999998</v>
      </c>
      <c r="W444">
        <v>3.7205014000000002E-2</v>
      </c>
      <c r="X444">
        <v>0.96656834999999997</v>
      </c>
      <c r="Y444">
        <v>3.3431667999999998E-2</v>
      </c>
      <c r="AB444">
        <v>0.96222894999999997</v>
      </c>
      <c r="AC444">
        <v>3.7771035000000001E-2</v>
      </c>
    </row>
    <row r="445" spans="1:29">
      <c r="A445" s="12">
        <f t="shared" si="5"/>
        <v>60.999999999999673</v>
      </c>
      <c r="B445">
        <v>0.98330360000000006</v>
      </c>
      <c r="C445" s="16">
        <v>1.6696389999999998E-2</v>
      </c>
      <c r="D445">
        <v>0.96299120000000005</v>
      </c>
      <c r="E445">
        <v>3.7008819999999998E-2</v>
      </c>
      <c r="F445">
        <v>0.93893280000000001</v>
      </c>
      <c r="G445">
        <v>6.1067245999999999E-2</v>
      </c>
      <c r="N445">
        <v>0.96182599999999996</v>
      </c>
      <c r="O445">
        <v>3.8173955000000002E-2</v>
      </c>
      <c r="P445">
        <v>0.93719719999999995</v>
      </c>
      <c r="Q445">
        <v>6.2802789999999997E-2</v>
      </c>
      <c r="T445">
        <v>0.94862170000000001</v>
      </c>
      <c r="U445">
        <v>5.137829E-2</v>
      </c>
      <c r="V445">
        <v>0.96299120000000005</v>
      </c>
      <c r="W445">
        <v>3.7008819999999998E-2</v>
      </c>
      <c r="X445">
        <v>0.96672665999999996</v>
      </c>
      <c r="Y445">
        <v>3.3273339999999998E-2</v>
      </c>
      <c r="AB445">
        <v>0.96245175999999999</v>
      </c>
      <c r="AC445">
        <v>3.7548270000000002E-2</v>
      </c>
    </row>
    <row r="446" spans="1:29">
      <c r="A446" s="12">
        <f t="shared" si="5"/>
        <v>61.166666666666337</v>
      </c>
      <c r="B446">
        <v>0.98339725</v>
      </c>
      <c r="C446" s="16">
        <v>1.6602769999999999E-2</v>
      </c>
      <c r="D446">
        <v>0.96318579999999998</v>
      </c>
      <c r="E446">
        <v>3.6814239999999998E-2</v>
      </c>
      <c r="F446">
        <v>0.93900150000000004</v>
      </c>
      <c r="G446">
        <v>6.0998492000000001E-2</v>
      </c>
      <c r="N446">
        <v>0.96201859999999995</v>
      </c>
      <c r="O446">
        <v>3.7981412999999999E-2</v>
      </c>
      <c r="P446">
        <v>0.93724649999999998</v>
      </c>
      <c r="Q446">
        <v>6.2753489999999995E-2</v>
      </c>
      <c r="T446">
        <v>0.94867239999999997</v>
      </c>
      <c r="U446">
        <v>5.1327579999999998E-2</v>
      </c>
      <c r="V446">
        <v>0.96318579999999998</v>
      </c>
      <c r="W446">
        <v>3.6814239999999998E-2</v>
      </c>
      <c r="X446">
        <v>0.9668831</v>
      </c>
      <c r="Y446">
        <v>3.3116880000000001E-2</v>
      </c>
      <c r="AB446">
        <v>0.96267223000000002</v>
      </c>
      <c r="AC446">
        <v>3.7327770000000003E-2</v>
      </c>
    </row>
    <row r="447" spans="1:29">
      <c r="A447" s="12">
        <f t="shared" si="5"/>
        <v>61.333333333333002</v>
      </c>
      <c r="B447">
        <v>0.98349019999999998</v>
      </c>
      <c r="C447" s="16">
        <v>1.6509772999999998E-2</v>
      </c>
      <c r="D447">
        <v>0.96337866999999999</v>
      </c>
      <c r="E447">
        <v>3.6621309999999997E-2</v>
      </c>
      <c r="F447">
        <v>0.93907090000000004</v>
      </c>
      <c r="G447">
        <v>6.092914E-2</v>
      </c>
      <c r="N447">
        <v>0.9622098</v>
      </c>
      <c r="O447">
        <v>3.779018E-2</v>
      </c>
      <c r="P447">
        <v>0.93729633000000001</v>
      </c>
      <c r="Q447">
        <v>6.2703679999999998E-2</v>
      </c>
      <c r="T447">
        <v>0.94872665</v>
      </c>
      <c r="U447">
        <v>5.1273353000000001E-2</v>
      </c>
      <c r="V447">
        <v>0.96337866999999999</v>
      </c>
      <c r="W447">
        <v>3.6621309999999997E-2</v>
      </c>
      <c r="X447">
        <v>0.96703773999999998</v>
      </c>
      <c r="Y447">
        <v>3.2962255000000003E-2</v>
      </c>
      <c r="AB447">
        <v>0.96289049999999998</v>
      </c>
      <c r="AC447">
        <v>3.7109512999999997E-2</v>
      </c>
    </row>
    <row r="448" spans="1:29">
      <c r="A448" s="12">
        <f t="shared" si="5"/>
        <v>61.499999999999666</v>
      </c>
      <c r="B448">
        <v>0.98358259999999997</v>
      </c>
      <c r="C448" s="16">
        <v>1.6417392999999999E-2</v>
      </c>
      <c r="D448">
        <v>0.96356993999999996</v>
      </c>
      <c r="E448">
        <v>3.6430049999999999E-2</v>
      </c>
      <c r="F448">
        <v>0.9391408</v>
      </c>
      <c r="G448">
        <v>6.0859177E-2</v>
      </c>
      <c r="N448">
        <v>0.96239969999999997</v>
      </c>
      <c r="O448">
        <v>3.7600260000000003E-2</v>
      </c>
      <c r="P448">
        <v>0.93734669999999998</v>
      </c>
      <c r="Q448">
        <v>6.2653329999999993E-2</v>
      </c>
      <c r="T448">
        <v>0.94878459999999998</v>
      </c>
      <c r="U448">
        <v>5.1215419999999998E-2</v>
      </c>
      <c r="V448">
        <v>0.96356993999999996</v>
      </c>
      <c r="W448">
        <v>3.6430049999999999E-2</v>
      </c>
      <c r="X448">
        <v>0.96719056000000003</v>
      </c>
      <c r="Y448">
        <v>3.2809425000000003E-2</v>
      </c>
      <c r="AB448">
        <v>0.96310649999999998</v>
      </c>
      <c r="AC448">
        <v>3.6893500000000003E-2</v>
      </c>
    </row>
    <row r="449" spans="1:29">
      <c r="A449" s="12">
        <f t="shared" si="5"/>
        <v>61.66666666666633</v>
      </c>
      <c r="B449">
        <v>0.98367439999999995</v>
      </c>
      <c r="C449" s="16">
        <v>1.6325619999999999E-2</v>
      </c>
      <c r="D449">
        <v>0.96375960000000005</v>
      </c>
      <c r="E449">
        <v>3.6240420000000002E-2</v>
      </c>
      <c r="F449">
        <v>0.93921140000000003</v>
      </c>
      <c r="G449">
        <v>6.0788599999999998E-2</v>
      </c>
      <c r="N449">
        <v>0.96258829999999995</v>
      </c>
      <c r="O449">
        <v>3.7411663999999997E-2</v>
      </c>
      <c r="P449">
        <v>0.93739753999999997</v>
      </c>
      <c r="Q449">
        <v>6.2602445000000007E-2</v>
      </c>
      <c r="T449">
        <v>0.94884639999999998</v>
      </c>
      <c r="U449">
        <v>5.1153577999999998E-2</v>
      </c>
      <c r="V449">
        <v>0.96375960000000005</v>
      </c>
      <c r="W449">
        <v>3.6240420000000002E-2</v>
      </c>
      <c r="X449">
        <v>0.96734165999999999</v>
      </c>
      <c r="Y449">
        <v>3.2658350000000003E-2</v>
      </c>
      <c r="AB449">
        <v>0.96332013999999999</v>
      </c>
      <c r="AC449">
        <v>3.6679860000000002E-2</v>
      </c>
    </row>
    <row r="450" spans="1:29">
      <c r="A450" s="12">
        <f t="shared" si="5"/>
        <v>61.833333333332995</v>
      </c>
      <c r="B450">
        <v>0.98376554000000005</v>
      </c>
      <c r="C450" s="16">
        <v>1.6234439999999999E-2</v>
      </c>
      <c r="D450">
        <v>0.96394760000000002</v>
      </c>
      <c r="E450">
        <v>3.6052417000000003E-2</v>
      </c>
      <c r="F450">
        <v>0.93928259999999997</v>
      </c>
      <c r="G450">
        <v>6.0717396E-2</v>
      </c>
      <c r="N450">
        <v>0.96277559999999995</v>
      </c>
      <c r="O450">
        <v>3.7224390000000003E-2</v>
      </c>
      <c r="P450">
        <v>0.93744899999999998</v>
      </c>
      <c r="Q450">
        <v>6.2551014000000002E-2</v>
      </c>
      <c r="T450">
        <v>0.94891239999999999</v>
      </c>
      <c r="U450">
        <v>5.108762E-2</v>
      </c>
      <c r="V450">
        <v>0.96394760000000002</v>
      </c>
      <c r="W450">
        <v>3.6052417000000003E-2</v>
      </c>
      <c r="X450">
        <v>0.96749103000000003</v>
      </c>
      <c r="Y450">
        <v>3.2508990000000001E-2</v>
      </c>
      <c r="AB450">
        <v>0.96353155000000001</v>
      </c>
      <c r="AC450">
        <v>3.6468470000000003E-2</v>
      </c>
    </row>
    <row r="451" spans="1:29">
      <c r="A451" s="12">
        <f t="shared" si="5"/>
        <v>61.999999999999659</v>
      </c>
      <c r="B451">
        <v>0.98385613999999999</v>
      </c>
      <c r="C451" s="16">
        <v>1.6143850000000001E-2</v>
      </c>
      <c r="D451">
        <v>0.96413400000000005</v>
      </c>
      <c r="E451">
        <v>3.586603E-2</v>
      </c>
      <c r="F451">
        <v>0.93935440000000003</v>
      </c>
      <c r="G451">
        <v>6.0645553999999997E-2</v>
      </c>
      <c r="N451">
        <v>0.96296155000000005</v>
      </c>
      <c r="O451">
        <v>3.7038445000000003E-2</v>
      </c>
      <c r="P451">
        <v>0.93750095</v>
      </c>
      <c r="Q451">
        <v>6.2499020000000002E-2</v>
      </c>
      <c r="T451">
        <v>0.94898265999999998</v>
      </c>
      <c r="U451">
        <v>5.1017366000000001E-2</v>
      </c>
      <c r="V451">
        <v>0.96413400000000005</v>
      </c>
      <c r="W451">
        <v>3.586603E-2</v>
      </c>
      <c r="X451">
        <v>0.96763869999999996</v>
      </c>
      <c r="Y451">
        <v>3.2361314000000002E-2</v>
      </c>
      <c r="AB451">
        <v>0.96374070000000001</v>
      </c>
      <c r="AC451">
        <v>3.6259304999999999E-2</v>
      </c>
    </row>
    <row r="452" spans="1:29">
      <c r="A452" s="12">
        <f t="shared" si="5"/>
        <v>62.166666666666323</v>
      </c>
      <c r="B452">
        <v>0.98394614000000002</v>
      </c>
      <c r="C452" s="16">
        <v>1.6053839E-2</v>
      </c>
      <c r="D452">
        <v>0.96431875</v>
      </c>
      <c r="E452">
        <v>3.5681247999999999E-2</v>
      </c>
      <c r="F452">
        <v>0.93942696000000003</v>
      </c>
      <c r="G452">
        <v>6.0573068000000001E-2</v>
      </c>
      <c r="N452">
        <v>0.96314615000000003</v>
      </c>
      <c r="O452">
        <v>3.6853835000000001E-2</v>
      </c>
      <c r="P452">
        <v>0.93755350000000004</v>
      </c>
      <c r="Q452">
        <v>6.2446452999999999E-2</v>
      </c>
      <c r="T452">
        <v>0.94905740000000005</v>
      </c>
      <c r="U452">
        <v>5.0942614999999997E-2</v>
      </c>
      <c r="V452">
        <v>0.96431875</v>
      </c>
      <c r="W452">
        <v>3.5681247999999999E-2</v>
      </c>
      <c r="X452">
        <v>0.96778470000000005</v>
      </c>
      <c r="Y452">
        <v>3.2215286000000003E-2</v>
      </c>
      <c r="AB452">
        <v>0.96394765000000004</v>
      </c>
      <c r="AC452">
        <v>3.6052343000000001E-2</v>
      </c>
    </row>
    <row r="453" spans="1:29">
      <c r="A453" s="12">
        <f t="shared" si="5"/>
        <v>62.333333333332988</v>
      </c>
      <c r="B453">
        <v>0.98403560000000001</v>
      </c>
      <c r="C453" s="16">
        <v>1.5964398000000001E-2</v>
      </c>
      <c r="D453">
        <v>0.96450190000000002</v>
      </c>
      <c r="E453">
        <v>3.5498064000000003E-2</v>
      </c>
      <c r="F453">
        <v>0.93950009999999995</v>
      </c>
      <c r="G453">
        <v>6.0499919999999999E-2</v>
      </c>
      <c r="N453">
        <v>0.96332943000000004</v>
      </c>
      <c r="O453">
        <v>3.6670554000000001E-2</v>
      </c>
      <c r="P453">
        <v>0.93760670000000002</v>
      </c>
      <c r="Q453">
        <v>6.2393303999999997E-2</v>
      </c>
      <c r="T453">
        <v>0.94913672999999998</v>
      </c>
      <c r="U453">
        <v>5.0863249999999999E-2</v>
      </c>
      <c r="V453">
        <v>0.96450190000000002</v>
      </c>
      <c r="W453">
        <v>3.5498064000000003E-2</v>
      </c>
      <c r="X453">
        <v>0.96792909999999999</v>
      </c>
      <c r="Y453">
        <v>3.2070874999999999E-2</v>
      </c>
      <c r="AB453">
        <v>0.96415245999999999</v>
      </c>
      <c r="AC453">
        <v>3.5847556000000003E-2</v>
      </c>
    </row>
    <row r="454" spans="1:29">
      <c r="A454" s="12">
        <f t="shared" si="5"/>
        <v>62.499999999999652</v>
      </c>
      <c r="B454">
        <v>0.98412449999999996</v>
      </c>
      <c r="C454" s="16">
        <v>1.5875518000000002E-2</v>
      </c>
      <c r="D454">
        <v>0.96468352999999996</v>
      </c>
      <c r="E454">
        <v>3.5316466999999997E-2</v>
      </c>
      <c r="F454">
        <v>0.93957389999999996</v>
      </c>
      <c r="G454">
        <v>6.0426109999999998E-2</v>
      </c>
      <c r="N454">
        <v>0.96351140000000002</v>
      </c>
      <c r="O454">
        <v>3.6488607999999999E-2</v>
      </c>
      <c r="P454">
        <v>0.93766046000000003</v>
      </c>
      <c r="Q454">
        <v>6.2339560000000002E-2</v>
      </c>
      <c r="T454">
        <v>0.94922096</v>
      </c>
      <c r="U454">
        <v>5.0779074E-2</v>
      </c>
      <c r="V454">
        <v>0.96468352999999996</v>
      </c>
      <c r="W454">
        <v>3.5316466999999997E-2</v>
      </c>
      <c r="X454">
        <v>0.96807193999999996</v>
      </c>
      <c r="Y454">
        <v>3.1928044000000003E-2</v>
      </c>
      <c r="AB454">
        <v>0.96435504999999999</v>
      </c>
      <c r="AC454">
        <v>3.5644926E-2</v>
      </c>
    </row>
    <row r="455" spans="1:29">
      <c r="A455" s="12">
        <f t="shared" si="5"/>
        <v>62.666666666666316</v>
      </c>
      <c r="B455">
        <v>0.9842128</v>
      </c>
      <c r="C455" s="16">
        <v>1.5787194000000001E-2</v>
      </c>
      <c r="D455">
        <v>0.96486353999999996</v>
      </c>
      <c r="E455">
        <v>3.5136484000000003E-2</v>
      </c>
      <c r="F455">
        <v>0.93964840000000005</v>
      </c>
      <c r="G455">
        <v>6.0351613999999998E-2</v>
      </c>
      <c r="N455">
        <v>0.96369199999999999</v>
      </c>
      <c r="O455">
        <v>3.6308E-2</v>
      </c>
      <c r="P455">
        <v>0.93771479999999996</v>
      </c>
      <c r="Q455">
        <v>6.2285207000000002E-2</v>
      </c>
      <c r="T455">
        <v>0.94931010000000005</v>
      </c>
      <c r="U455">
        <v>5.0689887000000003E-2</v>
      </c>
      <c r="V455">
        <v>0.96486353999999996</v>
      </c>
      <c r="W455">
        <v>3.5136484000000003E-2</v>
      </c>
      <c r="X455">
        <v>0.96821325999999996</v>
      </c>
      <c r="Y455">
        <v>3.1786759999999997E-2</v>
      </c>
      <c r="AB455">
        <v>0.96455555999999998</v>
      </c>
      <c r="AC455">
        <v>3.5444415999999999E-2</v>
      </c>
    </row>
    <row r="456" spans="1:29">
      <c r="A456" s="12">
        <f t="shared" si="5"/>
        <v>62.83333333333298</v>
      </c>
      <c r="B456">
        <v>0.98430059999999997</v>
      </c>
      <c r="C456">
        <v>1.5699415000000001E-2</v>
      </c>
      <c r="D456">
        <v>0.96504190000000001</v>
      </c>
      <c r="E456">
        <v>3.4958142999999997E-2</v>
      </c>
      <c r="F456">
        <v>0.93972354999999996</v>
      </c>
      <c r="G456">
        <v>6.0276433999999997E-2</v>
      </c>
      <c r="N456">
        <v>0.96387120000000004</v>
      </c>
      <c r="O456">
        <v>3.6128796999999997E-2</v>
      </c>
      <c r="P456">
        <v>0.93776979999999999</v>
      </c>
      <c r="Q456">
        <v>6.2230226E-2</v>
      </c>
      <c r="T456">
        <v>0.94940449999999998</v>
      </c>
      <c r="U456">
        <v>5.0595500000000002E-2</v>
      </c>
      <c r="V456">
        <v>0.96504190000000001</v>
      </c>
      <c r="W456">
        <v>3.4958142999999997E-2</v>
      </c>
      <c r="X456">
        <v>0.96835302999999995</v>
      </c>
      <c r="Y456">
        <v>3.164699E-2</v>
      </c>
      <c r="AB456">
        <v>0.964754</v>
      </c>
      <c r="AC456">
        <v>3.5246E-2</v>
      </c>
    </row>
    <row r="457" spans="1:29">
      <c r="A457" s="12">
        <f t="shared" si="5"/>
        <v>62.999999999999645</v>
      </c>
      <c r="B457">
        <v>0.98438780000000004</v>
      </c>
      <c r="C457">
        <v>1.5612175000000001E-2</v>
      </c>
      <c r="D457">
        <v>0.96521860000000004</v>
      </c>
      <c r="E457">
        <v>3.4781384999999998E-2</v>
      </c>
      <c r="F457">
        <v>0.93979939999999995</v>
      </c>
      <c r="G457">
        <v>6.0200564999999998E-2</v>
      </c>
      <c r="N457">
        <v>0.96404904000000002</v>
      </c>
      <c r="O457">
        <v>3.5950948000000003E-2</v>
      </c>
      <c r="P457">
        <v>0.93782540000000003</v>
      </c>
      <c r="Q457">
        <v>6.2174603000000002E-2</v>
      </c>
      <c r="T457">
        <v>0.94950429999999997</v>
      </c>
      <c r="U457">
        <v>5.0495680000000001E-2</v>
      </c>
      <c r="V457">
        <v>0.96521860000000004</v>
      </c>
      <c r="W457">
        <v>3.4781384999999998E-2</v>
      </c>
      <c r="X457">
        <v>0.96849130000000005</v>
      </c>
      <c r="Y457">
        <v>3.1508706999999997E-2</v>
      </c>
      <c r="AB457">
        <v>0.96495030000000004</v>
      </c>
      <c r="AC457">
        <v>3.5049669999999998E-2</v>
      </c>
    </row>
    <row r="458" spans="1:29">
      <c r="A458" s="12">
        <f t="shared" si="5"/>
        <v>63.166666666666309</v>
      </c>
      <c r="D458">
        <v>0.96539379999999997</v>
      </c>
      <c r="E458">
        <v>3.4606199999999997E-2</v>
      </c>
      <c r="F458">
        <v>0.93987600000000004</v>
      </c>
      <c r="G458">
        <v>6.0123999999999997E-2</v>
      </c>
      <c r="N458">
        <v>0.96422553</v>
      </c>
      <c r="O458">
        <v>3.5774447000000001E-2</v>
      </c>
      <c r="P458">
        <v>0.93788165000000001</v>
      </c>
      <c r="Q458">
        <v>6.2118332999999998E-2</v>
      </c>
      <c r="T458">
        <v>0.9496097</v>
      </c>
      <c r="U458">
        <v>5.0390285E-2</v>
      </c>
      <c r="V458">
        <v>0.96539379999999997</v>
      </c>
      <c r="W458">
        <v>3.4606199999999997E-2</v>
      </c>
      <c r="X458">
        <v>0.96862809999999999</v>
      </c>
      <c r="Y458">
        <v>3.1371876999999999E-2</v>
      </c>
      <c r="AB458">
        <v>0.96514440000000001</v>
      </c>
      <c r="AC458">
        <v>3.4855574E-2</v>
      </c>
    </row>
    <row r="459" spans="1:29">
      <c r="A459" s="12">
        <f t="shared" si="5"/>
        <v>63.333333333332973</v>
      </c>
      <c r="D459">
        <v>0.96556739999999996</v>
      </c>
      <c r="E459">
        <v>3.4432567999999997E-2</v>
      </c>
      <c r="F459">
        <v>0.93995326999999995</v>
      </c>
      <c r="G459">
        <v>6.0046717999999999E-2</v>
      </c>
      <c r="N459">
        <v>0.9644007</v>
      </c>
      <c r="O459">
        <v>3.5599295000000003E-2</v>
      </c>
      <c r="P459">
        <v>0.93793859999999996</v>
      </c>
      <c r="Q459">
        <v>6.2061403000000001E-2</v>
      </c>
      <c r="T459">
        <v>0.94972089999999998</v>
      </c>
      <c r="U459">
        <v>5.0279110000000002E-2</v>
      </c>
      <c r="V459">
        <v>0.96556739999999996</v>
      </c>
      <c r="W459">
        <v>3.4432567999999997E-2</v>
      </c>
      <c r="X459">
        <v>0.96876353000000004</v>
      </c>
      <c r="Y459">
        <v>3.1236469999999999E-2</v>
      </c>
      <c r="AB459">
        <v>0.96533643999999996</v>
      </c>
      <c r="AC459">
        <v>3.4663557999999997E-2</v>
      </c>
    </row>
    <row r="460" spans="1:29">
      <c r="A460" s="12">
        <f t="shared" si="5"/>
        <v>63.499999999999638</v>
      </c>
      <c r="D460">
        <v>0.96573955</v>
      </c>
      <c r="E460">
        <v>3.4260480000000003E-2</v>
      </c>
      <c r="F460">
        <v>0.94003130000000001</v>
      </c>
      <c r="G460">
        <v>5.9968710000000001E-2</v>
      </c>
      <c r="N460">
        <v>0.9645745</v>
      </c>
      <c r="O460">
        <v>3.5425489999999997E-2</v>
      </c>
      <c r="P460">
        <v>0.93799619999999995</v>
      </c>
      <c r="Q460">
        <v>6.2003790000000003E-2</v>
      </c>
      <c r="T460">
        <v>0.94983799999999996</v>
      </c>
      <c r="U460">
        <v>5.0161995000000001E-2</v>
      </c>
      <c r="V460">
        <v>0.96573955</v>
      </c>
      <c r="W460">
        <v>3.4260480000000003E-2</v>
      </c>
      <c r="X460">
        <v>0.96889749999999997</v>
      </c>
      <c r="Y460">
        <v>3.1102457999999999E-2</v>
      </c>
      <c r="AB460">
        <v>0.96552640000000001</v>
      </c>
      <c r="AC460">
        <v>3.4473587E-2</v>
      </c>
    </row>
    <row r="461" spans="1:29">
      <c r="A461" s="12">
        <f t="shared" si="5"/>
        <v>63.666666666666302</v>
      </c>
      <c r="D461">
        <v>0.96591009999999999</v>
      </c>
      <c r="E461">
        <v>3.4089920000000003E-2</v>
      </c>
      <c r="F461">
        <v>0.94011</v>
      </c>
      <c r="G461">
        <v>5.9889965000000003E-2</v>
      </c>
      <c r="N461">
        <v>0.96474694999999999</v>
      </c>
      <c r="O461">
        <v>3.5253022000000002E-2</v>
      </c>
      <c r="P461">
        <v>0.93805450000000001</v>
      </c>
      <c r="Q461">
        <v>6.1945493999999997E-2</v>
      </c>
      <c r="T461">
        <v>0.94996119999999995</v>
      </c>
      <c r="U461">
        <v>5.0038796000000003E-2</v>
      </c>
      <c r="V461">
        <v>0.96591009999999999</v>
      </c>
      <c r="W461">
        <v>3.4089920000000003E-2</v>
      </c>
      <c r="X461">
        <v>0.96903019999999995</v>
      </c>
      <c r="Y461">
        <v>3.0969819999999999E-2</v>
      </c>
      <c r="AB461">
        <v>0.96571434</v>
      </c>
      <c r="AC461">
        <v>3.4285639999999999E-2</v>
      </c>
    </row>
    <row r="462" spans="1:29">
      <c r="A462" s="12">
        <f t="shared" si="5"/>
        <v>63.833333333332966</v>
      </c>
      <c r="D462">
        <v>0.96607909999999997</v>
      </c>
      <c r="E462">
        <v>3.3920872999999997E-2</v>
      </c>
      <c r="F462">
        <v>0.94018953999999999</v>
      </c>
      <c r="G462">
        <v>5.9810469999999998E-2</v>
      </c>
      <c r="N462">
        <v>0.96491813999999998</v>
      </c>
      <c r="O462">
        <v>3.5081886E-2</v>
      </c>
      <c r="P462">
        <v>0.93811350000000004</v>
      </c>
      <c r="Q462">
        <v>6.1886493000000001E-2</v>
      </c>
      <c r="T462">
        <v>0.95009065000000004</v>
      </c>
      <c r="U462">
        <v>4.9909346E-2</v>
      </c>
      <c r="V462">
        <v>0.96607909999999997</v>
      </c>
      <c r="W462">
        <v>3.3920872999999997E-2</v>
      </c>
      <c r="X462">
        <v>0.96916144999999998</v>
      </c>
      <c r="Y462">
        <v>3.0838531999999998E-2</v>
      </c>
      <c r="AB462">
        <v>0.96590030000000004</v>
      </c>
      <c r="AC462">
        <v>3.4099686999999997E-2</v>
      </c>
    </row>
    <row r="463" spans="1:29">
      <c r="A463" s="12">
        <f t="shared" si="5"/>
        <v>63.999999999999631</v>
      </c>
      <c r="D463">
        <v>0.96624666000000003</v>
      </c>
      <c r="E463">
        <v>3.3753316999999998E-2</v>
      </c>
      <c r="F463">
        <v>0.94026977</v>
      </c>
      <c r="G463">
        <v>5.9730220000000001E-2</v>
      </c>
      <c r="N463">
        <v>0.96508795000000003</v>
      </c>
      <c r="O463">
        <v>3.4912072000000002E-2</v>
      </c>
      <c r="P463">
        <v>0.93817322999999997</v>
      </c>
      <c r="Q463">
        <v>6.1826770000000003E-2</v>
      </c>
      <c r="T463">
        <v>0.95022640000000003</v>
      </c>
      <c r="U463">
        <v>4.9773563E-2</v>
      </c>
      <c r="V463">
        <v>0.96624666000000003</v>
      </c>
      <c r="W463">
        <v>3.3753316999999998E-2</v>
      </c>
      <c r="X463">
        <v>0.96929145000000005</v>
      </c>
      <c r="Y463">
        <v>3.0708559E-2</v>
      </c>
      <c r="AB463">
        <v>0.96608430000000001</v>
      </c>
      <c r="AC463">
        <v>3.3915695000000003E-2</v>
      </c>
    </row>
    <row r="464" spans="1:29">
      <c r="A464" s="12">
        <f t="shared" si="5"/>
        <v>64.166666666666302</v>
      </c>
      <c r="D464">
        <v>0.96641279999999996</v>
      </c>
      <c r="E464">
        <v>3.3587232000000002E-2</v>
      </c>
      <c r="F464">
        <v>0.94035080000000004</v>
      </c>
      <c r="G464">
        <v>5.9649199999999999E-2</v>
      </c>
      <c r="N464">
        <v>0.96525645000000004</v>
      </c>
      <c r="O464">
        <v>3.4743573999999999E-2</v>
      </c>
      <c r="P464">
        <v>0.93823369999999995</v>
      </c>
      <c r="Q464">
        <v>6.176632E-2</v>
      </c>
      <c r="T464">
        <v>0.95036869999999996</v>
      </c>
      <c r="U464">
        <v>4.9631275000000002E-2</v>
      </c>
      <c r="V464">
        <v>0.96641279999999996</v>
      </c>
      <c r="W464">
        <v>3.3587232000000002E-2</v>
      </c>
      <c r="X464">
        <v>0.96942013999999999</v>
      </c>
      <c r="Y464">
        <v>3.0579878000000001E-2</v>
      </c>
      <c r="AB464">
        <v>0.96626639999999997</v>
      </c>
      <c r="AC464">
        <v>3.3733632E-2</v>
      </c>
    </row>
    <row r="465" spans="1:29">
      <c r="A465" s="12">
        <f t="shared" ref="A465:A528" si="6">A464+1/6</f>
        <v>64.333333333332973</v>
      </c>
      <c r="D465">
        <v>0.96657735</v>
      </c>
      <c r="E465">
        <v>3.3422634E-2</v>
      </c>
      <c r="F465">
        <v>0.94043259999999995</v>
      </c>
      <c r="G465">
        <v>5.95674E-2</v>
      </c>
      <c r="N465">
        <v>0.96542360000000005</v>
      </c>
      <c r="O465">
        <v>3.4576445999999997E-2</v>
      </c>
      <c r="P465">
        <v>0.93829490000000004</v>
      </c>
      <c r="Q465">
        <v>6.1705115999999997E-2</v>
      </c>
      <c r="T465">
        <v>0.95051759999999996</v>
      </c>
      <c r="U465">
        <v>4.9482382999999998E-2</v>
      </c>
      <c r="V465">
        <v>0.96657735</v>
      </c>
      <c r="W465">
        <v>3.3422634E-2</v>
      </c>
      <c r="X465">
        <v>0.96954750000000001</v>
      </c>
      <c r="Y465">
        <v>3.0452463999999999E-2</v>
      </c>
      <c r="AB465">
        <v>0.96644649999999999</v>
      </c>
      <c r="AC465">
        <v>3.3553470000000002E-2</v>
      </c>
    </row>
    <row r="466" spans="1:29">
      <c r="A466" s="12">
        <f t="shared" si="6"/>
        <v>64.499999999999645</v>
      </c>
      <c r="D466">
        <v>0.96674040000000006</v>
      </c>
      <c r="E466">
        <v>3.3259589999999999E-2</v>
      </c>
      <c r="F466">
        <v>0.9405152</v>
      </c>
      <c r="G466">
        <v>5.9484806000000001E-2</v>
      </c>
      <c r="N466">
        <v>0.96558933999999996</v>
      </c>
      <c r="O466">
        <v>3.4410666999999999E-2</v>
      </c>
      <c r="P466">
        <v>0.93835679999999999</v>
      </c>
      <c r="Q466">
        <v>6.1643152999999999E-2</v>
      </c>
      <c r="T466">
        <v>0.95067316000000002</v>
      </c>
      <c r="U466">
        <v>4.9326845000000001E-2</v>
      </c>
      <c r="V466">
        <v>0.96674040000000006</v>
      </c>
      <c r="W466">
        <v>3.3259589999999999E-2</v>
      </c>
      <c r="X466">
        <v>0.96967369999999997</v>
      </c>
      <c r="Y466">
        <v>3.0326292000000001E-2</v>
      </c>
      <c r="AB466">
        <v>0.96662479999999995</v>
      </c>
      <c r="AC466">
        <v>3.3375200000000001E-2</v>
      </c>
    </row>
    <row r="467" spans="1:29">
      <c r="A467" s="12">
        <f t="shared" si="6"/>
        <v>64.666666666666316</v>
      </c>
      <c r="D467">
        <v>0.96690200000000004</v>
      </c>
      <c r="E467">
        <v>3.3098012000000003E-2</v>
      </c>
      <c r="F467">
        <v>0.94059859999999995</v>
      </c>
      <c r="G467">
        <v>5.9401410000000002E-2</v>
      </c>
      <c r="N467">
        <v>0.9657538</v>
      </c>
      <c r="O467">
        <v>3.4246209999999999E-2</v>
      </c>
      <c r="P467">
        <v>0.93841960000000002</v>
      </c>
      <c r="Q467">
        <v>6.1580415999999999E-2</v>
      </c>
      <c r="T467">
        <v>0.95083547000000002</v>
      </c>
      <c r="U467">
        <v>4.9164514999999999E-2</v>
      </c>
      <c r="V467">
        <v>0.96690200000000004</v>
      </c>
      <c r="W467">
        <v>3.3098012000000003E-2</v>
      </c>
      <c r="X467">
        <v>0.96979870000000001</v>
      </c>
      <c r="Y467">
        <v>3.0201335999999999E-2</v>
      </c>
      <c r="AB467">
        <v>0.96680105000000005</v>
      </c>
      <c r="AC467">
        <v>3.3198927000000003E-2</v>
      </c>
    </row>
    <row r="468" spans="1:29">
      <c r="A468" s="12">
        <f t="shared" si="6"/>
        <v>64.833333333332988</v>
      </c>
      <c r="D468">
        <v>0.96706210000000004</v>
      </c>
      <c r="E468">
        <v>3.2937880000000003E-2</v>
      </c>
      <c r="F468">
        <v>0.94068280000000004</v>
      </c>
      <c r="G468">
        <v>5.9317198000000002E-2</v>
      </c>
      <c r="N468">
        <v>0.96591693000000001</v>
      </c>
      <c r="O468">
        <v>3.408307E-2</v>
      </c>
      <c r="P468">
        <v>0.93848310000000001</v>
      </c>
      <c r="Q468">
        <v>6.1516880000000003E-2</v>
      </c>
      <c r="T468">
        <v>0.95100459999999998</v>
      </c>
      <c r="U468">
        <v>4.8995387000000001E-2</v>
      </c>
      <c r="V468">
        <v>0.96706210000000004</v>
      </c>
      <c r="W468">
        <v>3.2937880000000003E-2</v>
      </c>
      <c r="X468">
        <v>0.96992239999999996</v>
      </c>
      <c r="Y468">
        <v>3.0077574999999999E-2</v>
      </c>
      <c r="AB468">
        <v>0.96697544999999996</v>
      </c>
      <c r="AC468">
        <v>3.3024523E-2</v>
      </c>
    </row>
    <row r="469" spans="1:29">
      <c r="A469" s="12">
        <f t="shared" si="6"/>
        <v>64.999999999999659</v>
      </c>
      <c r="D469">
        <v>0.96722083999999997</v>
      </c>
      <c r="E469">
        <v>3.2779179999999998E-2</v>
      </c>
      <c r="F469">
        <v>0.94076780000000004</v>
      </c>
      <c r="G469">
        <v>5.9232159999999999E-2</v>
      </c>
      <c r="N469">
        <v>0.96607876000000004</v>
      </c>
      <c r="O469">
        <v>3.3921229999999997E-2</v>
      </c>
      <c r="P469">
        <v>0.93854742999999996</v>
      </c>
      <c r="Q469">
        <v>6.1452550000000002E-2</v>
      </c>
      <c r="T469">
        <v>0.95118060000000004</v>
      </c>
      <c r="U469">
        <v>4.8819438E-2</v>
      </c>
      <c r="V469">
        <v>0.96722083999999997</v>
      </c>
      <c r="W469">
        <v>3.2779179999999998E-2</v>
      </c>
      <c r="X469">
        <v>0.97004502999999997</v>
      </c>
      <c r="Y469">
        <v>2.9954980999999999E-2</v>
      </c>
      <c r="AB469">
        <v>0.96714807000000003</v>
      </c>
      <c r="AC469">
        <v>3.2851957000000001E-2</v>
      </c>
    </row>
    <row r="470" spans="1:29">
      <c r="A470" s="12">
        <f t="shared" si="6"/>
        <v>65.16666666666633</v>
      </c>
      <c r="D470">
        <v>0.96737810000000002</v>
      </c>
      <c r="E470">
        <v>3.2621890000000001E-2</v>
      </c>
      <c r="F470">
        <v>0.94085366000000004</v>
      </c>
      <c r="G470">
        <v>5.9146322000000001E-2</v>
      </c>
      <c r="N470">
        <v>0.96623932999999995</v>
      </c>
      <c r="O470">
        <v>3.3760684999999999E-2</v>
      </c>
      <c r="P470">
        <v>0.93861260000000002</v>
      </c>
      <c r="Q470">
        <v>6.1387393999999998E-2</v>
      </c>
      <c r="T470">
        <v>0.95136343999999995</v>
      </c>
      <c r="U470">
        <v>4.8636569999999997E-2</v>
      </c>
      <c r="V470">
        <v>0.96737810000000002</v>
      </c>
      <c r="W470">
        <v>3.2621890000000001E-2</v>
      </c>
      <c r="X470">
        <v>0.97016643999999996</v>
      </c>
      <c r="Y470">
        <v>2.9833548000000001E-2</v>
      </c>
      <c r="AB470">
        <v>0.96731880000000003</v>
      </c>
      <c r="AC470">
        <v>3.2681203999999998E-2</v>
      </c>
    </row>
    <row r="471" spans="1:29">
      <c r="A471" s="12">
        <f t="shared" si="6"/>
        <v>65.333333333333002</v>
      </c>
      <c r="D471">
        <v>0.96753400000000001</v>
      </c>
      <c r="E471">
        <v>3.2466000000000002E-2</v>
      </c>
      <c r="F471">
        <v>0.94094029999999995</v>
      </c>
      <c r="G471">
        <v>5.9059670000000002E-2</v>
      </c>
      <c r="N471">
        <v>0.9663986</v>
      </c>
      <c r="O471">
        <v>3.3601430000000002E-2</v>
      </c>
      <c r="P471">
        <v>0.93867860000000003</v>
      </c>
      <c r="Q471">
        <v>6.1321399999999998E-2</v>
      </c>
      <c r="T471">
        <v>0.95155310000000004</v>
      </c>
      <c r="U471">
        <v>4.8446904999999998E-2</v>
      </c>
      <c r="V471">
        <v>0.96753400000000001</v>
      </c>
      <c r="W471">
        <v>3.2466000000000002E-2</v>
      </c>
      <c r="X471">
        <v>0.97028669999999995</v>
      </c>
      <c r="Y471">
        <v>2.9713247000000002E-2</v>
      </c>
      <c r="AB471">
        <v>0.96748774999999998</v>
      </c>
      <c r="AC471">
        <v>3.2512239999999998E-2</v>
      </c>
    </row>
    <row r="472" spans="1:29">
      <c r="A472" s="12">
        <f t="shared" si="6"/>
        <v>65.499999999999673</v>
      </c>
      <c r="D472">
        <v>0.96768849999999995</v>
      </c>
      <c r="E472">
        <v>3.2311487999999999E-2</v>
      </c>
      <c r="F472">
        <v>0.94102779999999997</v>
      </c>
      <c r="G472">
        <v>5.8972176000000001E-2</v>
      </c>
      <c r="N472">
        <v>0.96655654999999996</v>
      </c>
      <c r="O472">
        <v>3.3443443000000003E-2</v>
      </c>
      <c r="P472">
        <v>0.93874544000000004</v>
      </c>
      <c r="Q472">
        <v>6.1254553000000003E-2</v>
      </c>
      <c r="T472">
        <v>0.95174959999999997</v>
      </c>
      <c r="U472">
        <v>4.8250392000000003E-2</v>
      </c>
      <c r="V472">
        <v>0.96768849999999995</v>
      </c>
      <c r="W472">
        <v>3.2311487999999999E-2</v>
      </c>
      <c r="X472">
        <v>0.97040594000000002</v>
      </c>
      <c r="Y472">
        <v>2.9594054000000002E-2</v>
      </c>
      <c r="AB472">
        <v>0.96765493999999996</v>
      </c>
      <c r="AC472">
        <v>3.2345029999999997E-2</v>
      </c>
    </row>
    <row r="473" spans="1:29">
      <c r="A473" s="12">
        <f t="shared" si="6"/>
        <v>65.666666666666345</v>
      </c>
      <c r="D473">
        <v>0.96784170000000003</v>
      </c>
      <c r="E473">
        <v>3.2158338000000002E-2</v>
      </c>
      <c r="F473">
        <v>0.94111615000000004</v>
      </c>
      <c r="G473">
        <v>5.8883827E-2</v>
      </c>
      <c r="N473">
        <v>0.96671324999999997</v>
      </c>
      <c r="O473">
        <v>3.3286723999999997E-2</v>
      </c>
      <c r="P473">
        <v>0.93881314999999999</v>
      </c>
      <c r="Q473">
        <v>6.1186835000000002E-2</v>
      </c>
      <c r="T473">
        <v>0.95195300000000005</v>
      </c>
      <c r="U473">
        <v>4.8047029999999998E-2</v>
      </c>
      <c r="V473">
        <v>0.96784170000000003</v>
      </c>
      <c r="W473">
        <v>3.2158338000000002E-2</v>
      </c>
      <c r="X473">
        <v>0.9705241</v>
      </c>
      <c r="Y473">
        <v>2.9475952E-2</v>
      </c>
      <c r="AB473">
        <v>0.96782047000000004</v>
      </c>
      <c r="AC473">
        <v>3.2179553E-2</v>
      </c>
    </row>
    <row r="474" spans="1:29">
      <c r="A474" s="12">
        <f t="shared" si="6"/>
        <v>65.833333333333016</v>
      </c>
      <c r="D474">
        <v>0.96799349999999995</v>
      </c>
      <c r="E474">
        <v>3.2006525000000001E-2</v>
      </c>
      <c r="F474">
        <v>0.94120539999999997</v>
      </c>
      <c r="G474">
        <v>5.8794618E-2</v>
      </c>
      <c r="N474">
        <v>0.96686870000000003</v>
      </c>
      <c r="O474">
        <v>3.3131275000000002E-2</v>
      </c>
      <c r="P474">
        <v>0.93888174999999996</v>
      </c>
      <c r="Q474">
        <v>6.1118234E-2</v>
      </c>
      <c r="T474">
        <v>0.95216299999999998</v>
      </c>
      <c r="U474">
        <v>4.7837022999999999E-2</v>
      </c>
      <c r="V474">
        <v>0.96799349999999995</v>
      </c>
      <c r="W474">
        <v>3.2006525000000001E-2</v>
      </c>
      <c r="X474">
        <v>0.97064110000000003</v>
      </c>
      <c r="Y474">
        <v>2.9358918000000001E-2</v>
      </c>
      <c r="AB474">
        <v>0.96798419999999996</v>
      </c>
      <c r="AC474">
        <v>3.2015773999999997E-2</v>
      </c>
    </row>
    <row r="475" spans="1:29">
      <c r="A475" s="12">
        <f t="shared" si="6"/>
        <v>65.999999999999687</v>
      </c>
      <c r="D475">
        <v>0.968144</v>
      </c>
      <c r="E475">
        <v>3.185603E-2</v>
      </c>
      <c r="F475">
        <v>0.94129543999999998</v>
      </c>
      <c r="G475">
        <v>5.8704536000000002E-2</v>
      </c>
      <c r="N475">
        <v>0.96702284000000005</v>
      </c>
      <c r="O475">
        <v>3.2977153000000002E-2</v>
      </c>
      <c r="P475">
        <v>0.93895125000000002</v>
      </c>
      <c r="Q475">
        <v>6.1048726999999997E-2</v>
      </c>
      <c r="T475">
        <v>0.95237963999999997</v>
      </c>
      <c r="U475">
        <v>4.762036E-2</v>
      </c>
      <c r="V475">
        <v>0.968144</v>
      </c>
      <c r="W475">
        <v>3.185603E-2</v>
      </c>
      <c r="X475">
        <v>0.97075707</v>
      </c>
      <c r="Y475">
        <v>2.9242932999999999E-2</v>
      </c>
      <c r="AB475">
        <v>0.96814630000000002</v>
      </c>
      <c r="AC475">
        <v>3.1853665000000003E-2</v>
      </c>
    </row>
    <row r="476" spans="1:29">
      <c r="A476" s="12">
        <f t="shared" si="6"/>
        <v>66.166666666666359</v>
      </c>
      <c r="D476">
        <v>0.96829310000000002</v>
      </c>
      <c r="E476">
        <v>3.1706955000000002E-2</v>
      </c>
      <c r="F476">
        <v>0.94138639999999996</v>
      </c>
      <c r="G476">
        <v>5.8613572000000003E-2</v>
      </c>
      <c r="N476">
        <v>0.96717569999999997</v>
      </c>
      <c r="O476">
        <v>3.2824285000000002E-2</v>
      </c>
      <c r="P476">
        <v>0.93902169999999996</v>
      </c>
      <c r="Q476">
        <v>6.0978299999999999E-2</v>
      </c>
      <c r="T476">
        <v>0.95260286000000005</v>
      </c>
      <c r="U476">
        <v>4.7397148E-2</v>
      </c>
      <c r="V476">
        <v>0.96829310000000002</v>
      </c>
      <c r="W476">
        <v>3.1706955000000002E-2</v>
      </c>
      <c r="X476">
        <v>0.97087204000000005</v>
      </c>
      <c r="Y476">
        <v>2.9127980000000001E-2</v>
      </c>
      <c r="AB476">
        <v>0.96830665999999999</v>
      </c>
      <c r="AC476">
        <v>3.1693329999999999E-2</v>
      </c>
    </row>
    <row r="477" spans="1:29">
      <c r="A477" s="12">
        <f t="shared" si="6"/>
        <v>66.33333333333303</v>
      </c>
      <c r="D477">
        <v>0.96844079999999999</v>
      </c>
      <c r="E477">
        <v>3.1559203000000001E-2</v>
      </c>
      <c r="F477">
        <v>0.94147829999999999</v>
      </c>
      <c r="G477">
        <v>5.8521718E-2</v>
      </c>
      <c r="N477">
        <v>0.96732735999999997</v>
      </c>
      <c r="O477">
        <v>3.2672666000000003E-2</v>
      </c>
      <c r="P477">
        <v>0.93909304999999998</v>
      </c>
      <c r="Q477">
        <v>6.090694E-2</v>
      </c>
      <c r="T477">
        <v>0.95283245999999999</v>
      </c>
      <c r="U477">
        <v>4.7167519999999998E-2</v>
      </c>
      <c r="V477">
        <v>0.96844079999999999</v>
      </c>
      <c r="W477">
        <v>3.1559203000000001E-2</v>
      </c>
      <c r="X477">
        <v>0.97098594999999999</v>
      </c>
      <c r="Y477">
        <v>2.9014037999999999E-2</v>
      </c>
      <c r="AB477">
        <v>0.96846540000000003</v>
      </c>
      <c r="AC477">
        <v>3.1534642000000002E-2</v>
      </c>
    </row>
    <row r="478" spans="1:29">
      <c r="A478" s="12">
        <f t="shared" si="6"/>
        <v>66.499999999999702</v>
      </c>
      <c r="D478">
        <v>0.96858719999999998</v>
      </c>
      <c r="E478">
        <v>3.1412750000000003E-2</v>
      </c>
      <c r="F478">
        <v>0.94157106000000002</v>
      </c>
      <c r="G478">
        <v>5.8428958000000003E-2</v>
      </c>
      <c r="N478">
        <v>0.96747773999999997</v>
      </c>
      <c r="O478">
        <v>3.2522280000000001E-2</v>
      </c>
      <c r="P478">
        <v>0.93916535000000001</v>
      </c>
      <c r="Q478">
        <v>6.0834619999999999E-2</v>
      </c>
      <c r="T478">
        <v>0.95306840000000004</v>
      </c>
      <c r="U478">
        <v>4.6931647E-2</v>
      </c>
      <c r="V478">
        <v>0.96858719999999998</v>
      </c>
      <c r="W478">
        <v>3.1412750000000003E-2</v>
      </c>
      <c r="X478">
        <v>0.97109889999999999</v>
      </c>
      <c r="Y478">
        <v>2.8901095000000002E-2</v>
      </c>
      <c r="AB478">
        <v>0.96862245000000002</v>
      </c>
      <c r="AC478">
        <v>3.1377580000000002E-2</v>
      </c>
    </row>
    <row r="479" spans="1:29">
      <c r="A479" s="12">
        <f t="shared" si="6"/>
        <v>66.666666666666373</v>
      </c>
      <c r="D479">
        <v>0.96873240000000005</v>
      </c>
      <c r="E479">
        <v>3.1267589999999998E-2</v>
      </c>
      <c r="F479">
        <v>0.94166470000000002</v>
      </c>
      <c r="G479">
        <v>5.8335289999999998E-2</v>
      </c>
      <c r="N479">
        <v>0.96762687000000003</v>
      </c>
      <c r="O479">
        <v>3.2373119999999998E-2</v>
      </c>
      <c r="P479">
        <v>0.93923867000000005</v>
      </c>
      <c r="Q479">
        <v>6.0761333000000001E-2</v>
      </c>
      <c r="T479">
        <v>0.95331025000000003</v>
      </c>
      <c r="U479">
        <v>4.6689726000000001E-2</v>
      </c>
      <c r="V479">
        <v>0.96873240000000005</v>
      </c>
      <c r="W479">
        <v>3.1267589999999998E-2</v>
      </c>
      <c r="X479">
        <v>0.97121084000000002</v>
      </c>
      <c r="Y479">
        <v>2.8789136999999999E-2</v>
      </c>
      <c r="AB479">
        <v>0.96877789999999997</v>
      </c>
      <c r="AC479">
        <v>3.1222126999999999E-2</v>
      </c>
    </row>
    <row r="480" spans="1:29">
      <c r="A480" s="12">
        <f t="shared" si="6"/>
        <v>66.833333333333044</v>
      </c>
      <c r="D480">
        <v>0.96887630000000002</v>
      </c>
      <c r="E480">
        <v>3.1123700000000001E-2</v>
      </c>
      <c r="F480">
        <v>0.94175929999999997</v>
      </c>
      <c r="G480">
        <v>5.8240699999999999E-2</v>
      </c>
      <c r="N480">
        <v>0.96777480000000005</v>
      </c>
      <c r="O480">
        <v>3.2225169999999997E-2</v>
      </c>
      <c r="P480">
        <v>0.93931293000000005</v>
      </c>
      <c r="Q480">
        <v>6.0687053999999997E-2</v>
      </c>
      <c r="T480">
        <v>0.95355800000000002</v>
      </c>
      <c r="U480">
        <v>4.6441990000000002E-2</v>
      </c>
      <c r="V480">
        <v>0.96887630000000002</v>
      </c>
      <c r="W480">
        <v>3.1123700000000001E-2</v>
      </c>
      <c r="X480">
        <v>0.97132189999999996</v>
      </c>
      <c r="Y480">
        <v>2.8678140000000001E-2</v>
      </c>
      <c r="AB480">
        <v>0.96893172999999999</v>
      </c>
      <c r="AC480">
        <v>3.1068254E-2</v>
      </c>
    </row>
    <row r="481" spans="1:29">
      <c r="A481" s="12">
        <f t="shared" si="6"/>
        <v>66.999999999999716</v>
      </c>
      <c r="D481">
        <v>0.96901894</v>
      </c>
      <c r="E481">
        <v>3.0981066000000002E-2</v>
      </c>
      <c r="F481">
        <v>0.94185483000000003</v>
      </c>
      <c r="G481">
        <v>5.8145176999999999E-2</v>
      </c>
      <c r="N481">
        <v>0.96792155999999996</v>
      </c>
      <c r="O481">
        <v>3.2078420000000003E-2</v>
      </c>
      <c r="P481">
        <v>0.93938820000000001</v>
      </c>
      <c r="Q481">
        <v>6.0611765999999997E-2</v>
      </c>
      <c r="T481">
        <v>0.95381139999999998</v>
      </c>
      <c r="U481">
        <v>4.6188590000000002E-2</v>
      </c>
      <c r="V481">
        <v>0.96901894</v>
      </c>
      <c r="W481">
        <v>3.0981066000000002E-2</v>
      </c>
      <c r="X481">
        <v>0.97143190000000001</v>
      </c>
      <c r="Y481">
        <v>2.8568090000000001E-2</v>
      </c>
      <c r="AB481">
        <v>0.9690841</v>
      </c>
      <c r="AC481">
        <v>3.0915936000000001E-2</v>
      </c>
    </row>
    <row r="482" spans="1:29">
      <c r="A482" s="12">
        <f t="shared" si="6"/>
        <v>67.166666666666387</v>
      </c>
      <c r="D482">
        <v>0.96916029999999997</v>
      </c>
      <c r="E482">
        <v>3.0839669E-2</v>
      </c>
      <c r="F482">
        <v>0.94195130000000005</v>
      </c>
      <c r="G482">
        <v>5.8048714000000001E-2</v>
      </c>
      <c r="N482">
        <v>0.96806716999999998</v>
      </c>
      <c r="O482">
        <v>3.1932852999999997E-2</v>
      </c>
      <c r="P482">
        <v>0.93946450000000004</v>
      </c>
      <c r="Q482">
        <v>6.0535483000000001E-2</v>
      </c>
      <c r="T482">
        <v>0.95407019999999998</v>
      </c>
      <c r="U482">
        <v>4.5929797000000001E-2</v>
      </c>
      <c r="V482">
        <v>0.96916029999999997</v>
      </c>
      <c r="W482">
        <v>3.0839669E-2</v>
      </c>
      <c r="X482">
        <v>0.97154105000000002</v>
      </c>
      <c r="Y482">
        <v>2.845897E-2</v>
      </c>
      <c r="AB482">
        <v>0.96923479999999995</v>
      </c>
      <c r="AC482">
        <v>3.0765154999999999E-2</v>
      </c>
    </row>
    <row r="483" spans="1:29">
      <c r="A483" s="12">
        <f t="shared" si="6"/>
        <v>67.333333333333059</v>
      </c>
      <c r="D483">
        <v>0.96930050000000001</v>
      </c>
      <c r="E483">
        <v>3.0699491999999998E-2</v>
      </c>
      <c r="F483">
        <v>0.94204867000000003</v>
      </c>
      <c r="G483">
        <v>5.7951342000000003E-2</v>
      </c>
      <c r="N483">
        <v>0.96821153000000004</v>
      </c>
      <c r="O483">
        <v>3.1788459999999998E-2</v>
      </c>
      <c r="P483">
        <v>0.93954179999999998</v>
      </c>
      <c r="Q483">
        <v>6.045818E-2</v>
      </c>
      <c r="T483">
        <v>0.95433409999999996</v>
      </c>
      <c r="U483">
        <v>4.5665896999999997E-2</v>
      </c>
      <c r="V483">
        <v>0.96930050000000001</v>
      </c>
      <c r="W483">
        <v>3.0699491999999998E-2</v>
      </c>
      <c r="X483">
        <v>0.97164919999999999</v>
      </c>
      <c r="Y483">
        <v>2.8350763000000001E-2</v>
      </c>
      <c r="AB483">
        <v>0.96938413000000001</v>
      </c>
      <c r="AC483">
        <v>3.0615881000000001E-2</v>
      </c>
    </row>
    <row r="484" spans="1:29">
      <c r="A484" s="12">
        <f t="shared" si="6"/>
        <v>67.49999999999973</v>
      </c>
      <c r="D484">
        <v>0.96943950000000001</v>
      </c>
      <c r="E484">
        <v>3.0560517999999998E-2</v>
      </c>
      <c r="F484">
        <v>0.94214690000000001</v>
      </c>
      <c r="G484">
        <v>5.7853087999999997E-2</v>
      </c>
      <c r="N484">
        <v>0.96835475999999998</v>
      </c>
      <c r="O484">
        <v>3.1645223E-2</v>
      </c>
      <c r="P484">
        <v>0.93962020000000002</v>
      </c>
      <c r="Q484">
        <v>6.0379825999999998E-2</v>
      </c>
      <c r="T484">
        <v>0.95460283999999995</v>
      </c>
      <c r="U484">
        <v>4.5397166000000003E-2</v>
      </c>
      <c r="V484">
        <v>0.96943950000000001</v>
      </c>
      <c r="W484">
        <v>3.0560517999999998E-2</v>
      </c>
      <c r="X484">
        <v>0.97175650000000002</v>
      </c>
      <c r="Y484">
        <v>2.8243451999999999E-2</v>
      </c>
      <c r="AB484">
        <v>0.9695319</v>
      </c>
      <c r="AC484">
        <v>3.0468103999999999E-2</v>
      </c>
    </row>
    <row r="485" spans="1:29">
      <c r="A485" s="12">
        <f t="shared" si="6"/>
        <v>67.666666666666401</v>
      </c>
      <c r="D485">
        <v>0.96957724999999995</v>
      </c>
      <c r="E485">
        <v>3.0422728999999999E-2</v>
      </c>
      <c r="F485">
        <v>0.94224609999999998</v>
      </c>
      <c r="G485">
        <v>5.7753890000000002E-2</v>
      </c>
      <c r="N485">
        <v>0.96849686000000001</v>
      </c>
      <c r="O485">
        <v>3.1503150000000001E-2</v>
      </c>
      <c r="P485">
        <v>0.93969959999999997</v>
      </c>
      <c r="Q485">
        <v>6.0300409999999999E-2</v>
      </c>
      <c r="T485">
        <v>0.95487619999999995</v>
      </c>
      <c r="U485">
        <v>4.5123804000000003E-2</v>
      </c>
      <c r="V485">
        <v>0.96957724999999995</v>
      </c>
      <c r="W485">
        <v>3.0422728999999999E-2</v>
      </c>
      <c r="X485">
        <v>0.97186300000000003</v>
      </c>
      <c r="Y485">
        <v>2.8137024E-2</v>
      </c>
      <c r="AB485">
        <v>0.96967815999999996</v>
      </c>
      <c r="AC485">
        <v>3.0321829000000002E-2</v>
      </c>
    </row>
    <row r="486" spans="1:29">
      <c r="A486" s="12">
        <f t="shared" si="6"/>
        <v>67.833333333333073</v>
      </c>
      <c r="D486">
        <v>0.96971379999999996</v>
      </c>
      <c r="E486">
        <v>3.0286166999999999E-2</v>
      </c>
      <c r="F486">
        <v>0.94234629999999997</v>
      </c>
      <c r="G486">
        <v>5.7653746999999998E-2</v>
      </c>
      <c r="N486">
        <v>0.96863770000000005</v>
      </c>
      <c r="O486">
        <v>3.1362290000000001E-2</v>
      </c>
      <c r="P486">
        <v>0.93978006000000003</v>
      </c>
      <c r="Q486">
        <v>6.0219916999999998E-2</v>
      </c>
      <c r="T486">
        <v>0.95515380000000005</v>
      </c>
      <c r="U486">
        <v>4.4846162000000002E-2</v>
      </c>
      <c r="V486">
        <v>0.96971379999999996</v>
      </c>
      <c r="W486">
        <v>3.0286166999999999E-2</v>
      </c>
      <c r="X486">
        <v>0.97196853000000005</v>
      </c>
      <c r="Y486">
        <v>2.8031464999999998E-2</v>
      </c>
      <c r="AB486">
        <v>0.96982299999999999</v>
      </c>
      <c r="AC486">
        <v>3.0177008000000002E-2</v>
      </c>
    </row>
    <row r="487" spans="1:29">
      <c r="A487" s="12">
        <f t="shared" si="6"/>
        <v>67.999999999999744</v>
      </c>
      <c r="D487">
        <v>0.96984919999999997</v>
      </c>
      <c r="E487">
        <v>3.0150791999999999E-2</v>
      </c>
      <c r="F487">
        <v>0.94244735999999996</v>
      </c>
      <c r="G487">
        <v>5.7552654000000002E-2</v>
      </c>
      <c r="N487">
        <v>0.96877740000000001</v>
      </c>
      <c r="O487">
        <v>3.122258E-2</v>
      </c>
      <c r="P487">
        <v>0.93986166000000004</v>
      </c>
      <c r="Q487">
        <v>6.0138322000000001E-2</v>
      </c>
      <c r="T487">
        <v>0.95543544999999996</v>
      </c>
      <c r="U487">
        <v>4.4564553E-2</v>
      </c>
      <c r="V487">
        <v>0.96984919999999997</v>
      </c>
      <c r="W487">
        <v>3.0150791999999999E-2</v>
      </c>
      <c r="X487">
        <v>0.97207326000000005</v>
      </c>
      <c r="Y487">
        <v>2.7926756E-2</v>
      </c>
      <c r="AB487">
        <v>0.96996634999999998</v>
      </c>
      <c r="AC487">
        <v>3.003362E-2</v>
      </c>
    </row>
    <row r="488" spans="1:29">
      <c r="A488" s="12">
        <f t="shared" si="6"/>
        <v>68.166666666666416</v>
      </c>
      <c r="D488">
        <v>0.96998340000000005</v>
      </c>
      <c r="E488">
        <v>3.0016579000000002E-2</v>
      </c>
      <c r="F488">
        <v>0.94254939999999998</v>
      </c>
      <c r="G488">
        <v>5.7450599999999998E-2</v>
      </c>
      <c r="N488">
        <v>0.968916</v>
      </c>
      <c r="O488">
        <v>3.1084001E-2</v>
      </c>
      <c r="P488">
        <v>0.93994440000000001</v>
      </c>
      <c r="Q488">
        <v>6.0055616999999999E-2</v>
      </c>
      <c r="T488">
        <v>0.95572080000000004</v>
      </c>
      <c r="U488">
        <v>4.4279244000000002E-2</v>
      </c>
      <c r="V488">
        <v>0.96998340000000005</v>
      </c>
      <c r="W488">
        <v>3.0016579000000002E-2</v>
      </c>
      <c r="X488">
        <v>0.97217710000000002</v>
      </c>
      <c r="Y488">
        <v>2.7822883999999999E-2</v>
      </c>
      <c r="AB488">
        <v>0.97010832999999996</v>
      </c>
      <c r="AC488">
        <v>2.9891642E-2</v>
      </c>
    </row>
    <row r="489" spans="1:29">
      <c r="A489" s="12">
        <f t="shared" si="6"/>
        <v>68.333333333333087</v>
      </c>
      <c r="D489">
        <v>0.97011650000000005</v>
      </c>
      <c r="E489">
        <v>2.9883511000000001E-2</v>
      </c>
      <c r="F489">
        <v>0.94265239999999995</v>
      </c>
      <c r="G489">
        <v>5.7347585E-2</v>
      </c>
      <c r="N489">
        <v>0.96905344999999998</v>
      </c>
      <c r="O489">
        <v>3.0946543E-2</v>
      </c>
      <c r="P489">
        <v>0.94002825000000001</v>
      </c>
      <c r="Q489">
        <v>5.9971780000000002E-2</v>
      </c>
      <c r="T489">
        <v>0.95600945000000004</v>
      </c>
      <c r="U489">
        <v>4.3990533999999998E-2</v>
      </c>
      <c r="V489">
        <v>0.97011650000000005</v>
      </c>
      <c r="W489">
        <v>2.9883511000000001E-2</v>
      </c>
      <c r="X489">
        <v>0.97228013999999996</v>
      </c>
      <c r="Y489">
        <v>2.7719832999999999E-2</v>
      </c>
      <c r="AB489">
        <v>0.97024893999999995</v>
      </c>
      <c r="AC489">
        <v>2.9751053E-2</v>
      </c>
    </row>
    <row r="490" spans="1:29">
      <c r="A490" s="12">
        <f t="shared" si="6"/>
        <v>68.499999999999758</v>
      </c>
      <c r="D490">
        <v>0.97024840000000001</v>
      </c>
      <c r="E490">
        <v>2.9751574999999999E-2</v>
      </c>
      <c r="F490">
        <v>0.94275640000000005</v>
      </c>
      <c r="G490">
        <v>5.7243593000000002E-2</v>
      </c>
      <c r="N490">
        <v>0.96918979999999999</v>
      </c>
      <c r="O490">
        <v>3.0810193999999999E-2</v>
      </c>
      <c r="P490">
        <v>0.94011319999999998</v>
      </c>
      <c r="Q490">
        <v>5.9886795E-2</v>
      </c>
      <c r="T490">
        <v>0.95630119999999996</v>
      </c>
      <c r="U490">
        <v>4.3698777000000001E-2</v>
      </c>
      <c r="V490">
        <v>0.97024840000000001</v>
      </c>
      <c r="W490">
        <v>2.9751574999999999E-2</v>
      </c>
      <c r="X490">
        <v>0.97238239999999998</v>
      </c>
      <c r="Y490">
        <v>2.7617598E-2</v>
      </c>
      <c r="AB490">
        <v>0.97038820000000003</v>
      </c>
      <c r="AC490">
        <v>2.9611832000000001E-2</v>
      </c>
    </row>
    <row r="491" spans="1:29">
      <c r="A491" s="12">
        <f t="shared" si="6"/>
        <v>68.66666666666643</v>
      </c>
      <c r="D491">
        <v>0.97037923000000004</v>
      </c>
      <c r="E491">
        <v>2.9620753999999999E-2</v>
      </c>
      <c r="F491">
        <v>0.94286139999999996</v>
      </c>
      <c r="G491">
        <v>5.7138633000000001E-2</v>
      </c>
      <c r="N491">
        <v>0.96932507000000001</v>
      </c>
      <c r="O491">
        <v>3.0674940000000001E-2</v>
      </c>
      <c r="P491">
        <v>0.94019940000000002</v>
      </c>
      <c r="Q491">
        <v>5.9800640000000002E-2</v>
      </c>
      <c r="T491">
        <v>0.95659570000000005</v>
      </c>
      <c r="U491">
        <v>4.3404280000000003E-2</v>
      </c>
      <c r="V491">
        <v>0.97037923000000004</v>
      </c>
      <c r="W491">
        <v>2.9620753999999999E-2</v>
      </c>
      <c r="X491">
        <v>0.97248380000000001</v>
      </c>
      <c r="Y491">
        <v>2.7516173000000001E-2</v>
      </c>
      <c r="AB491">
        <v>0.97052603999999998</v>
      </c>
      <c r="AC491">
        <v>2.947396E-2</v>
      </c>
    </row>
    <row r="492" spans="1:29">
      <c r="A492" s="12">
        <f t="shared" si="6"/>
        <v>68.833333333333101</v>
      </c>
      <c r="D492">
        <v>0.97050899999999996</v>
      </c>
      <c r="E492">
        <v>2.9491034999999999E-2</v>
      </c>
      <c r="F492">
        <v>0.94296729999999995</v>
      </c>
      <c r="G492">
        <v>5.7032685999999999E-2</v>
      </c>
      <c r="N492">
        <v>0.96945924000000006</v>
      </c>
      <c r="O492">
        <v>3.0540769999999998E-2</v>
      </c>
      <c r="P492">
        <v>0.94028670000000003</v>
      </c>
      <c r="Q492">
        <v>5.9713309999999999E-2</v>
      </c>
      <c r="T492">
        <v>0.95689270000000004</v>
      </c>
      <c r="U492">
        <v>4.3107252999999998E-2</v>
      </c>
      <c r="V492">
        <v>0.97050899999999996</v>
      </c>
      <c r="W492">
        <v>2.9491034999999999E-2</v>
      </c>
      <c r="X492">
        <v>0.97258449999999996</v>
      </c>
      <c r="Y492">
        <v>2.7415536000000001E-2</v>
      </c>
      <c r="AB492">
        <v>0.97066260000000004</v>
      </c>
      <c r="AC492">
        <v>2.9337419999999999E-2</v>
      </c>
    </row>
    <row r="493" spans="1:29">
      <c r="A493" s="12">
        <f t="shared" si="6"/>
        <v>68.999999999999773</v>
      </c>
      <c r="D493">
        <v>0.97063759999999999</v>
      </c>
      <c r="E493">
        <v>2.9362405000000001E-2</v>
      </c>
      <c r="F493">
        <v>0.94307419999999997</v>
      </c>
      <c r="G493">
        <v>5.6925755000000001E-2</v>
      </c>
      <c r="N493">
        <v>0.96959233</v>
      </c>
      <c r="O493">
        <v>3.0407666999999999E-2</v>
      </c>
      <c r="P493">
        <v>0.94037515000000005</v>
      </c>
      <c r="Q493">
        <v>5.962485E-2</v>
      </c>
      <c r="T493">
        <v>0.95719193999999996</v>
      </c>
      <c r="U493">
        <v>4.2808086000000002E-2</v>
      </c>
      <c r="V493">
        <v>0.97063759999999999</v>
      </c>
      <c r="W493">
        <v>2.9362405000000001E-2</v>
      </c>
      <c r="X493">
        <v>0.97268429999999995</v>
      </c>
      <c r="Y493">
        <v>2.7315671999999999E-2</v>
      </c>
      <c r="AB493">
        <v>0.97079784000000002</v>
      </c>
      <c r="AC493">
        <v>2.9202187000000001E-2</v>
      </c>
    </row>
    <row r="494" spans="1:29">
      <c r="A494" s="12">
        <f t="shared" si="6"/>
        <v>69.166666666666444</v>
      </c>
      <c r="D494">
        <v>0.97076519999999999</v>
      </c>
      <c r="E494">
        <v>2.9234844999999999E-2</v>
      </c>
      <c r="F494">
        <v>0.94318219999999997</v>
      </c>
      <c r="G494">
        <v>5.6817832999999998E-2</v>
      </c>
      <c r="N494">
        <v>0.96972435999999995</v>
      </c>
      <c r="O494">
        <v>3.027562E-2</v>
      </c>
      <c r="P494">
        <v>0.94046479999999999</v>
      </c>
      <c r="Q494">
        <v>5.9535194E-2</v>
      </c>
      <c r="T494">
        <v>0.95749289999999998</v>
      </c>
      <c r="U494">
        <v>4.2507112E-2</v>
      </c>
      <c r="V494">
        <v>0.97076519999999999</v>
      </c>
      <c r="W494">
        <v>2.9234844999999999E-2</v>
      </c>
      <c r="X494">
        <v>0.97278344999999999</v>
      </c>
      <c r="Y494">
        <v>2.7216569999999999E-2</v>
      </c>
      <c r="AB494">
        <v>0.97093176999999997</v>
      </c>
      <c r="AC494">
        <v>2.9068245999999999E-2</v>
      </c>
    </row>
    <row r="495" spans="1:29">
      <c r="A495" s="12">
        <f t="shared" si="6"/>
        <v>69.333333333333115</v>
      </c>
      <c r="D495">
        <v>0.97089164999999999</v>
      </c>
      <c r="E495">
        <v>2.9108341999999999E-2</v>
      </c>
      <c r="F495">
        <v>0.94329107000000001</v>
      </c>
      <c r="G495">
        <v>5.6708913E-2</v>
      </c>
      <c r="N495">
        <v>0.96985536999999999</v>
      </c>
      <c r="O495">
        <v>3.0144615E-2</v>
      </c>
      <c r="P495">
        <v>0.94055569999999999</v>
      </c>
      <c r="Q495">
        <v>5.9444334000000001E-2</v>
      </c>
      <c r="T495">
        <v>0.95779530000000002</v>
      </c>
      <c r="U495">
        <v>4.2204673999999998E-2</v>
      </c>
      <c r="V495">
        <v>0.97089164999999999</v>
      </c>
      <c r="W495">
        <v>2.9108341999999999E-2</v>
      </c>
      <c r="X495">
        <v>0.97288180000000002</v>
      </c>
      <c r="Y495">
        <v>2.7118217E-2</v>
      </c>
      <c r="AB495">
        <v>0.97106440000000005</v>
      </c>
      <c r="AC495">
        <v>2.8935580999999998E-2</v>
      </c>
    </row>
    <row r="496" spans="1:29">
      <c r="A496" s="12">
        <f t="shared" si="6"/>
        <v>69.499999999999787</v>
      </c>
      <c r="D496">
        <v>0.97101709999999997</v>
      </c>
      <c r="E496">
        <v>2.8982899999999999E-2</v>
      </c>
      <c r="F496">
        <v>0.94340100000000005</v>
      </c>
      <c r="G496">
        <v>5.6599040000000003E-2</v>
      </c>
      <c r="N496">
        <v>0.96998536999999996</v>
      </c>
      <c r="O496">
        <v>3.0014649000000001E-2</v>
      </c>
      <c r="P496">
        <v>0.94064769999999998</v>
      </c>
      <c r="Q496">
        <v>5.9352253000000001E-2</v>
      </c>
      <c r="T496">
        <v>0.95809895</v>
      </c>
      <c r="U496">
        <v>4.1901074000000003E-2</v>
      </c>
      <c r="V496">
        <v>0.97101709999999997</v>
      </c>
      <c r="W496">
        <v>2.8982899999999999E-2</v>
      </c>
      <c r="X496">
        <v>0.97297940000000005</v>
      </c>
      <c r="Y496">
        <v>2.7020599999999999E-2</v>
      </c>
      <c r="AB496">
        <v>0.97119580000000005</v>
      </c>
      <c r="AC496">
        <v>2.8804155000000001E-2</v>
      </c>
    </row>
    <row r="497" spans="1:29">
      <c r="A497" s="12">
        <f t="shared" si="6"/>
        <v>69.666666666666458</v>
      </c>
      <c r="D497">
        <v>0.97114149999999999</v>
      </c>
      <c r="E497">
        <v>2.885851E-2</v>
      </c>
      <c r="F497">
        <v>0.94351169999999995</v>
      </c>
      <c r="G497">
        <v>5.6488264000000003E-2</v>
      </c>
      <c r="N497">
        <v>0.97011422999999997</v>
      </c>
      <c r="O497">
        <v>2.9885767000000001E-2</v>
      </c>
      <c r="P497">
        <v>0.94074106000000002</v>
      </c>
      <c r="Q497">
        <v>5.9258933999999999E-2</v>
      </c>
      <c r="T497">
        <v>0.95840360000000002</v>
      </c>
      <c r="U497">
        <v>4.1596429999999997E-2</v>
      </c>
      <c r="V497">
        <v>0.97114149999999999</v>
      </c>
      <c r="W497">
        <v>2.885851E-2</v>
      </c>
      <c r="X497">
        <v>0.97307630000000001</v>
      </c>
      <c r="Y497">
        <v>2.6923709000000001E-2</v>
      </c>
      <c r="AB497">
        <v>0.97132605000000005</v>
      </c>
      <c r="AC497">
        <v>2.8673931999999999E-2</v>
      </c>
    </row>
    <row r="498" spans="1:29">
      <c r="A498" s="12">
        <f t="shared" si="6"/>
        <v>69.83333333333313</v>
      </c>
      <c r="D498">
        <v>0.97126484000000002</v>
      </c>
      <c r="E498">
        <v>2.8735147999999999E-2</v>
      </c>
      <c r="F498">
        <v>0.94362349999999995</v>
      </c>
      <c r="G498">
        <v>5.6376513000000003E-2</v>
      </c>
      <c r="N498">
        <v>0.9702421</v>
      </c>
      <c r="O498">
        <v>2.9757909999999999E-2</v>
      </c>
      <c r="P498">
        <v>0.94083565000000002</v>
      </c>
      <c r="Q498">
        <v>5.9164368000000002E-2</v>
      </c>
      <c r="T498">
        <v>0.95870880000000003</v>
      </c>
      <c r="U498">
        <v>4.1291161999999999E-2</v>
      </c>
      <c r="V498">
        <v>0.97126484000000002</v>
      </c>
      <c r="W498">
        <v>2.8735147999999999E-2</v>
      </c>
      <c r="X498">
        <v>0.9731725</v>
      </c>
      <c r="Y498">
        <v>2.6827529999999999E-2</v>
      </c>
      <c r="AB498">
        <v>0.97145510000000002</v>
      </c>
      <c r="AC498">
        <v>2.8544917999999999E-2</v>
      </c>
    </row>
    <row r="499" spans="1:29">
      <c r="A499" s="12">
        <f t="shared" si="6"/>
        <v>69.999999999999801</v>
      </c>
      <c r="D499">
        <v>0.97138720000000001</v>
      </c>
      <c r="E499">
        <v>2.8612795999999999E-2</v>
      </c>
      <c r="F499">
        <v>0.94373620000000003</v>
      </c>
      <c r="G499">
        <v>5.6263792999999999E-2</v>
      </c>
      <c r="N499">
        <v>0.97036889999999998</v>
      </c>
      <c r="O499">
        <v>2.9631065000000002E-2</v>
      </c>
      <c r="P499">
        <v>0.94093143999999995</v>
      </c>
      <c r="Q499">
        <v>5.9068540000000003E-2</v>
      </c>
      <c r="T499">
        <v>0.95901440000000004</v>
      </c>
      <c r="U499">
        <v>4.0985577000000002E-2</v>
      </c>
      <c r="V499">
        <v>0.97138720000000001</v>
      </c>
      <c r="W499">
        <v>2.8612795999999999E-2</v>
      </c>
      <c r="X499">
        <v>0.97326800000000002</v>
      </c>
      <c r="Y499">
        <v>2.6732051999999999E-2</v>
      </c>
      <c r="AB499">
        <v>0.97158290000000003</v>
      </c>
      <c r="AC499">
        <v>2.8417095999999999E-2</v>
      </c>
    </row>
    <row r="500" spans="1:29">
      <c r="A500" s="12">
        <f t="shared" si="6"/>
        <v>70.166666666666472</v>
      </c>
      <c r="D500">
        <v>0.97150855999999997</v>
      </c>
      <c r="E500">
        <v>2.8491445000000001E-2</v>
      </c>
      <c r="F500">
        <v>0.94384990000000002</v>
      </c>
      <c r="G500">
        <v>5.6150104999999999E-2</v>
      </c>
      <c r="N500">
        <v>0.97049479999999999</v>
      </c>
      <c r="O500">
        <v>2.9505221000000002E-2</v>
      </c>
      <c r="P500">
        <v>0.94102859999999999</v>
      </c>
      <c r="Q500">
        <v>5.8971435000000003E-2</v>
      </c>
      <c r="T500">
        <v>0.95931999999999995</v>
      </c>
      <c r="U500">
        <v>4.0679979999999998E-2</v>
      </c>
      <c r="V500">
        <v>0.97150855999999997</v>
      </c>
      <c r="W500">
        <v>2.8491445000000001E-2</v>
      </c>
      <c r="X500">
        <v>0.97336274</v>
      </c>
      <c r="Y500">
        <v>2.6637261999999998E-2</v>
      </c>
      <c r="AB500">
        <v>0.97170955000000003</v>
      </c>
      <c r="AC500">
        <v>2.8290447E-2</v>
      </c>
    </row>
    <row r="501" spans="1:29">
      <c r="A501" s="12">
        <f t="shared" si="6"/>
        <v>70.333333333333144</v>
      </c>
      <c r="D501">
        <v>0.97162890000000002</v>
      </c>
      <c r="E501">
        <v>2.837108E-2</v>
      </c>
      <c r="F501">
        <v>0.94396453999999996</v>
      </c>
      <c r="G501">
        <v>5.6035443999999997E-2</v>
      </c>
      <c r="N501">
        <v>0.97061960000000003</v>
      </c>
      <c r="O501">
        <v>2.9380366000000002E-2</v>
      </c>
      <c r="P501">
        <v>0.94112693999999997</v>
      </c>
      <c r="Q501">
        <v>5.8873040000000001E-2</v>
      </c>
      <c r="T501">
        <v>0.95962535999999998</v>
      </c>
      <c r="U501">
        <v>4.0374630000000002E-2</v>
      </c>
      <c r="V501">
        <v>0.97162890000000002</v>
      </c>
      <c r="W501">
        <v>2.837108E-2</v>
      </c>
      <c r="X501">
        <v>0.97345685999999998</v>
      </c>
      <c r="Y501">
        <v>2.6543150000000001E-2</v>
      </c>
      <c r="AB501">
        <v>0.971835</v>
      </c>
      <c r="AC501">
        <v>2.8164959999999999E-2</v>
      </c>
    </row>
    <row r="502" spans="1:29">
      <c r="A502" s="12">
        <f t="shared" si="6"/>
        <v>70.499999999999815</v>
      </c>
      <c r="D502">
        <v>0.97174830000000001</v>
      </c>
      <c r="E502">
        <v>2.8251693000000001E-2</v>
      </c>
      <c r="F502">
        <v>0.94408020000000004</v>
      </c>
      <c r="G502">
        <v>5.5919814999999998E-2</v>
      </c>
      <c r="N502">
        <v>0.97074353999999996</v>
      </c>
      <c r="O502">
        <v>2.9256487000000001E-2</v>
      </c>
      <c r="P502">
        <v>0.94122665999999999</v>
      </c>
      <c r="Q502">
        <v>5.8773342999999999E-2</v>
      </c>
      <c r="T502">
        <v>0.95993039999999996</v>
      </c>
      <c r="U502">
        <v>4.0069590000000002E-2</v>
      </c>
      <c r="V502">
        <v>0.97174830000000001</v>
      </c>
      <c r="W502">
        <v>2.8251693000000001E-2</v>
      </c>
      <c r="X502">
        <v>0.97355026</v>
      </c>
      <c r="Y502">
        <v>2.6449710000000001E-2</v>
      </c>
      <c r="AB502">
        <v>0.97195935</v>
      </c>
      <c r="AC502">
        <v>2.8040618E-2</v>
      </c>
    </row>
    <row r="503" spans="1:29">
      <c r="A503" s="12">
        <f t="shared" si="6"/>
        <v>70.666666666666487</v>
      </c>
      <c r="D503">
        <v>0.97186669999999997</v>
      </c>
      <c r="E503">
        <v>2.8133264000000002E-2</v>
      </c>
      <c r="F503">
        <v>0.94419675999999997</v>
      </c>
      <c r="G503">
        <v>5.5803220000000001E-2</v>
      </c>
      <c r="N503">
        <v>0.97086644</v>
      </c>
      <c r="O503">
        <v>2.9133574999999998E-2</v>
      </c>
      <c r="P503">
        <v>0.94132762999999997</v>
      </c>
      <c r="Q503">
        <v>5.8672372E-2</v>
      </c>
      <c r="T503">
        <v>0.96023475999999996</v>
      </c>
      <c r="U503">
        <v>3.9765229999999999E-2</v>
      </c>
      <c r="V503">
        <v>0.97186669999999997</v>
      </c>
      <c r="W503">
        <v>2.8133264000000002E-2</v>
      </c>
      <c r="X503">
        <v>0.97364306</v>
      </c>
      <c r="Y503">
        <v>2.6356949000000001E-2</v>
      </c>
      <c r="AB503">
        <v>0.97208260000000002</v>
      </c>
      <c r="AC503">
        <v>2.791741E-2</v>
      </c>
    </row>
    <row r="504" spans="1:29">
      <c r="A504" s="12">
        <f t="shared" si="6"/>
        <v>70.833333333333158</v>
      </c>
      <c r="D504">
        <v>0.97198419999999996</v>
      </c>
      <c r="E504">
        <v>2.8015785000000001E-2</v>
      </c>
      <c r="F504">
        <v>0.94431436000000002</v>
      </c>
      <c r="G504">
        <v>5.5685659999999998E-2</v>
      </c>
      <c r="N504">
        <v>0.97098839999999997</v>
      </c>
      <c r="O504">
        <v>2.9011615000000001E-2</v>
      </c>
      <c r="P504">
        <v>0.94142985000000001</v>
      </c>
      <c r="Q504">
        <v>5.8570142999999998E-2</v>
      </c>
      <c r="T504">
        <v>0.96053820000000001</v>
      </c>
      <c r="U504">
        <v>3.9461802999999997E-2</v>
      </c>
      <c r="V504">
        <v>0.97198419999999996</v>
      </c>
      <c r="W504">
        <v>2.8015785000000001E-2</v>
      </c>
      <c r="X504">
        <v>0.97373514999999999</v>
      </c>
      <c r="Y504">
        <v>2.6264836999999999E-2</v>
      </c>
      <c r="AB504">
        <v>0.97220470000000003</v>
      </c>
      <c r="AC504">
        <v>2.7795319999999998E-2</v>
      </c>
    </row>
    <row r="505" spans="1:29">
      <c r="A505" s="12">
        <f t="shared" si="6"/>
        <v>70.999999999999829</v>
      </c>
      <c r="D505">
        <v>0.97210072999999997</v>
      </c>
      <c r="E505">
        <v>2.7899241000000002E-2</v>
      </c>
      <c r="F505">
        <v>0.94443284999999999</v>
      </c>
      <c r="G505">
        <v>5.5567140000000001E-2</v>
      </c>
      <c r="N505">
        <v>0.97110940000000001</v>
      </c>
      <c r="O505">
        <v>2.8890595000000002E-2</v>
      </c>
      <c r="P505">
        <v>0.94153339999999996</v>
      </c>
      <c r="Q505">
        <v>5.8466610000000002E-2</v>
      </c>
      <c r="T505">
        <v>0.96084046000000001</v>
      </c>
      <c r="U505">
        <v>3.9159529999999998E-2</v>
      </c>
      <c r="V505">
        <v>0.97210072999999997</v>
      </c>
      <c r="W505">
        <v>2.7899241000000002E-2</v>
      </c>
      <c r="X505">
        <v>0.97382665000000002</v>
      </c>
      <c r="Y505">
        <v>2.6173370000000001E-2</v>
      </c>
      <c r="AB505">
        <v>0.97232569999999996</v>
      </c>
      <c r="AC505">
        <v>2.7674342000000001E-2</v>
      </c>
    </row>
    <row r="506" spans="1:29">
      <c r="A506" s="12">
        <f t="shared" si="6"/>
        <v>71.166666666666501</v>
      </c>
      <c r="D506">
        <v>0.97221637000000005</v>
      </c>
      <c r="E506">
        <v>2.7783627000000002E-2</v>
      </c>
      <c r="F506">
        <v>0.94455235999999998</v>
      </c>
      <c r="G506">
        <v>5.5447660000000003E-2</v>
      </c>
      <c r="N506">
        <v>0.97122949999999997</v>
      </c>
      <c r="O506">
        <v>2.8770502999999999E-2</v>
      </c>
      <c r="P506">
        <v>0.94163823000000002</v>
      </c>
      <c r="Q506">
        <v>5.8361758E-2</v>
      </c>
      <c r="T506">
        <v>0.96114140000000003</v>
      </c>
      <c r="U506">
        <v>3.8858614999999999E-2</v>
      </c>
      <c r="V506">
        <v>0.97221637000000005</v>
      </c>
      <c r="W506">
        <v>2.7783627000000002E-2</v>
      </c>
      <c r="X506">
        <v>0.97391749999999999</v>
      </c>
      <c r="Y506">
        <v>2.6082534000000001E-2</v>
      </c>
      <c r="AB506">
        <v>0.97244554999999999</v>
      </c>
      <c r="AC506">
        <v>2.7554461999999998E-2</v>
      </c>
    </row>
    <row r="507" spans="1:29">
      <c r="A507" s="12">
        <f t="shared" si="6"/>
        <v>71.333333333333172</v>
      </c>
      <c r="D507">
        <v>0.97233104999999997</v>
      </c>
      <c r="E507">
        <v>2.7668936000000002E-2</v>
      </c>
      <c r="F507">
        <v>0.94467276</v>
      </c>
      <c r="G507">
        <v>5.5327220000000003E-2</v>
      </c>
      <c r="N507">
        <v>0.97134863999999999</v>
      </c>
      <c r="O507">
        <v>2.8651332000000002E-2</v>
      </c>
      <c r="P507">
        <v>0.94174440000000004</v>
      </c>
      <c r="Q507">
        <v>5.8255586999999998E-2</v>
      </c>
      <c r="T507">
        <v>0.96144085999999995</v>
      </c>
      <c r="U507">
        <v>3.8559129999999997E-2</v>
      </c>
      <c r="V507">
        <v>0.97233104999999997</v>
      </c>
      <c r="W507">
        <v>2.7668936000000002E-2</v>
      </c>
      <c r="X507">
        <v>0.97400766999999999</v>
      </c>
      <c r="Y507">
        <v>2.5992323000000001E-2</v>
      </c>
      <c r="AB507">
        <v>0.97256434000000003</v>
      </c>
      <c r="AC507">
        <v>2.7435672000000001E-2</v>
      </c>
    </row>
    <row r="508" spans="1:29">
      <c r="A508" s="12">
        <f t="shared" si="6"/>
        <v>71.499999999999844</v>
      </c>
      <c r="D508">
        <v>0.97244483000000004</v>
      </c>
      <c r="E508">
        <v>2.7555149000000001E-2</v>
      </c>
      <c r="F508">
        <v>0.94479420000000003</v>
      </c>
      <c r="G508">
        <v>5.5205833000000003E-2</v>
      </c>
      <c r="N508">
        <v>0.97146690000000002</v>
      </c>
      <c r="O508">
        <v>2.853311E-2</v>
      </c>
      <c r="P508">
        <v>0.94185189999999996</v>
      </c>
      <c r="Q508">
        <v>5.8148086000000002E-2</v>
      </c>
      <c r="T508">
        <v>0.96173865000000003</v>
      </c>
      <c r="U508">
        <v>3.8261330000000003E-2</v>
      </c>
      <c r="V508">
        <v>0.97244483000000004</v>
      </c>
      <c r="W508">
        <v>2.7555149000000001E-2</v>
      </c>
      <c r="X508">
        <v>0.97409725000000003</v>
      </c>
      <c r="Y508">
        <v>2.5902722E-2</v>
      </c>
      <c r="AB508">
        <v>0.97268209999999999</v>
      </c>
      <c r="AC508">
        <v>2.7317883000000001E-2</v>
      </c>
    </row>
    <row r="509" spans="1:29">
      <c r="A509" s="12">
        <f t="shared" si="6"/>
        <v>71.666666666666515</v>
      </c>
      <c r="D509">
        <v>0.97255769999999997</v>
      </c>
      <c r="E509">
        <v>2.7442253999999999E-2</v>
      </c>
      <c r="F509">
        <v>0.94491650000000005</v>
      </c>
      <c r="G509">
        <v>5.5083524000000002E-2</v>
      </c>
      <c r="N509">
        <v>0.97158420000000001</v>
      </c>
      <c r="O509">
        <v>2.8415795000000001E-2</v>
      </c>
      <c r="P509">
        <v>0.94196075000000001</v>
      </c>
      <c r="Q509">
        <v>5.8039248000000002E-2</v>
      </c>
      <c r="T509">
        <v>0.96203459999999996</v>
      </c>
      <c r="U509">
        <v>3.7965387000000003E-2</v>
      </c>
      <c r="V509">
        <v>0.97255769999999997</v>
      </c>
      <c r="W509">
        <v>2.7442253999999999E-2</v>
      </c>
      <c r="X509">
        <v>0.97418629999999995</v>
      </c>
      <c r="Y509">
        <v>2.5813727000000002E-2</v>
      </c>
      <c r="AB509">
        <v>0.97279894</v>
      </c>
      <c r="AC509">
        <v>2.7201072999999999E-2</v>
      </c>
    </row>
    <row r="510" spans="1:29">
      <c r="A510" s="12">
        <f t="shared" si="6"/>
        <v>71.833333333333186</v>
      </c>
      <c r="D510">
        <v>0.97266980000000003</v>
      </c>
      <c r="E510">
        <v>2.7330242000000001E-2</v>
      </c>
      <c r="F510">
        <v>0.94503963000000002</v>
      </c>
      <c r="G510">
        <v>5.4960370000000001E-2</v>
      </c>
      <c r="N510">
        <v>0.97170060000000003</v>
      </c>
      <c r="O510">
        <v>2.8299375000000002E-2</v>
      </c>
      <c r="P510">
        <v>0.94207090000000004</v>
      </c>
      <c r="Q510">
        <v>5.7929069999999999E-2</v>
      </c>
      <c r="T510">
        <v>0.96232854999999995</v>
      </c>
      <c r="U510">
        <v>3.7671454E-2</v>
      </c>
      <c r="V510">
        <v>0.97266980000000003</v>
      </c>
      <c r="W510">
        <v>2.7330242000000001E-2</v>
      </c>
      <c r="X510">
        <v>0.97427470000000005</v>
      </c>
      <c r="Y510">
        <v>2.5725326999999999E-2</v>
      </c>
      <c r="AB510">
        <v>0.97291470000000002</v>
      </c>
      <c r="AC510">
        <v>2.7085278000000001E-2</v>
      </c>
    </row>
    <row r="511" spans="1:29">
      <c r="A511" s="12">
        <f t="shared" si="6"/>
        <v>71.999999999999858</v>
      </c>
      <c r="D511">
        <v>0.97278089999999995</v>
      </c>
      <c r="E511">
        <v>2.7219096000000002E-2</v>
      </c>
      <c r="F511">
        <v>0.94516367000000001</v>
      </c>
      <c r="G511">
        <v>5.4836307000000001E-2</v>
      </c>
      <c r="N511">
        <v>0.97181620000000002</v>
      </c>
      <c r="O511">
        <v>2.8183840000000002E-2</v>
      </c>
      <c r="P511">
        <v>0.94218250000000003</v>
      </c>
      <c r="Q511">
        <v>5.7817540000000001E-2</v>
      </c>
      <c r="T511">
        <v>0.96262029999999998</v>
      </c>
      <c r="U511">
        <v>3.7379669999999997E-2</v>
      </c>
      <c r="V511">
        <v>0.97278089999999995</v>
      </c>
      <c r="W511">
        <v>2.7219096000000002E-2</v>
      </c>
      <c r="X511">
        <v>0.97436250000000002</v>
      </c>
      <c r="Y511">
        <v>2.5637511000000002E-2</v>
      </c>
      <c r="AB511">
        <v>0.97302949999999999</v>
      </c>
      <c r="AC511">
        <v>2.6970483E-2</v>
      </c>
    </row>
    <row r="512" spans="1:29">
      <c r="A512" s="12">
        <f t="shared" si="6"/>
        <v>72.166666666666529</v>
      </c>
      <c r="D512">
        <v>0.97289119999999996</v>
      </c>
      <c r="E512">
        <v>2.7108810000000001E-2</v>
      </c>
      <c r="F512">
        <v>0.94528866</v>
      </c>
      <c r="G512">
        <v>5.4711349999999999E-2</v>
      </c>
      <c r="N512">
        <v>0.97193079999999998</v>
      </c>
      <c r="O512">
        <v>2.8069180999999999E-2</v>
      </c>
      <c r="P512">
        <v>0.94229529999999995</v>
      </c>
      <c r="Q512">
        <v>5.7704656999999999E-2</v>
      </c>
      <c r="T512">
        <v>0.96290989999999999</v>
      </c>
      <c r="U512">
        <v>3.7090129999999999E-2</v>
      </c>
      <c r="V512">
        <v>0.97289119999999996</v>
      </c>
      <c r="W512">
        <v>2.7108810000000001E-2</v>
      </c>
      <c r="X512">
        <v>0.97444975</v>
      </c>
      <c r="Y512">
        <v>2.5550271999999999E-2</v>
      </c>
      <c r="AB512">
        <v>0.97314334000000002</v>
      </c>
      <c r="AC512">
        <v>2.6856675999999999E-2</v>
      </c>
    </row>
    <row r="513" spans="1:29">
      <c r="A513" s="12">
        <f t="shared" si="6"/>
        <v>72.333333333333201</v>
      </c>
      <c r="D513">
        <v>0.97300065000000002</v>
      </c>
      <c r="E513">
        <v>2.6999371000000001E-2</v>
      </c>
      <c r="F513">
        <v>0.94541450000000005</v>
      </c>
      <c r="G513">
        <v>5.4585504999999999E-2</v>
      </c>
      <c r="N513">
        <v>0.97204460000000004</v>
      </c>
      <c r="O513">
        <v>2.7955387000000002E-2</v>
      </c>
      <c r="P513">
        <v>0.94240959999999996</v>
      </c>
      <c r="Q513">
        <v>5.7590417999999997E-2</v>
      </c>
      <c r="T513">
        <v>0.96319705</v>
      </c>
      <c r="U513">
        <v>3.6802969999999997E-2</v>
      </c>
      <c r="V513">
        <v>0.97300065000000002</v>
      </c>
      <c r="W513">
        <v>2.6999371000000001E-2</v>
      </c>
      <c r="X513">
        <v>0.97453639999999997</v>
      </c>
      <c r="Y513">
        <v>2.5463601999999998E-2</v>
      </c>
      <c r="AB513">
        <v>0.97325620000000002</v>
      </c>
      <c r="AC513">
        <v>2.6743846000000002E-2</v>
      </c>
    </row>
    <row r="514" spans="1:29">
      <c r="A514" s="12">
        <f t="shared" si="6"/>
        <v>72.499999999999872</v>
      </c>
      <c r="D514">
        <v>0.97310925000000004</v>
      </c>
      <c r="E514">
        <v>2.6890770000000001E-2</v>
      </c>
      <c r="F514">
        <v>0.94554119999999997</v>
      </c>
      <c r="G514">
        <v>5.4458781999999997E-2</v>
      </c>
      <c r="N514">
        <v>0.97215753999999999</v>
      </c>
      <c r="O514">
        <v>2.7842446999999999E-2</v>
      </c>
      <c r="P514">
        <v>0.9425251</v>
      </c>
      <c r="Q514">
        <v>5.7474904E-2</v>
      </c>
      <c r="T514">
        <v>0.9634817</v>
      </c>
      <c r="U514">
        <v>3.6518287000000003E-2</v>
      </c>
      <c r="V514">
        <v>0.97310925000000004</v>
      </c>
      <c r="W514">
        <v>2.6890770000000001E-2</v>
      </c>
      <c r="X514">
        <v>0.97462249999999995</v>
      </c>
      <c r="Y514">
        <v>2.5377493000000001E-2</v>
      </c>
      <c r="AB514">
        <v>0.97336800000000001</v>
      </c>
      <c r="AC514">
        <v>2.6631980999999999E-2</v>
      </c>
    </row>
    <row r="515" spans="1:29">
      <c r="A515" s="12">
        <f t="shared" si="6"/>
        <v>72.666666666666544</v>
      </c>
      <c r="D515">
        <v>0.973217</v>
      </c>
      <c r="E515">
        <v>2.6782990999999999E-2</v>
      </c>
      <c r="F515">
        <v>0.94566879999999998</v>
      </c>
      <c r="G515">
        <v>5.4331190000000001E-2</v>
      </c>
      <c r="N515">
        <v>0.97226964999999999</v>
      </c>
      <c r="O515">
        <v>2.7730350000000001E-2</v>
      </c>
      <c r="P515">
        <v>0.94264190000000003</v>
      </c>
      <c r="Q515">
        <v>5.7358066999999999E-2</v>
      </c>
      <c r="T515">
        <v>0.96376382999999999</v>
      </c>
      <c r="U515">
        <v>3.6236169999999998E-2</v>
      </c>
      <c r="V515">
        <v>0.973217</v>
      </c>
      <c r="W515">
        <v>2.6782990999999999E-2</v>
      </c>
      <c r="X515">
        <v>0.97470800000000002</v>
      </c>
      <c r="Y515">
        <v>2.5291952999999999E-2</v>
      </c>
      <c r="AB515">
        <v>0.97347890000000004</v>
      </c>
      <c r="AC515">
        <v>2.6521072E-2</v>
      </c>
    </row>
    <row r="516" spans="1:29">
      <c r="A516" s="12">
        <f t="shared" si="6"/>
        <v>72.833333333333215</v>
      </c>
      <c r="D516">
        <v>0.97332399999999997</v>
      </c>
      <c r="E516">
        <v>2.6676027000000001E-2</v>
      </c>
      <c r="F516">
        <v>0.94579725999999997</v>
      </c>
      <c r="G516">
        <v>5.4202742999999998E-2</v>
      </c>
      <c r="N516">
        <v>0.97238093999999997</v>
      </c>
      <c r="O516">
        <v>2.7619086000000001E-2</v>
      </c>
      <c r="P516">
        <v>0.94276009999999999</v>
      </c>
      <c r="Q516">
        <v>5.7239900000000003E-2</v>
      </c>
      <c r="T516">
        <v>0.96404325999999996</v>
      </c>
      <c r="U516">
        <v>3.5956714000000001E-2</v>
      </c>
      <c r="V516">
        <v>0.97332399999999997</v>
      </c>
      <c r="W516">
        <v>2.6676027000000001E-2</v>
      </c>
      <c r="X516">
        <v>0.97479300000000002</v>
      </c>
      <c r="Y516">
        <v>2.5206959000000001E-2</v>
      </c>
      <c r="AB516">
        <v>0.97358889999999998</v>
      </c>
      <c r="AC516">
        <v>2.6411108999999999E-2</v>
      </c>
    </row>
    <row r="517" spans="1:29">
      <c r="A517" s="12">
        <f t="shared" si="6"/>
        <v>72.999999999999886</v>
      </c>
      <c r="D517">
        <v>0.97343016000000004</v>
      </c>
      <c r="E517">
        <v>2.6569868E-2</v>
      </c>
      <c r="F517">
        <v>0.94592655000000003</v>
      </c>
      <c r="G517">
        <v>5.4073453E-2</v>
      </c>
      <c r="N517">
        <v>0.97249140000000001</v>
      </c>
      <c r="O517">
        <v>2.7508643999999999E-2</v>
      </c>
      <c r="P517">
        <v>0.94287960000000004</v>
      </c>
      <c r="Q517">
        <v>5.7120410000000003E-2</v>
      </c>
      <c r="T517">
        <v>0.96431999999999995</v>
      </c>
      <c r="U517">
        <v>3.5680015000000002E-2</v>
      </c>
      <c r="V517">
        <v>0.97343016000000004</v>
      </c>
      <c r="W517">
        <v>2.6569868E-2</v>
      </c>
      <c r="X517">
        <v>0.97487749999999995</v>
      </c>
      <c r="Y517">
        <v>2.5122506999999999E-2</v>
      </c>
      <c r="AB517">
        <v>0.97369790000000001</v>
      </c>
      <c r="AC517">
        <v>2.6302082000000001E-2</v>
      </c>
    </row>
    <row r="518" spans="1:29">
      <c r="A518" s="12">
        <f t="shared" si="6"/>
        <v>73.166666666666558</v>
      </c>
      <c r="D518">
        <v>0.9735355</v>
      </c>
      <c r="E518">
        <v>2.6464507000000002E-2</v>
      </c>
      <c r="F518">
        <v>0.94605665999999999</v>
      </c>
      <c r="G518">
        <v>5.3943331999999997E-2</v>
      </c>
      <c r="N518">
        <v>0.97260100000000005</v>
      </c>
      <c r="O518">
        <v>2.7399018000000001E-2</v>
      </c>
      <c r="P518">
        <v>0.94300044000000005</v>
      </c>
      <c r="Q518">
        <v>5.6999586999999997E-2</v>
      </c>
      <c r="T518">
        <v>0.9645939</v>
      </c>
      <c r="U518">
        <v>3.5406113000000003E-2</v>
      </c>
      <c r="V518">
        <v>0.9735355</v>
      </c>
      <c r="W518">
        <v>2.6464507000000002E-2</v>
      </c>
      <c r="X518">
        <v>0.97496139999999998</v>
      </c>
      <c r="Y518">
        <v>2.5038584999999999E-2</v>
      </c>
      <c r="AB518">
        <v>0.97380599999999995</v>
      </c>
      <c r="AC518">
        <v>2.6193985999999999E-2</v>
      </c>
    </row>
    <row r="519" spans="1:29">
      <c r="A519" s="12">
        <f t="shared" si="6"/>
        <v>73.333333333333229</v>
      </c>
      <c r="D519">
        <v>0.97364010000000001</v>
      </c>
      <c r="E519">
        <v>2.635993E-2</v>
      </c>
      <c r="F519">
        <v>0.94618760000000002</v>
      </c>
      <c r="G519">
        <v>5.3812392000000001E-2</v>
      </c>
      <c r="N519">
        <v>0.97270979999999996</v>
      </c>
      <c r="O519">
        <v>2.7290212000000001E-2</v>
      </c>
      <c r="P519">
        <v>0.94312256999999999</v>
      </c>
      <c r="Q519">
        <v>5.6877438000000002E-2</v>
      </c>
      <c r="T519">
        <v>0.96486490000000003</v>
      </c>
      <c r="U519">
        <v>3.5135064000000001E-2</v>
      </c>
      <c r="V519">
        <v>0.97364010000000001</v>
      </c>
      <c r="W519">
        <v>2.635993E-2</v>
      </c>
      <c r="X519">
        <v>0.97504480000000004</v>
      </c>
      <c r="Y519">
        <v>2.4955189999999999E-2</v>
      </c>
      <c r="AB519">
        <v>0.97391320000000003</v>
      </c>
      <c r="AC519">
        <v>2.6086811000000001E-2</v>
      </c>
    </row>
    <row r="520" spans="1:29">
      <c r="A520" s="12">
        <f t="shared" si="6"/>
        <v>73.499999999999901</v>
      </c>
      <c r="D520">
        <v>0.97374386000000002</v>
      </c>
      <c r="E520">
        <v>2.6256130999999999E-2</v>
      </c>
      <c r="F520">
        <v>0.94631933999999995</v>
      </c>
      <c r="G520">
        <v>5.3680646999999998E-2</v>
      </c>
      <c r="N520">
        <v>0.97281779999999995</v>
      </c>
      <c r="O520">
        <v>2.7182207E-2</v>
      </c>
      <c r="P520">
        <v>0.94324600000000003</v>
      </c>
      <c r="Q520">
        <v>5.6753973999999999E-2</v>
      </c>
      <c r="T520">
        <v>0.96513309999999997</v>
      </c>
      <c r="U520">
        <v>3.4866899999999999E-2</v>
      </c>
      <c r="V520">
        <v>0.97374386000000002</v>
      </c>
      <c r="W520">
        <v>2.6256130999999999E-2</v>
      </c>
      <c r="X520">
        <v>0.97512770000000004</v>
      </c>
      <c r="Y520">
        <v>2.4872314E-2</v>
      </c>
      <c r="AB520">
        <v>0.97401950000000004</v>
      </c>
      <c r="AC520">
        <v>2.5980465000000001E-2</v>
      </c>
    </row>
    <row r="521" spans="1:29">
      <c r="A521" s="12">
        <f t="shared" si="6"/>
        <v>73.666666666666572</v>
      </c>
      <c r="D521">
        <v>0.97384689999999996</v>
      </c>
      <c r="E521">
        <v>2.6153092999999999E-2</v>
      </c>
      <c r="F521">
        <v>0.94645190000000001</v>
      </c>
      <c r="G521">
        <v>5.3548110000000003E-2</v>
      </c>
      <c r="N521">
        <v>0.97292500000000004</v>
      </c>
      <c r="O521">
        <v>2.7074989000000001E-2</v>
      </c>
      <c r="P521">
        <v>0.94337079999999995</v>
      </c>
      <c r="Q521">
        <v>5.6629192000000002E-2</v>
      </c>
      <c r="T521">
        <v>0.96539830000000004</v>
      </c>
      <c r="U521">
        <v>3.4601676999999997E-2</v>
      </c>
      <c r="V521">
        <v>0.97384689999999996</v>
      </c>
      <c r="W521">
        <v>2.6153092999999999E-2</v>
      </c>
      <c r="X521">
        <v>0.97521009999999997</v>
      </c>
      <c r="Y521">
        <v>2.4789946E-2</v>
      </c>
      <c r="AB521">
        <v>0.97412500000000002</v>
      </c>
      <c r="AC521">
        <v>2.5874960999999998E-2</v>
      </c>
    </row>
    <row r="522" spans="1:29">
      <c r="A522" s="12">
        <f t="shared" si="6"/>
        <v>73.833333333333243</v>
      </c>
      <c r="D522">
        <v>0.97394919999999996</v>
      </c>
      <c r="E522">
        <v>2.6050812999999999E-2</v>
      </c>
      <c r="F522">
        <v>0.94658520000000002</v>
      </c>
      <c r="G522">
        <v>5.3414799999999998E-2</v>
      </c>
      <c r="N522">
        <v>0.97303145999999996</v>
      </c>
      <c r="O522">
        <v>2.6968552E-2</v>
      </c>
      <c r="P522">
        <v>0.94349689999999997</v>
      </c>
      <c r="Q522">
        <v>5.6503101999999999E-2</v>
      </c>
      <c r="T522">
        <v>0.96566050000000003</v>
      </c>
      <c r="U522">
        <v>3.4339473000000002E-2</v>
      </c>
      <c r="V522">
        <v>0.97394919999999996</v>
      </c>
      <c r="W522">
        <v>2.6050812999999999E-2</v>
      </c>
      <c r="X522">
        <v>0.97529189999999999</v>
      </c>
      <c r="Y522">
        <v>2.4708085000000001E-2</v>
      </c>
      <c r="AB522">
        <v>0.97422969999999998</v>
      </c>
      <c r="AC522">
        <v>2.5770316000000001E-2</v>
      </c>
    </row>
    <row r="523" spans="1:29">
      <c r="A523" s="12">
        <f t="shared" si="6"/>
        <v>73.999999999999915</v>
      </c>
      <c r="D523">
        <v>0.97405070000000005</v>
      </c>
      <c r="E523">
        <v>2.5949277E-2</v>
      </c>
      <c r="F523">
        <v>0.94671919999999998</v>
      </c>
      <c r="G523">
        <v>5.3280760000000003E-2</v>
      </c>
      <c r="N523">
        <v>0.97313713999999996</v>
      </c>
      <c r="O523">
        <v>2.6862885999999999E-2</v>
      </c>
      <c r="P523">
        <v>0.94362429999999997</v>
      </c>
      <c r="Q523">
        <v>5.6375710000000002E-2</v>
      </c>
      <c r="T523">
        <v>0.96591972999999998</v>
      </c>
      <c r="U523">
        <v>3.4080277999999999E-2</v>
      </c>
      <c r="V523">
        <v>0.97405070000000005</v>
      </c>
      <c r="W523">
        <v>2.5949277E-2</v>
      </c>
      <c r="X523">
        <v>0.97537326999999996</v>
      </c>
      <c r="Y523">
        <v>2.4626716999999999E-2</v>
      </c>
      <c r="AB523">
        <v>0.97433347000000003</v>
      </c>
      <c r="AC523">
        <v>2.5666514000000001E-2</v>
      </c>
    </row>
    <row r="524" spans="1:29">
      <c r="A524" s="12">
        <f t="shared" si="6"/>
        <v>74.166666666666586</v>
      </c>
      <c r="D524">
        <v>0.97415154999999998</v>
      </c>
      <c r="E524">
        <v>2.5848475999999999E-2</v>
      </c>
      <c r="F524">
        <v>0.94685399999999997</v>
      </c>
      <c r="G524">
        <v>5.3145989999999997E-2</v>
      </c>
      <c r="N524">
        <v>0.97324204000000003</v>
      </c>
      <c r="O524">
        <v>2.6757982E-2</v>
      </c>
      <c r="P524">
        <v>0.94375293999999998</v>
      </c>
      <c r="Q524">
        <v>5.6247037E-2</v>
      </c>
      <c r="T524">
        <v>0.96617589999999998</v>
      </c>
      <c r="U524">
        <v>3.3824109999999998E-2</v>
      </c>
      <c r="V524">
        <v>0.97415154999999998</v>
      </c>
      <c r="W524">
        <v>2.5848475999999999E-2</v>
      </c>
      <c r="X524">
        <v>0.97545415000000002</v>
      </c>
      <c r="Y524">
        <v>2.4545839999999999E-2</v>
      </c>
      <c r="AB524">
        <v>0.97443645999999995</v>
      </c>
      <c r="AC524">
        <v>2.5563545999999999E-2</v>
      </c>
    </row>
    <row r="525" spans="1:29">
      <c r="A525" s="12">
        <f t="shared" si="6"/>
        <v>74.333333333333258</v>
      </c>
      <c r="D525">
        <v>0.9742516</v>
      </c>
      <c r="E525">
        <v>2.5748402E-2</v>
      </c>
      <c r="F525">
        <v>0.94698950000000004</v>
      </c>
      <c r="G525">
        <v>5.3010500000000002E-2</v>
      </c>
      <c r="N525">
        <v>0.97334620000000005</v>
      </c>
      <c r="O525">
        <v>2.665383E-2</v>
      </c>
      <c r="P525">
        <v>0.94388280000000002</v>
      </c>
      <c r="Q525">
        <v>5.6117146999999999E-2</v>
      </c>
      <c r="T525">
        <v>0.96642905000000001</v>
      </c>
      <c r="U525">
        <v>3.3570959999999997E-2</v>
      </c>
      <c r="V525">
        <v>0.9742516</v>
      </c>
      <c r="W525">
        <v>2.5748402E-2</v>
      </c>
      <c r="X525">
        <v>0.97553456000000005</v>
      </c>
      <c r="Y525">
        <v>2.4465447000000001E-2</v>
      </c>
      <c r="AB525">
        <v>0.97453860000000003</v>
      </c>
      <c r="AC525">
        <v>2.5461399999999999E-2</v>
      </c>
    </row>
    <row r="526" spans="1:29">
      <c r="A526" s="12">
        <f t="shared" si="6"/>
        <v>74.499999999999929</v>
      </c>
      <c r="D526">
        <v>0.97435090000000002</v>
      </c>
      <c r="E526">
        <v>2.5649044999999999E-2</v>
      </c>
      <c r="F526">
        <v>0.94712569999999996</v>
      </c>
      <c r="G526">
        <v>5.2874320000000002E-2</v>
      </c>
      <c r="N526">
        <v>0.97344960000000003</v>
      </c>
      <c r="O526">
        <v>2.6550420000000002E-2</v>
      </c>
      <c r="P526">
        <v>0.94401400000000002</v>
      </c>
      <c r="Q526">
        <v>5.5986013000000001E-2</v>
      </c>
      <c r="T526">
        <v>0.96667915999999998</v>
      </c>
      <c r="U526">
        <v>3.3320866999999997E-2</v>
      </c>
      <c r="V526">
        <v>0.97435090000000002</v>
      </c>
      <c r="W526">
        <v>2.5649044999999999E-2</v>
      </c>
      <c r="X526">
        <v>0.97561450000000005</v>
      </c>
      <c r="Y526">
        <v>2.4385532000000001E-2</v>
      </c>
      <c r="AB526">
        <v>0.97463995000000003</v>
      </c>
      <c r="AC526">
        <v>2.5360066000000001E-2</v>
      </c>
    </row>
    <row r="527" spans="1:29">
      <c r="A527" s="12">
        <f t="shared" si="6"/>
        <v>74.6666666666666</v>
      </c>
      <c r="D527">
        <v>0.97444962999999996</v>
      </c>
      <c r="E527">
        <v>2.5550393000000001E-2</v>
      </c>
      <c r="F527">
        <v>0.94726250000000001</v>
      </c>
      <c r="G527">
        <v>5.2737456000000002E-2</v>
      </c>
      <c r="N527">
        <v>0.97355219999999998</v>
      </c>
      <c r="O527">
        <v>2.6447745000000002E-2</v>
      </c>
      <c r="P527">
        <v>0.94414633999999997</v>
      </c>
      <c r="Q527">
        <v>5.5853634999999999E-2</v>
      </c>
      <c r="T527">
        <v>0.96692615999999998</v>
      </c>
      <c r="U527">
        <v>3.3073871999999997E-2</v>
      </c>
      <c r="V527">
        <v>0.97444962999999996</v>
      </c>
      <c r="W527">
        <v>2.5550393000000001E-2</v>
      </c>
      <c r="X527">
        <v>0.9756939</v>
      </c>
      <c r="Y527">
        <v>2.4306095999999999E-2</v>
      </c>
      <c r="AB527">
        <v>0.97474044999999998</v>
      </c>
      <c r="AC527">
        <v>2.5259534E-2</v>
      </c>
    </row>
    <row r="528" spans="1:29">
      <c r="A528" s="12">
        <f t="shared" si="6"/>
        <v>74.833333333333272</v>
      </c>
      <c r="D528">
        <v>0.97454755999999998</v>
      </c>
      <c r="E528">
        <v>2.5452441999999999E-2</v>
      </c>
      <c r="F528">
        <v>0.94740002999999995</v>
      </c>
      <c r="G528">
        <v>5.2599936999999999E-2</v>
      </c>
      <c r="N528">
        <v>0.97365420000000003</v>
      </c>
      <c r="O528">
        <v>2.6345797000000001E-2</v>
      </c>
      <c r="P528">
        <v>0.94427996999999997</v>
      </c>
      <c r="Q528">
        <v>5.5720039999999998E-2</v>
      </c>
      <c r="T528">
        <v>0.96717006000000005</v>
      </c>
      <c r="U528">
        <v>3.2829940000000002E-2</v>
      </c>
      <c r="V528">
        <v>0.97454755999999998</v>
      </c>
      <c r="W528">
        <v>2.5452441999999999E-2</v>
      </c>
      <c r="X528">
        <v>0.97577285999999996</v>
      </c>
      <c r="Y528">
        <v>2.4227126000000002E-2</v>
      </c>
      <c r="AB528">
        <v>0.97484020000000005</v>
      </c>
      <c r="AC528">
        <v>2.5159791000000001E-2</v>
      </c>
    </row>
    <row r="529" spans="1:29">
      <c r="A529" s="12">
        <f t="shared" ref="A529:A592" si="7">A528+1/6</f>
        <v>74.999999999999943</v>
      </c>
      <c r="D529">
        <v>0.97464483999999996</v>
      </c>
      <c r="E529">
        <v>2.5355183E-2</v>
      </c>
      <c r="F529">
        <v>0.9475382</v>
      </c>
      <c r="G529">
        <v>5.246178E-2</v>
      </c>
      <c r="N529">
        <v>0.97375540000000005</v>
      </c>
      <c r="O529">
        <v>2.6244566E-2</v>
      </c>
      <c r="P529">
        <v>0.9444148</v>
      </c>
      <c r="Q529">
        <v>5.5585229999999999E-2</v>
      </c>
      <c r="T529">
        <v>0.96741089999999996</v>
      </c>
      <c r="U529">
        <v>3.2589060000000003E-2</v>
      </c>
      <c r="V529">
        <v>0.97464483999999996</v>
      </c>
      <c r="W529">
        <v>2.5355183E-2</v>
      </c>
      <c r="X529">
        <v>0.97585135999999995</v>
      </c>
      <c r="Y529">
        <v>2.4148614999999998E-2</v>
      </c>
      <c r="AB529">
        <v>0.97493916999999997</v>
      </c>
      <c r="AC529">
        <v>2.5060827000000001E-2</v>
      </c>
    </row>
    <row r="530" spans="1:29">
      <c r="A530" s="12">
        <f t="shared" si="7"/>
        <v>75.166666666666615</v>
      </c>
      <c r="D530">
        <v>0.97474139999999998</v>
      </c>
      <c r="E530">
        <v>2.5258604E-2</v>
      </c>
      <c r="F530">
        <v>0.94767699999999999</v>
      </c>
      <c r="G530">
        <v>5.2323010000000003E-2</v>
      </c>
      <c r="N530">
        <v>0.97385600000000005</v>
      </c>
      <c r="O530">
        <v>2.6144049999999999E-2</v>
      </c>
      <c r="P530">
        <v>0.94455074999999999</v>
      </c>
      <c r="Q530">
        <v>5.5449232000000001E-2</v>
      </c>
      <c r="T530">
        <v>0.96764879999999998</v>
      </c>
      <c r="U530">
        <v>3.2351209999999998E-2</v>
      </c>
      <c r="V530">
        <v>0.97474139999999998</v>
      </c>
      <c r="W530">
        <v>2.5258604E-2</v>
      </c>
      <c r="X530">
        <v>0.97592944000000004</v>
      </c>
      <c r="Y530">
        <v>2.4070560000000001E-2</v>
      </c>
      <c r="AB530">
        <v>0.97503740000000005</v>
      </c>
      <c r="AC530">
        <v>2.4962634000000001E-2</v>
      </c>
    </row>
    <row r="531" spans="1:29">
      <c r="A531" s="12">
        <f t="shared" si="7"/>
        <v>75.333333333333286</v>
      </c>
      <c r="D531">
        <v>0.97483730000000002</v>
      </c>
      <c r="E531">
        <v>2.5162699E-2</v>
      </c>
      <c r="F531">
        <v>0.9478164</v>
      </c>
      <c r="G531">
        <v>5.2183643000000002E-2</v>
      </c>
      <c r="N531">
        <v>0.97395575000000001</v>
      </c>
      <c r="O531">
        <v>2.6044235999999998E-2</v>
      </c>
      <c r="P531">
        <v>0.94468795999999999</v>
      </c>
      <c r="Q531">
        <v>5.5312055999999998E-2</v>
      </c>
      <c r="T531">
        <v>0.96788359999999996</v>
      </c>
      <c r="U531">
        <v>3.2116428000000002E-2</v>
      </c>
      <c r="V531">
        <v>0.97483730000000002</v>
      </c>
      <c r="W531">
        <v>2.5162699E-2</v>
      </c>
      <c r="X531">
        <v>0.97600704000000005</v>
      </c>
      <c r="Y531">
        <v>2.3992952000000001E-2</v>
      </c>
      <c r="AB531">
        <v>0.97513479999999997</v>
      </c>
      <c r="AC531">
        <v>2.4865199000000001E-2</v>
      </c>
    </row>
    <row r="532" spans="1:29">
      <c r="A532" s="12">
        <f t="shared" si="7"/>
        <v>75.499999999999957</v>
      </c>
      <c r="D532">
        <v>0.97493255000000001</v>
      </c>
      <c r="E532">
        <v>2.5067458000000001E-2</v>
      </c>
      <c r="F532">
        <v>0.94795629999999997</v>
      </c>
      <c r="G532">
        <v>5.2043701999999997E-2</v>
      </c>
      <c r="N532">
        <v>0.97405489999999995</v>
      </c>
      <c r="O532">
        <v>2.5945118E-2</v>
      </c>
      <c r="P532">
        <v>0.94482624999999998</v>
      </c>
      <c r="Q532">
        <v>5.5173725E-2</v>
      </c>
      <c r="T532">
        <v>0.96811519999999995</v>
      </c>
      <c r="U532">
        <v>3.188477E-2</v>
      </c>
      <c r="V532">
        <v>0.97493255000000001</v>
      </c>
      <c r="W532">
        <v>2.5067458000000001E-2</v>
      </c>
      <c r="X532">
        <v>0.97608423</v>
      </c>
      <c r="Y532">
        <v>2.3915788E-2</v>
      </c>
      <c r="AB532">
        <v>0.97523150000000003</v>
      </c>
      <c r="AC532">
        <v>2.4768492E-2</v>
      </c>
    </row>
    <row r="533" spans="1:29">
      <c r="A533" s="12">
        <f t="shared" si="7"/>
        <v>75.666666666666629</v>
      </c>
      <c r="D533">
        <v>0.97502714000000001</v>
      </c>
      <c r="E533">
        <v>2.4972873E-2</v>
      </c>
      <c r="F533">
        <v>0.94809679999999996</v>
      </c>
      <c r="G533">
        <v>5.1903199999999997E-2</v>
      </c>
      <c r="N533">
        <v>0.97415333999999998</v>
      </c>
      <c r="O533">
        <v>2.5846684000000002E-2</v>
      </c>
      <c r="P533">
        <v>0.94496570000000002</v>
      </c>
      <c r="Q533">
        <v>5.5034253999999998E-2</v>
      </c>
      <c r="T533">
        <v>0.96834385000000001</v>
      </c>
      <c r="U533">
        <v>3.1656141999999998E-2</v>
      </c>
      <c r="V533">
        <v>0.97502714000000001</v>
      </c>
      <c r="W533">
        <v>2.4972873E-2</v>
      </c>
      <c r="X533">
        <v>0.97616093999999998</v>
      </c>
      <c r="Y533">
        <v>2.3839062000000001E-2</v>
      </c>
      <c r="AB533">
        <v>0.97532750000000001</v>
      </c>
      <c r="AC533">
        <v>2.4672515999999999E-2</v>
      </c>
    </row>
    <row r="534" spans="1:29">
      <c r="A534" s="12">
        <f t="shared" si="7"/>
        <v>75.8333333333333</v>
      </c>
      <c r="D534">
        <v>0.97512109999999996</v>
      </c>
      <c r="E534">
        <v>2.4878936000000001E-2</v>
      </c>
      <c r="F534">
        <v>0.94823784</v>
      </c>
      <c r="G534">
        <v>5.1762139999999998E-2</v>
      </c>
      <c r="N534">
        <v>0.97425110000000004</v>
      </c>
      <c r="O534">
        <v>2.5748927000000001E-2</v>
      </c>
      <c r="P534">
        <v>0.94510629999999995</v>
      </c>
      <c r="Q534">
        <v>5.4893665000000001E-2</v>
      </c>
      <c r="T534">
        <v>0.96856945999999999</v>
      </c>
      <c r="U534">
        <v>3.1430513E-2</v>
      </c>
      <c r="V534">
        <v>0.97512109999999996</v>
      </c>
      <c r="W534">
        <v>2.4878936000000001E-2</v>
      </c>
      <c r="X534">
        <v>0.97623724000000001</v>
      </c>
      <c r="Y534">
        <v>2.3762768E-2</v>
      </c>
      <c r="AB534">
        <v>0.97542273999999995</v>
      </c>
      <c r="AC534">
        <v>2.4577261999999999E-2</v>
      </c>
    </row>
    <row r="535" spans="1:29">
      <c r="A535" s="12">
        <f t="shared" si="7"/>
        <v>75.999999999999972</v>
      </c>
      <c r="D535">
        <v>0.97521435999999995</v>
      </c>
      <c r="E535">
        <v>2.4785637999999999E-2</v>
      </c>
      <c r="F535">
        <v>0.94837945999999995</v>
      </c>
      <c r="G535">
        <v>5.1620573000000003E-2</v>
      </c>
      <c r="N535">
        <v>0.9743482</v>
      </c>
      <c r="O535">
        <v>2.5651839999999999E-2</v>
      </c>
      <c r="P535">
        <v>0.94524799999999998</v>
      </c>
      <c r="Q535">
        <v>5.4751991999999999E-2</v>
      </c>
      <c r="T535">
        <v>0.96879214000000002</v>
      </c>
      <c r="U535">
        <v>3.1207846000000001E-2</v>
      </c>
      <c r="V535">
        <v>0.97521435999999995</v>
      </c>
      <c r="W535">
        <v>2.4785637999999999E-2</v>
      </c>
      <c r="X535">
        <v>0.97631310000000004</v>
      </c>
      <c r="Y535">
        <v>2.3686899000000001E-2</v>
      </c>
      <c r="AB535">
        <v>0.97551730000000003</v>
      </c>
      <c r="AC535">
        <v>2.4482716000000002E-2</v>
      </c>
    </row>
    <row r="536" spans="1:29">
      <c r="A536" s="12">
        <f t="shared" si="7"/>
        <v>76.166666666666643</v>
      </c>
      <c r="D536">
        <v>0.97530704999999995</v>
      </c>
      <c r="E536">
        <v>2.4692973E-2</v>
      </c>
      <c r="F536">
        <v>0.94852150000000002</v>
      </c>
      <c r="G536">
        <v>5.1478509999999998E-2</v>
      </c>
      <c r="N536">
        <v>0.97444456999999995</v>
      </c>
      <c r="O536">
        <v>2.5555412999999999E-2</v>
      </c>
      <c r="P536">
        <v>0.94539076</v>
      </c>
      <c r="Q536">
        <v>5.460926E-2</v>
      </c>
      <c r="T536">
        <v>0.96901190000000004</v>
      </c>
      <c r="U536">
        <v>3.0988107000000001E-2</v>
      </c>
      <c r="V536">
        <v>0.97530704999999995</v>
      </c>
      <c r="W536">
        <v>2.4692973E-2</v>
      </c>
      <c r="X536">
        <v>0.97638860000000005</v>
      </c>
      <c r="Y536">
        <v>2.3611452000000002E-2</v>
      </c>
      <c r="AB536">
        <v>0.97561114999999998</v>
      </c>
      <c r="AC536">
        <v>2.438887E-2</v>
      </c>
    </row>
    <row r="537" spans="1:29">
      <c r="A537" s="12">
        <f t="shared" si="7"/>
        <v>76.333333333333314</v>
      </c>
      <c r="D537">
        <v>0.97539909999999996</v>
      </c>
      <c r="E537">
        <v>2.4600931999999999E-2</v>
      </c>
      <c r="F537">
        <v>0.94866399999999995</v>
      </c>
      <c r="G537">
        <v>5.1335980000000003E-2</v>
      </c>
      <c r="N537">
        <v>0.97454035000000006</v>
      </c>
      <c r="O537">
        <v>2.5459642000000001E-2</v>
      </c>
      <c r="P537">
        <v>0.94553449999999994</v>
      </c>
      <c r="Q537">
        <v>5.4465487999999999E-2</v>
      </c>
      <c r="T537">
        <v>0.96922874000000003</v>
      </c>
      <c r="U537">
        <v>3.0771242000000001E-2</v>
      </c>
      <c r="V537">
        <v>0.97539909999999996</v>
      </c>
      <c r="W537">
        <v>2.4600931999999999E-2</v>
      </c>
      <c r="X537">
        <v>0.97646356000000001</v>
      </c>
      <c r="Y537">
        <v>2.3536420999999998E-2</v>
      </c>
      <c r="AB537">
        <v>0.97570429999999997</v>
      </c>
      <c r="AC537">
        <v>2.4295714E-2</v>
      </c>
    </row>
    <row r="538" spans="1:29">
      <c r="A538" s="12">
        <f t="shared" si="7"/>
        <v>76.499999999999986</v>
      </c>
      <c r="D538">
        <v>0.97549050000000004</v>
      </c>
      <c r="E538">
        <v>2.4509506E-2</v>
      </c>
      <c r="F538">
        <v>0.94880699999999996</v>
      </c>
      <c r="G538">
        <v>5.1193003000000001E-2</v>
      </c>
      <c r="N538">
        <v>0.97463549999999999</v>
      </c>
      <c r="O538">
        <v>2.5364514000000001E-2</v>
      </c>
      <c r="P538">
        <v>0.9456793</v>
      </c>
      <c r="Q538">
        <v>5.4320697000000001E-2</v>
      </c>
      <c r="T538">
        <v>0.96944280000000005</v>
      </c>
      <c r="U538">
        <v>3.0557207999999999E-2</v>
      </c>
      <c r="V538">
        <v>0.97549050000000004</v>
      </c>
      <c r="W538">
        <v>2.4509506E-2</v>
      </c>
      <c r="X538">
        <v>0.97653820000000002</v>
      </c>
      <c r="Y538">
        <v>2.3461794000000001E-2</v>
      </c>
      <c r="AB538">
        <v>0.97579676000000004</v>
      </c>
      <c r="AC538">
        <v>2.4203235E-2</v>
      </c>
    </row>
    <row r="539" spans="1:29">
      <c r="A539" s="12">
        <f t="shared" si="7"/>
        <v>76.666666666666657</v>
      </c>
      <c r="D539">
        <v>0.97558129999999998</v>
      </c>
      <c r="E539">
        <v>2.4418690999999999E-2</v>
      </c>
      <c r="F539">
        <v>0.94895039999999997</v>
      </c>
      <c r="G539">
        <v>5.1049612000000001E-2</v>
      </c>
      <c r="N539">
        <v>0.97472996000000001</v>
      </c>
      <c r="O539">
        <v>2.5270026000000001E-2</v>
      </c>
      <c r="P539">
        <v>0.94582509999999997</v>
      </c>
      <c r="Q539">
        <v>5.417491E-2</v>
      </c>
      <c r="T539">
        <v>0.96965400000000002</v>
      </c>
      <c r="U539">
        <v>3.034599E-2</v>
      </c>
      <c r="V539">
        <v>0.97558129999999998</v>
      </c>
      <c r="W539">
        <v>2.4418690999999999E-2</v>
      </c>
      <c r="X539">
        <v>0.97661240000000005</v>
      </c>
      <c r="Y539">
        <v>2.3387587000000001E-2</v>
      </c>
      <c r="AB539">
        <v>0.97588854999999997</v>
      </c>
      <c r="AC539">
        <v>2.4111423999999999E-2</v>
      </c>
    </row>
    <row r="540" spans="1:29">
      <c r="A540" s="12">
        <f t="shared" si="7"/>
        <v>76.833333333333329</v>
      </c>
      <c r="D540">
        <v>0.97567150000000002</v>
      </c>
      <c r="E540">
        <v>2.4328476000000002E-2</v>
      </c>
      <c r="F540">
        <v>0.9490942</v>
      </c>
      <c r="G540">
        <v>5.0905827000000001E-2</v>
      </c>
      <c r="N540">
        <v>0.97482382999999995</v>
      </c>
      <c r="O540">
        <v>2.5176166999999999E-2</v>
      </c>
      <c r="P540">
        <v>0.94597184999999995</v>
      </c>
      <c r="Q540">
        <v>5.4028159999999999E-2</v>
      </c>
      <c r="T540">
        <v>0.96986240000000001</v>
      </c>
      <c r="U540">
        <v>3.0137575999999999E-2</v>
      </c>
      <c r="V540">
        <v>0.97567150000000002</v>
      </c>
      <c r="W540">
        <v>2.4328476000000002E-2</v>
      </c>
      <c r="X540">
        <v>0.97668624000000004</v>
      </c>
      <c r="Y540">
        <v>2.3313779999999999E-2</v>
      </c>
      <c r="AB540">
        <v>0.97597975000000003</v>
      </c>
      <c r="AC540">
        <v>2.4020270999999999E-2</v>
      </c>
    </row>
    <row r="541" spans="1:29">
      <c r="A541" s="12">
        <f t="shared" si="7"/>
        <v>77</v>
      </c>
      <c r="D541">
        <v>0.9757612</v>
      </c>
      <c r="E541">
        <v>2.4238849999999999E-2</v>
      </c>
      <c r="F541">
        <v>0.94923829999999998</v>
      </c>
      <c r="G541">
        <v>5.0761674E-2</v>
      </c>
      <c r="N541">
        <v>0.97491704999999995</v>
      </c>
      <c r="O541">
        <v>2.5082933000000002E-2</v>
      </c>
      <c r="P541">
        <v>0.94611955000000003</v>
      </c>
      <c r="Q541">
        <v>5.3880474999999997E-2</v>
      </c>
      <c r="T541">
        <v>0.97006809999999999</v>
      </c>
      <c r="U541">
        <v>2.9931927000000001E-2</v>
      </c>
      <c r="V541">
        <v>0.9757612</v>
      </c>
      <c r="W541">
        <v>2.4238849999999999E-2</v>
      </c>
      <c r="X541">
        <v>0.97675959999999995</v>
      </c>
      <c r="Y541">
        <v>2.3240369E-2</v>
      </c>
      <c r="AB541">
        <v>0.9760702</v>
      </c>
      <c r="AC541">
        <v>2.3929763999999999E-2</v>
      </c>
    </row>
    <row r="542" spans="1:29">
      <c r="A542" s="12">
        <f t="shared" si="7"/>
        <v>77.166666666666671</v>
      </c>
      <c r="D542">
        <v>0.97585016000000002</v>
      </c>
      <c r="E542">
        <v>2.4149815000000002E-2</v>
      </c>
      <c r="F542">
        <v>0.94938283999999995</v>
      </c>
      <c r="G542">
        <v>5.0617179999999998E-2</v>
      </c>
      <c r="N542">
        <v>0.97500969999999998</v>
      </c>
      <c r="O542">
        <v>2.4990314999999999E-2</v>
      </c>
      <c r="P542">
        <v>0.94626814000000004</v>
      </c>
      <c r="Q542">
        <v>5.3731876999999997E-2</v>
      </c>
      <c r="T542">
        <v>0.97027099999999999</v>
      </c>
      <c r="U542">
        <v>2.9729022000000001E-2</v>
      </c>
      <c r="V542">
        <v>0.97585016000000002</v>
      </c>
      <c r="W542">
        <v>2.4149815000000002E-2</v>
      </c>
      <c r="X542">
        <v>0.97683260000000005</v>
      </c>
      <c r="Y542">
        <v>2.316735E-2</v>
      </c>
      <c r="AB542">
        <v>0.97616009999999998</v>
      </c>
      <c r="AC542">
        <v>2.3839893000000001E-2</v>
      </c>
    </row>
    <row r="543" spans="1:29">
      <c r="A543" s="12">
        <f t="shared" si="7"/>
        <v>77.333333333333343</v>
      </c>
      <c r="D543">
        <v>0.97593859999999999</v>
      </c>
      <c r="E543">
        <v>2.4061355999999999E-2</v>
      </c>
      <c r="F543">
        <v>0.94952760000000003</v>
      </c>
      <c r="G543">
        <v>5.0472370000000003E-2</v>
      </c>
      <c r="N543">
        <v>0.97510169999999996</v>
      </c>
      <c r="O543">
        <v>2.4898307000000001E-2</v>
      </c>
      <c r="P543">
        <v>0.94641757000000004</v>
      </c>
      <c r="Q543">
        <v>5.3582404E-2</v>
      </c>
      <c r="T543">
        <v>0.97047119999999998</v>
      </c>
      <c r="U543">
        <v>2.9528822999999999E-2</v>
      </c>
      <c r="V543">
        <v>0.97593859999999999</v>
      </c>
      <c r="W543">
        <v>2.4061355999999999E-2</v>
      </c>
      <c r="X543">
        <v>0.97690529999999998</v>
      </c>
      <c r="Y543">
        <v>2.3094717000000001E-2</v>
      </c>
      <c r="AB543">
        <v>0.97624933999999997</v>
      </c>
      <c r="AC543">
        <v>2.3750644000000001E-2</v>
      </c>
    </row>
    <row r="544" spans="1:29">
      <c r="A544" s="12">
        <f t="shared" si="7"/>
        <v>77.500000000000014</v>
      </c>
      <c r="D544">
        <v>0.97602654</v>
      </c>
      <c r="E544">
        <v>2.3973469000000001E-2</v>
      </c>
      <c r="F544">
        <v>0.94967276</v>
      </c>
      <c r="G544">
        <v>5.0327219999999999E-2</v>
      </c>
      <c r="N544">
        <v>0.97519310000000003</v>
      </c>
      <c r="O544">
        <v>2.4806901999999999E-2</v>
      </c>
      <c r="P544">
        <v>0.94656790000000002</v>
      </c>
      <c r="Q544">
        <v>5.3432084999999997E-2</v>
      </c>
      <c r="T544">
        <v>0.97066870000000005</v>
      </c>
      <c r="U544">
        <v>2.9331311999999998E-2</v>
      </c>
      <c r="V544">
        <v>0.97602654</v>
      </c>
      <c r="W544">
        <v>2.3973469000000001E-2</v>
      </c>
      <c r="X544">
        <v>0.97697750000000005</v>
      </c>
      <c r="Y544">
        <v>2.302247E-2</v>
      </c>
      <c r="AB544">
        <v>0.97633797</v>
      </c>
      <c r="AC544">
        <v>2.3662044E-2</v>
      </c>
    </row>
    <row r="545" spans="1:29">
      <c r="A545" s="12">
        <f t="shared" si="7"/>
        <v>77.666666666666686</v>
      </c>
      <c r="D545">
        <v>0.97611386</v>
      </c>
      <c r="E545">
        <v>2.3886146E-2</v>
      </c>
      <c r="F545">
        <v>0.94981824999999998</v>
      </c>
      <c r="G545">
        <v>5.0181765000000003E-2</v>
      </c>
      <c r="N545">
        <v>0.97528389999999998</v>
      </c>
      <c r="O545">
        <v>2.4716091999999999E-2</v>
      </c>
      <c r="P545">
        <v>0.94671905000000001</v>
      </c>
      <c r="Q545">
        <v>5.3280946000000003E-2</v>
      </c>
      <c r="T545">
        <v>0.97086360000000005</v>
      </c>
      <c r="U545">
        <v>2.9136433999999999E-2</v>
      </c>
      <c r="V545">
        <v>0.97611386</v>
      </c>
      <c r="W545">
        <v>2.3886146E-2</v>
      </c>
      <c r="X545">
        <v>0.97704939999999996</v>
      </c>
      <c r="Y545">
        <v>2.2950597E-2</v>
      </c>
      <c r="AB545">
        <v>0.97642594999999999</v>
      </c>
      <c r="AC545">
        <v>2.3574055999999999E-2</v>
      </c>
    </row>
    <row r="546" spans="1:29">
      <c r="A546" s="12">
        <f t="shared" si="7"/>
        <v>77.833333333333357</v>
      </c>
      <c r="D546">
        <v>0.97620063999999995</v>
      </c>
      <c r="E546">
        <v>2.3799382000000001E-2</v>
      </c>
      <c r="F546">
        <v>0.94996389999999997</v>
      </c>
      <c r="G546">
        <v>5.0036047E-2</v>
      </c>
      <c r="N546">
        <v>0.97537410000000002</v>
      </c>
      <c r="O546">
        <v>2.4625870000000001E-2</v>
      </c>
      <c r="P546">
        <v>0.94687104</v>
      </c>
      <c r="Q546">
        <v>5.3128976000000001E-2</v>
      </c>
      <c r="T546">
        <v>0.97105587000000004</v>
      </c>
      <c r="U546">
        <v>2.8944149999999998E-2</v>
      </c>
      <c r="V546">
        <v>0.97620063999999995</v>
      </c>
      <c r="W546">
        <v>2.3799382000000001E-2</v>
      </c>
      <c r="X546">
        <v>0.97712089999999996</v>
      </c>
      <c r="Y546">
        <v>2.2879099999999999E-2</v>
      </c>
      <c r="AB546">
        <v>0.97651330000000003</v>
      </c>
      <c r="AC546">
        <v>2.3486673999999999E-2</v>
      </c>
    </row>
    <row r="547" spans="1:29">
      <c r="A547" s="12">
        <f t="shared" si="7"/>
        <v>78.000000000000028</v>
      </c>
      <c r="D547">
        <v>0.97628680000000001</v>
      </c>
      <c r="E547">
        <v>2.3713171000000002E-2</v>
      </c>
      <c r="F547">
        <v>0.95010989999999995</v>
      </c>
      <c r="G547">
        <v>4.9890094000000003E-2</v>
      </c>
      <c r="N547">
        <v>0.97546374999999996</v>
      </c>
      <c r="O547">
        <v>2.4536228E-2</v>
      </c>
      <c r="P547">
        <v>0.94702375000000005</v>
      </c>
      <c r="Q547">
        <v>5.2976240000000001E-2</v>
      </c>
      <c r="T547">
        <v>0.97124560000000004</v>
      </c>
      <c r="U547">
        <v>2.8754419999999999E-2</v>
      </c>
      <c r="V547">
        <v>0.97628680000000001</v>
      </c>
      <c r="W547">
        <v>2.3713171000000002E-2</v>
      </c>
      <c r="X547">
        <v>0.97719204000000004</v>
      </c>
      <c r="Y547">
        <v>2.2807972999999999E-2</v>
      </c>
      <c r="AB547">
        <v>0.97660009999999997</v>
      </c>
      <c r="AC547">
        <v>2.339989E-2</v>
      </c>
    </row>
    <row r="548" spans="1:29">
      <c r="A548" s="12">
        <f t="shared" si="7"/>
        <v>78.1666666666667</v>
      </c>
      <c r="D548">
        <v>0.97637249999999998</v>
      </c>
      <c r="E548">
        <v>2.3627505E-2</v>
      </c>
      <c r="F548">
        <v>0.95025605000000002</v>
      </c>
      <c r="G548">
        <v>4.9743928E-2</v>
      </c>
      <c r="N548">
        <v>0.97555285999999997</v>
      </c>
      <c r="O548">
        <v>2.4447162000000001E-2</v>
      </c>
      <c r="P548">
        <v>0.94717722999999998</v>
      </c>
      <c r="Q548">
        <v>5.2822771999999997E-2</v>
      </c>
      <c r="T548">
        <v>0.97143274999999996</v>
      </c>
      <c r="U548">
        <v>2.8567242999999999E-2</v>
      </c>
      <c r="V548">
        <v>0.97637249999999998</v>
      </c>
      <c r="W548">
        <v>2.3627505E-2</v>
      </c>
      <c r="X548">
        <v>0.97726279999999999</v>
      </c>
      <c r="Y548">
        <v>2.2737209000000001E-2</v>
      </c>
      <c r="AB548">
        <v>0.97668630000000001</v>
      </c>
      <c r="AC548">
        <v>2.3313692E-2</v>
      </c>
    </row>
    <row r="549" spans="1:29">
      <c r="A549" s="12">
        <f t="shared" si="7"/>
        <v>78.333333333333371</v>
      </c>
      <c r="D549">
        <v>0.97645760000000004</v>
      </c>
      <c r="E549">
        <v>2.3542376E-2</v>
      </c>
      <c r="F549">
        <v>0.95040243999999996</v>
      </c>
      <c r="G549">
        <v>4.9597580000000002E-2</v>
      </c>
      <c r="N549">
        <v>0.97564130000000004</v>
      </c>
      <c r="O549">
        <v>2.4358662E-2</v>
      </c>
      <c r="P549">
        <v>0.94733137000000001</v>
      </c>
      <c r="Q549">
        <v>5.2668605E-2</v>
      </c>
      <c r="T549">
        <v>0.97161746000000004</v>
      </c>
      <c r="U549">
        <v>2.8382523E-2</v>
      </c>
      <c r="V549">
        <v>0.97645760000000004</v>
      </c>
      <c r="W549">
        <v>2.3542376E-2</v>
      </c>
      <c r="X549">
        <v>0.97733320000000001</v>
      </c>
      <c r="Y549">
        <v>2.2666806000000001E-2</v>
      </c>
      <c r="AB549">
        <v>0.97677195000000006</v>
      </c>
      <c r="AC549">
        <v>2.3228072999999998E-2</v>
      </c>
    </row>
    <row r="550" spans="1:29">
      <c r="A550" s="12">
        <f t="shared" si="7"/>
        <v>78.500000000000043</v>
      </c>
      <c r="D550">
        <v>0.97654222999999996</v>
      </c>
      <c r="E550">
        <v>2.3457780000000001E-2</v>
      </c>
      <c r="F550">
        <v>0.95054894999999995</v>
      </c>
      <c r="G550">
        <v>4.945107E-2</v>
      </c>
      <c r="N550">
        <v>0.97572930000000002</v>
      </c>
      <c r="O550">
        <v>2.4270725E-2</v>
      </c>
      <c r="P550">
        <v>0.94748619999999995</v>
      </c>
      <c r="Q550">
        <v>5.2513773999999999E-2</v>
      </c>
      <c r="T550">
        <v>0.97179970000000004</v>
      </c>
      <c r="U550">
        <v>2.8200303999999999E-2</v>
      </c>
      <c r="V550">
        <v>0.97654222999999996</v>
      </c>
      <c r="W550">
        <v>2.3457780000000001E-2</v>
      </c>
      <c r="X550">
        <v>0.97740320000000003</v>
      </c>
      <c r="Y550">
        <v>2.2596762999999999E-2</v>
      </c>
      <c r="AB550">
        <v>0.97685694999999995</v>
      </c>
      <c r="AC550">
        <v>2.3143025000000001E-2</v>
      </c>
    </row>
    <row r="551" spans="1:29">
      <c r="A551" s="12">
        <f t="shared" si="7"/>
        <v>78.666666666666714</v>
      </c>
      <c r="D551">
        <v>0.97662634000000004</v>
      </c>
      <c r="E551">
        <v>2.3373641000000001E-2</v>
      </c>
      <c r="F551">
        <v>0.95069559999999997</v>
      </c>
      <c r="G551">
        <v>4.9304430000000003E-2</v>
      </c>
      <c r="N551">
        <v>0.97581667000000005</v>
      </c>
      <c r="O551">
        <v>2.4183340000000001E-2</v>
      </c>
      <c r="P551">
        <v>0.94764170000000003</v>
      </c>
      <c r="Q551">
        <v>5.2358314000000003E-2</v>
      </c>
      <c r="T551">
        <v>0.97197955999999996</v>
      </c>
      <c r="U551">
        <v>2.8020447E-2</v>
      </c>
      <c r="V551">
        <v>0.97662634000000004</v>
      </c>
      <c r="W551">
        <v>2.3373641000000001E-2</v>
      </c>
      <c r="X551">
        <v>0.97747289999999998</v>
      </c>
      <c r="Y551">
        <v>2.2527083999999999E-2</v>
      </c>
      <c r="AB551">
        <v>0.97694146999999998</v>
      </c>
      <c r="AC551">
        <v>2.3058540999999998E-2</v>
      </c>
    </row>
    <row r="552" spans="1:29">
      <c r="A552" s="12">
        <f t="shared" si="7"/>
        <v>78.833333333333385</v>
      </c>
      <c r="D552">
        <v>0.97670990000000002</v>
      </c>
      <c r="E552">
        <v>2.3290104999999998E-2</v>
      </c>
      <c r="F552">
        <v>0.95084230000000003</v>
      </c>
      <c r="G552">
        <v>4.9157680000000002E-2</v>
      </c>
      <c r="N552">
        <v>0.97590350000000003</v>
      </c>
      <c r="O552">
        <v>2.4096506E-2</v>
      </c>
      <c r="P552">
        <v>0.94779769999999997</v>
      </c>
      <c r="Q552">
        <v>5.2202261999999999E-2</v>
      </c>
      <c r="T552">
        <v>0.97215700000000005</v>
      </c>
      <c r="U552">
        <v>2.7843001999999999E-2</v>
      </c>
      <c r="V552">
        <v>0.97670990000000002</v>
      </c>
      <c r="W552">
        <v>2.3290104999999998E-2</v>
      </c>
      <c r="X552">
        <v>0.97754220000000003</v>
      </c>
      <c r="Y552">
        <v>2.2457752000000001E-2</v>
      </c>
      <c r="AB552">
        <v>0.97702540000000004</v>
      </c>
      <c r="AC552">
        <v>2.2974609999999999E-2</v>
      </c>
    </row>
    <row r="553" spans="1:29">
      <c r="A553" s="12">
        <f t="shared" si="7"/>
        <v>79.000000000000057</v>
      </c>
      <c r="D553">
        <v>0.97679293</v>
      </c>
      <c r="E553">
        <v>2.3207077999999999E-2</v>
      </c>
      <c r="F553">
        <v>0.95098910000000003</v>
      </c>
      <c r="G553">
        <v>4.9010850000000002E-2</v>
      </c>
      <c r="N553">
        <v>0.97598976000000004</v>
      </c>
      <c r="O553">
        <v>2.4010211E-2</v>
      </c>
      <c r="P553">
        <v>0.94795436</v>
      </c>
      <c r="Q553">
        <v>5.2045649999999999E-2</v>
      </c>
      <c r="T553">
        <v>0.97233210000000003</v>
      </c>
      <c r="U553">
        <v>2.7667885999999999E-2</v>
      </c>
      <c r="V553">
        <v>0.97679293</v>
      </c>
      <c r="W553">
        <v>2.3207077999999999E-2</v>
      </c>
      <c r="X553">
        <v>0.97761123999999999</v>
      </c>
      <c r="Y553">
        <v>2.2388769999999999E-2</v>
      </c>
      <c r="AB553">
        <v>0.9771088</v>
      </c>
      <c r="AC553">
        <v>2.2891225000000001E-2</v>
      </c>
    </row>
    <row r="554" spans="1:29">
      <c r="A554" s="12">
        <f t="shared" si="7"/>
        <v>79.166666666666728</v>
      </c>
      <c r="D554">
        <v>0.97687539999999995</v>
      </c>
      <c r="E554">
        <v>2.3124551E-2</v>
      </c>
      <c r="F554">
        <v>0.95113605000000001</v>
      </c>
      <c r="G554">
        <v>4.8863966000000002E-2</v>
      </c>
      <c r="N554">
        <v>0.97607553000000002</v>
      </c>
      <c r="O554">
        <v>2.3924455000000001E-2</v>
      </c>
      <c r="P554">
        <v>0.9481115</v>
      </c>
      <c r="Q554">
        <v>5.188852E-2</v>
      </c>
      <c r="T554">
        <v>0.97250490000000001</v>
      </c>
      <c r="U554">
        <v>2.7495064E-2</v>
      </c>
      <c r="V554">
        <v>0.97687539999999995</v>
      </c>
      <c r="W554">
        <v>2.3124551E-2</v>
      </c>
      <c r="X554">
        <v>0.97767985000000002</v>
      </c>
      <c r="Y554">
        <v>2.2320126999999999E-2</v>
      </c>
      <c r="AB554">
        <v>0.97719160000000005</v>
      </c>
      <c r="AC554">
        <v>2.280838E-2</v>
      </c>
    </row>
    <row r="555" spans="1:29">
      <c r="A555" s="12">
        <f t="shared" si="7"/>
        <v>79.3333333333334</v>
      </c>
      <c r="D555">
        <v>0.97695750000000003</v>
      </c>
      <c r="E555">
        <v>2.3042521999999999E-2</v>
      </c>
      <c r="F555">
        <v>0.95128303999999997</v>
      </c>
      <c r="G555">
        <v>4.8716959999999997E-2</v>
      </c>
      <c r="N555">
        <v>0.97616075999999996</v>
      </c>
      <c r="O555">
        <v>2.3839226000000002E-2</v>
      </c>
      <c r="P555">
        <v>0.94826907000000005</v>
      </c>
      <c r="Q555">
        <v>5.1730916000000002E-2</v>
      </c>
      <c r="T555">
        <v>0.97267550000000003</v>
      </c>
      <c r="U555">
        <v>2.7324525999999998E-2</v>
      </c>
      <c r="V555">
        <v>0.97695750000000003</v>
      </c>
      <c r="W555">
        <v>2.3042521999999999E-2</v>
      </c>
      <c r="X555">
        <v>0.97774815999999998</v>
      </c>
      <c r="Y555">
        <v>2.2251824E-2</v>
      </c>
      <c r="AB555">
        <v>0.97727394000000001</v>
      </c>
      <c r="AC555">
        <v>2.2726067999999999E-2</v>
      </c>
    </row>
    <row r="556" spans="1:29">
      <c r="A556" s="12">
        <f t="shared" si="7"/>
        <v>79.500000000000071</v>
      </c>
      <c r="D556">
        <v>0.97703903999999997</v>
      </c>
      <c r="E556">
        <v>2.2960985E-2</v>
      </c>
      <c r="F556">
        <v>0.95143009999999995</v>
      </c>
      <c r="G556">
        <v>4.8569920000000003E-2</v>
      </c>
      <c r="N556">
        <v>0.97624546000000001</v>
      </c>
      <c r="O556">
        <v>2.3754520000000001E-2</v>
      </c>
      <c r="P556">
        <v>0.94842720000000003</v>
      </c>
      <c r="Q556">
        <v>5.1572819999999998E-2</v>
      </c>
      <c r="T556">
        <v>0.97284380000000004</v>
      </c>
      <c r="U556">
        <v>2.7156179999999999E-2</v>
      </c>
      <c r="V556">
        <v>0.97703903999999997</v>
      </c>
      <c r="W556">
        <v>2.2960985E-2</v>
      </c>
      <c r="X556">
        <v>0.97781616000000005</v>
      </c>
      <c r="Y556">
        <v>2.2183853999999999E-2</v>
      </c>
      <c r="AB556">
        <v>0.97735570000000005</v>
      </c>
      <c r="AC556">
        <v>2.2644299999999999E-2</v>
      </c>
    </row>
    <row r="557" spans="1:29">
      <c r="A557" s="12">
        <f t="shared" si="7"/>
        <v>79.666666666666742</v>
      </c>
      <c r="D557">
        <v>0.97712003999999997</v>
      </c>
      <c r="E557">
        <v>2.2879934000000001E-2</v>
      </c>
      <c r="F557">
        <v>0.95157709999999995</v>
      </c>
      <c r="G557">
        <v>4.8422877000000003E-2</v>
      </c>
      <c r="N557">
        <v>0.97632969999999997</v>
      </c>
      <c r="O557">
        <v>2.3670333000000002E-2</v>
      </c>
      <c r="P557">
        <v>0.94858575000000001</v>
      </c>
      <c r="Q557">
        <v>5.1414232999999997E-2</v>
      </c>
      <c r="T557">
        <v>0.97300993999999996</v>
      </c>
      <c r="U557">
        <v>2.6990063000000002E-2</v>
      </c>
      <c r="V557">
        <v>0.97712003999999997</v>
      </c>
      <c r="W557">
        <v>2.2879934000000001E-2</v>
      </c>
      <c r="X557">
        <v>0.97788375999999999</v>
      </c>
      <c r="Y557">
        <v>2.2116216000000001E-2</v>
      </c>
      <c r="AB557">
        <v>0.97743696000000002</v>
      </c>
      <c r="AC557">
        <v>2.2563053E-2</v>
      </c>
    </row>
    <row r="558" spans="1:29">
      <c r="A558" s="12">
        <f t="shared" si="7"/>
        <v>79.833333333333414</v>
      </c>
      <c r="D558">
        <v>0.97720059999999997</v>
      </c>
      <c r="E558">
        <v>2.2799364999999999E-2</v>
      </c>
      <c r="F558">
        <v>0.95172420000000002</v>
      </c>
      <c r="G558">
        <v>4.8275846999999997E-2</v>
      </c>
      <c r="N558">
        <v>0.97641336999999995</v>
      </c>
      <c r="O558">
        <v>2.3586655000000002E-2</v>
      </c>
      <c r="P558">
        <v>0.94874480000000005</v>
      </c>
      <c r="Q558">
        <v>5.1255240000000001E-2</v>
      </c>
      <c r="T558">
        <v>0.97317399999999998</v>
      </c>
      <c r="U558">
        <v>2.6826043000000001E-2</v>
      </c>
      <c r="V558">
        <v>0.97720059999999997</v>
      </c>
      <c r="W558">
        <v>2.2799364999999999E-2</v>
      </c>
      <c r="X558">
        <v>0.97795109999999996</v>
      </c>
      <c r="Y558">
        <v>2.2048904000000001E-2</v>
      </c>
      <c r="AB558">
        <v>0.97751765999999995</v>
      </c>
      <c r="AC558">
        <v>2.2482319000000001E-2</v>
      </c>
    </row>
    <row r="559" spans="1:29">
      <c r="A559" s="12">
        <f t="shared" si="7"/>
        <v>80.000000000000085</v>
      </c>
      <c r="D559">
        <v>0.97728073999999998</v>
      </c>
      <c r="E559">
        <v>2.2719273000000002E-2</v>
      </c>
      <c r="F559">
        <v>0.95187116000000005</v>
      </c>
      <c r="G559">
        <v>4.8128853999999999E-2</v>
      </c>
      <c r="N559">
        <v>0.97649649999999999</v>
      </c>
      <c r="O559">
        <v>2.3503481999999999E-2</v>
      </c>
      <c r="P559">
        <v>0.94890410000000003</v>
      </c>
      <c r="Q559">
        <v>5.1095880000000003E-2</v>
      </c>
      <c r="T559">
        <v>0.97333579999999997</v>
      </c>
      <c r="U559">
        <v>2.6664172999999999E-2</v>
      </c>
      <c r="V559">
        <v>0.97728073999999998</v>
      </c>
      <c r="W559">
        <v>2.2719273000000002E-2</v>
      </c>
      <c r="X559">
        <v>0.9780181</v>
      </c>
      <c r="Y559">
        <v>2.1981914000000002E-2</v>
      </c>
      <c r="AB559">
        <v>0.97759790000000002</v>
      </c>
      <c r="AC559">
        <v>2.2402095E-2</v>
      </c>
    </row>
    <row r="560" spans="1:29">
      <c r="A560" s="12">
        <f t="shared" si="7"/>
        <v>80.166666666666757</v>
      </c>
      <c r="D560">
        <v>0.97736036999999998</v>
      </c>
      <c r="E560">
        <v>2.2639652999999999E-2</v>
      </c>
      <c r="F560">
        <v>0.95201809999999998</v>
      </c>
      <c r="G560">
        <v>4.7981925000000002E-2</v>
      </c>
      <c r="N560">
        <v>0.97657919999999998</v>
      </c>
      <c r="O560">
        <v>2.3420812999999999E-2</v>
      </c>
      <c r="P560">
        <v>0.94906380000000001</v>
      </c>
      <c r="Q560">
        <v>5.0936191999999998E-2</v>
      </c>
      <c r="T560">
        <v>0.97349565999999998</v>
      </c>
      <c r="U560">
        <v>2.6504320000000001E-2</v>
      </c>
      <c r="V560">
        <v>0.97736036999999998</v>
      </c>
      <c r="W560">
        <v>2.2639652999999999E-2</v>
      </c>
      <c r="X560">
        <v>0.97808474000000001</v>
      </c>
      <c r="Y560">
        <v>2.1915244E-2</v>
      </c>
      <c r="AB560">
        <v>0.97767764000000001</v>
      </c>
      <c r="AC560">
        <v>2.2322370000000001E-2</v>
      </c>
    </row>
    <row r="561" spans="1:29">
      <c r="A561" s="12">
        <f t="shared" si="7"/>
        <v>80.333333333333428</v>
      </c>
      <c r="D561">
        <v>0.97743950000000002</v>
      </c>
      <c r="E561">
        <v>2.2560497999999998E-2</v>
      </c>
      <c r="F561">
        <v>0.95216489999999998</v>
      </c>
      <c r="G561">
        <v>4.7835080000000002E-2</v>
      </c>
      <c r="N561">
        <v>0.97666140000000001</v>
      </c>
      <c r="O561">
        <v>2.3338635E-2</v>
      </c>
      <c r="P561">
        <v>0.94922379999999995</v>
      </c>
      <c r="Q561">
        <v>5.0776210000000002E-2</v>
      </c>
      <c r="T561">
        <v>0.97365349999999995</v>
      </c>
      <c r="U561">
        <v>2.6346491999999999E-2</v>
      </c>
      <c r="V561">
        <v>0.97743950000000002</v>
      </c>
      <c r="W561">
        <v>2.2560497999999998E-2</v>
      </c>
      <c r="X561">
        <v>0.97815110000000005</v>
      </c>
      <c r="Y561">
        <v>2.1848889E-2</v>
      </c>
      <c r="AB561">
        <v>0.97775685999999995</v>
      </c>
      <c r="AC561">
        <v>2.2243137999999999E-2</v>
      </c>
    </row>
    <row r="562" spans="1:29">
      <c r="A562" s="12">
        <f t="shared" si="7"/>
        <v>80.500000000000099</v>
      </c>
      <c r="D562">
        <v>0.9775182</v>
      </c>
      <c r="E562">
        <v>2.2481806999999999E-2</v>
      </c>
      <c r="F562">
        <v>0.95231164000000001</v>
      </c>
      <c r="G562">
        <v>4.7688346E-2</v>
      </c>
      <c r="N562">
        <v>0.97674304000000001</v>
      </c>
      <c r="O562">
        <v>2.3256946000000001E-2</v>
      </c>
      <c r="P562">
        <v>0.94938403000000005</v>
      </c>
      <c r="Q562">
        <v>5.0615974000000001E-2</v>
      </c>
      <c r="T562">
        <v>0.97380929999999999</v>
      </c>
      <c r="U562">
        <v>2.6190720000000001E-2</v>
      </c>
      <c r="V562">
        <v>0.9775182</v>
      </c>
      <c r="W562">
        <v>2.2481806999999999E-2</v>
      </c>
      <c r="X562">
        <v>0.97821720000000001</v>
      </c>
      <c r="Y562">
        <v>2.1782844999999999E-2</v>
      </c>
      <c r="AB562">
        <v>0.97783560000000003</v>
      </c>
      <c r="AC562">
        <v>2.2164395E-2</v>
      </c>
    </row>
    <row r="563" spans="1:29">
      <c r="A563" s="12">
        <f t="shared" si="7"/>
        <v>80.666666666666771</v>
      </c>
      <c r="D563">
        <v>0.97759646</v>
      </c>
      <c r="E563">
        <v>2.2403566E-2</v>
      </c>
      <c r="F563">
        <v>0.95245826</v>
      </c>
      <c r="G563">
        <v>4.7541745000000003E-2</v>
      </c>
      <c r="N563">
        <v>0.97682429999999998</v>
      </c>
      <c r="O563">
        <v>2.317574E-2</v>
      </c>
      <c r="P563">
        <v>0.94954450000000001</v>
      </c>
      <c r="Q563">
        <v>5.0455517999999998E-2</v>
      </c>
      <c r="T563">
        <v>0.97396313999999995</v>
      </c>
      <c r="U563">
        <v>2.6036859999999998E-2</v>
      </c>
      <c r="V563">
        <v>0.97759646</v>
      </c>
      <c r="W563">
        <v>2.2403566E-2</v>
      </c>
      <c r="X563">
        <v>0.97828287000000003</v>
      </c>
      <c r="Y563">
        <v>2.1717108999999998E-2</v>
      </c>
      <c r="AB563">
        <v>0.97791386000000002</v>
      </c>
      <c r="AC563">
        <v>2.2086134E-2</v>
      </c>
    </row>
    <row r="564" spans="1:29">
      <c r="A564" s="12">
        <f t="shared" si="7"/>
        <v>80.833333333333442</v>
      </c>
      <c r="D564">
        <v>0.97767424999999997</v>
      </c>
      <c r="E564">
        <v>2.2325777000000002E-2</v>
      </c>
      <c r="F564">
        <v>0.95260469999999997</v>
      </c>
      <c r="G564">
        <v>4.7395300000000001E-2</v>
      </c>
      <c r="N564">
        <v>0.97690500000000002</v>
      </c>
      <c r="O564">
        <v>2.3095014000000001E-2</v>
      </c>
      <c r="P564">
        <v>0.94970509999999997</v>
      </c>
      <c r="Q564">
        <v>5.0294883999999998E-2</v>
      </c>
      <c r="T564">
        <v>0.97411510000000001</v>
      </c>
      <c r="U564">
        <v>2.5884923000000001E-2</v>
      </c>
      <c r="V564">
        <v>0.97767424999999997</v>
      </c>
      <c r="W564">
        <v>2.2325777000000002E-2</v>
      </c>
      <c r="X564">
        <v>0.97834829999999995</v>
      </c>
      <c r="Y564">
        <v>2.1651678000000001E-2</v>
      </c>
      <c r="AB564">
        <v>0.97799164000000005</v>
      </c>
      <c r="AC564">
        <v>2.2008349999999999E-2</v>
      </c>
    </row>
    <row r="565" spans="1:29">
      <c r="A565" s="12">
        <f t="shared" si="7"/>
        <v>81.000000000000114</v>
      </c>
      <c r="D565">
        <v>0.97775155000000002</v>
      </c>
      <c r="E565">
        <v>2.2248434000000001E-2</v>
      </c>
      <c r="F565">
        <v>0.95275100000000001</v>
      </c>
      <c r="G565">
        <v>4.7249010000000001E-2</v>
      </c>
      <c r="N565">
        <v>0.9769852</v>
      </c>
      <c r="O565">
        <v>2.3014759999999999E-2</v>
      </c>
      <c r="P565">
        <v>0.94986590000000004</v>
      </c>
      <c r="Q565">
        <v>5.0134110000000003E-2</v>
      </c>
      <c r="T565">
        <v>0.97426504000000003</v>
      </c>
      <c r="U565">
        <v>2.5734938999999998E-2</v>
      </c>
      <c r="V565">
        <v>0.97775155000000002</v>
      </c>
      <c r="W565">
        <v>2.2248434000000001E-2</v>
      </c>
      <c r="X565">
        <v>0.97841345999999996</v>
      </c>
      <c r="Y565">
        <v>2.1586549E-2</v>
      </c>
      <c r="AB565">
        <v>0.97806895000000005</v>
      </c>
      <c r="AC565">
        <v>2.1931033999999999E-2</v>
      </c>
    </row>
    <row r="566" spans="1:29">
      <c r="A566" s="12">
        <f t="shared" si="7"/>
        <v>81.166666666666785</v>
      </c>
      <c r="D566">
        <v>0.97782844000000002</v>
      </c>
      <c r="E566">
        <v>2.2171533E-2</v>
      </c>
      <c r="F566">
        <v>0.95289712999999998</v>
      </c>
      <c r="G566">
        <v>4.7102854E-2</v>
      </c>
      <c r="N566">
        <v>0.97706499999999996</v>
      </c>
      <c r="O566">
        <v>2.2934970999999998E-2</v>
      </c>
      <c r="P566">
        <v>0.95002675000000003</v>
      </c>
      <c r="Q566">
        <v>4.9973234999999998E-2</v>
      </c>
      <c r="T566">
        <v>0.97441319999999998</v>
      </c>
      <c r="U566">
        <v>2.5586806E-2</v>
      </c>
      <c r="V566">
        <v>0.97782844000000002</v>
      </c>
      <c r="W566">
        <v>2.2171533E-2</v>
      </c>
      <c r="X566">
        <v>0.97847830000000002</v>
      </c>
      <c r="Y566">
        <v>2.1521715E-2</v>
      </c>
      <c r="AB566">
        <v>0.97814584000000004</v>
      </c>
      <c r="AC566">
        <v>2.1854180000000001E-2</v>
      </c>
    </row>
    <row r="567" spans="1:29">
      <c r="A567" s="12">
        <f t="shared" si="7"/>
        <v>81.333333333333456</v>
      </c>
      <c r="D567">
        <v>0.97790489999999997</v>
      </c>
      <c r="E567">
        <v>2.2095066E-2</v>
      </c>
      <c r="F567">
        <v>0.95304310000000003</v>
      </c>
      <c r="G567">
        <v>4.6956893E-2</v>
      </c>
      <c r="N567">
        <v>0.97714436000000005</v>
      </c>
      <c r="O567">
        <v>2.2855645000000001E-2</v>
      </c>
      <c r="P567">
        <v>0.95018780000000003</v>
      </c>
      <c r="Q567">
        <v>4.9812175E-2</v>
      </c>
      <c r="T567">
        <v>0.97455950000000002</v>
      </c>
      <c r="U567">
        <v>2.5440514000000001E-2</v>
      </c>
      <c r="V567">
        <v>0.97790489999999997</v>
      </c>
      <c r="W567">
        <v>2.2095066E-2</v>
      </c>
      <c r="X567">
        <v>0.97854280000000005</v>
      </c>
      <c r="Y567">
        <v>2.1457177000000001E-2</v>
      </c>
      <c r="AB567">
        <v>0.97822220000000004</v>
      </c>
      <c r="AC567">
        <v>2.1777786E-2</v>
      </c>
    </row>
    <row r="568" spans="1:29">
      <c r="A568" s="12">
        <f t="shared" si="7"/>
        <v>81.500000000000128</v>
      </c>
      <c r="D568">
        <v>0.97798099999999999</v>
      </c>
      <c r="E568">
        <v>2.2019029999999998E-2</v>
      </c>
      <c r="F568">
        <v>0.95318884000000004</v>
      </c>
      <c r="G568">
        <v>4.6811150000000003E-2</v>
      </c>
      <c r="N568">
        <v>0.97722319999999996</v>
      </c>
      <c r="O568">
        <v>2.2776773E-2</v>
      </c>
      <c r="P568">
        <v>0.950349</v>
      </c>
      <c r="Q568">
        <v>4.9651019999999997E-2</v>
      </c>
      <c r="T568">
        <v>0.97470396999999998</v>
      </c>
      <c r="U568">
        <v>2.5296023000000001E-2</v>
      </c>
      <c r="V568">
        <v>0.97798099999999999</v>
      </c>
      <c r="W568">
        <v>2.2019029999999998E-2</v>
      </c>
      <c r="X568">
        <v>0.97860705999999997</v>
      </c>
      <c r="Y568">
        <v>2.1392927999999999E-2</v>
      </c>
      <c r="AB568">
        <v>0.97829809999999995</v>
      </c>
      <c r="AC568">
        <v>2.1701844000000001E-2</v>
      </c>
    </row>
    <row r="569" spans="1:29">
      <c r="A569" s="12">
        <f t="shared" si="7"/>
        <v>81.666666666666799</v>
      </c>
      <c r="D569">
        <v>0.97805655000000002</v>
      </c>
      <c r="E569">
        <v>2.1943420000000002E-2</v>
      </c>
      <c r="F569">
        <v>0.95333433000000001</v>
      </c>
      <c r="G569">
        <v>4.6665640000000001E-2</v>
      </c>
      <c r="N569">
        <v>0.97730165999999996</v>
      </c>
      <c r="O569">
        <v>2.2698349999999999E-2</v>
      </c>
      <c r="P569">
        <v>0.95051019999999997</v>
      </c>
      <c r="Q569">
        <v>4.9489826000000001E-2</v>
      </c>
      <c r="T569">
        <v>0.97484669999999995</v>
      </c>
      <c r="U569">
        <v>2.5153282999999999E-2</v>
      </c>
      <c r="V569">
        <v>0.97805655000000002</v>
      </c>
      <c r="W569">
        <v>2.1943420000000002E-2</v>
      </c>
      <c r="X569">
        <v>0.97867099999999996</v>
      </c>
      <c r="Y569">
        <v>2.1328967000000001E-2</v>
      </c>
      <c r="AB569">
        <v>0.97837364999999998</v>
      </c>
      <c r="AC569">
        <v>2.1626348E-2</v>
      </c>
    </row>
    <row r="570" spans="1:29">
      <c r="A570" s="12">
        <f t="shared" si="7"/>
        <v>81.833333333333471</v>
      </c>
      <c r="D570">
        <v>0.9781318</v>
      </c>
      <c r="E570">
        <v>2.1868233000000001E-2</v>
      </c>
      <c r="F570">
        <v>0.95347959999999998</v>
      </c>
      <c r="G570">
        <v>4.6520385999999997E-2</v>
      </c>
      <c r="N570">
        <v>0.97737960000000002</v>
      </c>
      <c r="O570">
        <v>2.2620376000000001E-2</v>
      </c>
      <c r="P570">
        <v>0.95067140000000006</v>
      </c>
      <c r="Q570">
        <v>4.9328625000000001E-2</v>
      </c>
      <c r="T570">
        <v>0.97498770000000001</v>
      </c>
      <c r="U570">
        <v>2.5012324999999998E-2</v>
      </c>
      <c r="V570">
        <v>0.9781318</v>
      </c>
      <c r="W570">
        <v>2.1868233000000001E-2</v>
      </c>
      <c r="X570">
        <v>0.97873469999999996</v>
      </c>
      <c r="Y570">
        <v>2.1265300000000001E-2</v>
      </c>
      <c r="AB570">
        <v>0.97844869999999995</v>
      </c>
      <c r="AC570">
        <v>2.1551290000000001E-2</v>
      </c>
    </row>
    <row r="571" spans="1:29">
      <c r="A571" s="12">
        <f t="shared" si="7"/>
        <v>82.000000000000142</v>
      </c>
      <c r="D571">
        <v>0.97820649999999998</v>
      </c>
      <c r="E571">
        <v>2.1793459000000001E-2</v>
      </c>
      <c r="F571">
        <v>0.95362460000000004</v>
      </c>
      <c r="G571">
        <v>4.6375405000000001E-2</v>
      </c>
      <c r="N571">
        <v>0.97745716999999999</v>
      </c>
      <c r="O571">
        <v>2.2542842E-2</v>
      </c>
      <c r="P571">
        <v>0.95083255</v>
      </c>
      <c r="Q571">
        <v>4.9167453999999999E-2</v>
      </c>
      <c r="T571">
        <v>0.97512703999999994</v>
      </c>
      <c r="U571">
        <v>2.4872977000000001E-2</v>
      </c>
      <c r="V571">
        <v>0.97820649999999998</v>
      </c>
      <c r="W571">
        <v>2.1793459000000001E-2</v>
      </c>
      <c r="X571">
        <v>0.9787981</v>
      </c>
      <c r="Y571">
        <v>2.1201923000000001E-2</v>
      </c>
      <c r="AB571">
        <v>0.97852329999999998</v>
      </c>
      <c r="AC571">
        <v>2.1476667000000001E-2</v>
      </c>
    </row>
    <row r="572" spans="1:29">
      <c r="A572" s="12">
        <f t="shared" si="7"/>
        <v>82.166666666666814</v>
      </c>
      <c r="D572">
        <v>0.97828090000000001</v>
      </c>
      <c r="E572">
        <v>2.1719096E-2</v>
      </c>
      <c r="F572">
        <v>0.95376927</v>
      </c>
      <c r="G572">
        <v>4.6230720000000003E-2</v>
      </c>
      <c r="N572">
        <v>0.97753422999999995</v>
      </c>
      <c r="O572">
        <v>2.2465744999999999E-2</v>
      </c>
      <c r="P572">
        <v>0.95099365999999996</v>
      </c>
      <c r="Q572">
        <v>4.9006343000000001E-2</v>
      </c>
      <c r="T572">
        <v>0.97526466999999994</v>
      </c>
      <c r="U572">
        <v>2.4735360000000001E-2</v>
      </c>
      <c r="V572">
        <v>0.97828090000000001</v>
      </c>
      <c r="W572">
        <v>2.1719096E-2</v>
      </c>
      <c r="X572">
        <v>0.97886114999999996</v>
      </c>
      <c r="Y572">
        <v>2.1138825999999999E-2</v>
      </c>
      <c r="AB572">
        <v>0.97859750000000001</v>
      </c>
      <c r="AC572">
        <v>2.1402476E-2</v>
      </c>
    </row>
    <row r="573" spans="1:29">
      <c r="A573" s="12">
        <f t="shared" si="7"/>
        <v>82.333333333333485</v>
      </c>
      <c r="D573">
        <v>0.97835490000000003</v>
      </c>
      <c r="E573">
        <v>2.1645138000000001E-2</v>
      </c>
      <c r="F573">
        <v>0.95391369999999998</v>
      </c>
      <c r="G573">
        <v>4.6086340000000003E-2</v>
      </c>
      <c r="N573">
        <v>0.97761094999999998</v>
      </c>
      <c r="O573">
        <v>2.2389078999999999E-2</v>
      </c>
      <c r="P573">
        <v>0.95115464999999999</v>
      </c>
      <c r="Q573">
        <v>4.8845331999999998E-2</v>
      </c>
      <c r="T573">
        <v>0.97540059999999995</v>
      </c>
      <c r="U573">
        <v>2.4599388E-2</v>
      </c>
      <c r="V573">
        <v>0.97835490000000003</v>
      </c>
      <c r="W573">
        <v>2.1645138000000001E-2</v>
      </c>
      <c r="X573">
        <v>0.97892400000000002</v>
      </c>
      <c r="Y573">
        <v>2.1076009E-2</v>
      </c>
      <c r="AB573">
        <v>0.97867130000000002</v>
      </c>
      <c r="AC573">
        <v>2.1328710000000001E-2</v>
      </c>
    </row>
    <row r="574" spans="1:29">
      <c r="A574" s="12">
        <f t="shared" si="7"/>
        <v>82.500000000000156</v>
      </c>
      <c r="D574">
        <v>0.97842839999999998</v>
      </c>
      <c r="E574">
        <v>2.1571581999999999E-2</v>
      </c>
      <c r="F574">
        <v>0.95405770000000001</v>
      </c>
      <c r="G574">
        <v>4.5942289999999997E-2</v>
      </c>
      <c r="N574">
        <v>0.97768719999999998</v>
      </c>
      <c r="O574">
        <v>2.231284E-2</v>
      </c>
      <c r="P574">
        <v>0.95131560000000004</v>
      </c>
      <c r="Q574">
        <v>4.8684447999999998E-2</v>
      </c>
      <c r="T574">
        <v>0.97553500000000004</v>
      </c>
      <c r="U574">
        <v>2.446504E-2</v>
      </c>
      <c r="V574">
        <v>0.97842839999999998</v>
      </c>
      <c r="W574">
        <v>2.1571581999999999E-2</v>
      </c>
      <c r="X574">
        <v>0.97898655999999995</v>
      </c>
      <c r="Y574">
        <v>2.1013463E-2</v>
      </c>
      <c r="AB574">
        <v>0.97874459999999996</v>
      </c>
      <c r="AC574">
        <v>2.1255362999999999E-2</v>
      </c>
    </row>
    <row r="575" spans="1:29">
      <c r="A575" s="12">
        <f t="shared" si="7"/>
        <v>82.666666666666828</v>
      </c>
      <c r="D575">
        <v>0.97850155999999999</v>
      </c>
      <c r="E575">
        <v>2.1498421E-2</v>
      </c>
      <c r="F575">
        <v>0.95420139999999998</v>
      </c>
      <c r="G575">
        <v>4.579859E-2</v>
      </c>
      <c r="N575">
        <v>0.97776300000000005</v>
      </c>
      <c r="O575">
        <v>2.2237025000000001E-2</v>
      </c>
      <c r="P575">
        <v>0.95147630000000005</v>
      </c>
      <c r="Q575">
        <v>4.8523728000000002E-2</v>
      </c>
      <c r="T575">
        <v>0.97566770000000003</v>
      </c>
      <c r="U575">
        <v>2.4332271999999999E-2</v>
      </c>
      <c r="V575">
        <v>0.97850155999999999</v>
      </c>
      <c r="W575">
        <v>2.1498421E-2</v>
      </c>
      <c r="X575">
        <v>0.97904880000000005</v>
      </c>
      <c r="Y575">
        <v>2.0951191000000001E-2</v>
      </c>
      <c r="AB575">
        <v>0.97881759999999995</v>
      </c>
      <c r="AC575">
        <v>2.1182429999999999E-2</v>
      </c>
    </row>
    <row r="576" spans="1:29">
      <c r="A576" s="12">
        <f t="shared" si="7"/>
        <v>82.833333333333499</v>
      </c>
      <c r="D576">
        <v>0.97857433999999999</v>
      </c>
      <c r="E576">
        <v>2.1425650000000001E-2</v>
      </c>
      <c r="F576">
        <v>0.95434479999999999</v>
      </c>
      <c r="G576">
        <v>4.5655220000000003E-2</v>
      </c>
      <c r="N576">
        <v>0.9778384</v>
      </c>
      <c r="O576">
        <v>2.2161627E-2</v>
      </c>
      <c r="P576">
        <v>0.95163679999999995</v>
      </c>
      <c r="Q576">
        <v>4.8363204999999999E-2</v>
      </c>
      <c r="T576">
        <v>0.97579890000000002</v>
      </c>
      <c r="U576">
        <v>2.4201065000000001E-2</v>
      </c>
      <c r="V576">
        <v>0.97857433999999999</v>
      </c>
      <c r="W576">
        <v>2.1425650000000001E-2</v>
      </c>
      <c r="X576">
        <v>0.97911084000000004</v>
      </c>
      <c r="Y576">
        <v>2.0889187E-2</v>
      </c>
      <c r="AB576">
        <v>0.97889006000000001</v>
      </c>
      <c r="AC576">
        <v>2.1109909999999999E-2</v>
      </c>
    </row>
    <row r="577" spans="1:29">
      <c r="A577" s="12">
        <f t="shared" si="7"/>
        <v>83.000000000000171</v>
      </c>
      <c r="D577">
        <v>0.97864675999999995</v>
      </c>
      <c r="E577">
        <v>2.1353265E-2</v>
      </c>
      <c r="F577">
        <v>0.9544878</v>
      </c>
      <c r="G577">
        <v>4.5512195999999998E-2</v>
      </c>
      <c r="N577">
        <v>0.97791340000000004</v>
      </c>
      <c r="O577">
        <v>2.2086643E-2</v>
      </c>
      <c r="P577">
        <v>0.95179709999999995</v>
      </c>
      <c r="Q577">
        <v>4.8202887E-2</v>
      </c>
      <c r="T577">
        <v>0.97592860000000003</v>
      </c>
      <c r="U577">
        <v>2.407138E-2</v>
      </c>
      <c r="V577">
        <v>0.97864675999999995</v>
      </c>
      <c r="W577">
        <v>2.1353265E-2</v>
      </c>
      <c r="X577">
        <v>0.9791725</v>
      </c>
      <c r="Y577">
        <v>2.0827452E-2</v>
      </c>
      <c r="AB577">
        <v>0.9789622</v>
      </c>
      <c r="AC577">
        <v>2.1037797E-2</v>
      </c>
    </row>
    <row r="578" spans="1:29">
      <c r="A578" s="12">
        <f t="shared" si="7"/>
        <v>83.166666666666842</v>
      </c>
      <c r="D578">
        <v>0.97871876000000002</v>
      </c>
      <c r="E578">
        <v>2.1281260999999999E-2</v>
      </c>
      <c r="F578">
        <v>0.95463043000000003</v>
      </c>
      <c r="G578">
        <v>4.5369550000000002E-2</v>
      </c>
      <c r="N578">
        <v>0.97798795000000005</v>
      </c>
      <c r="O578">
        <v>2.2012066E-2</v>
      </c>
      <c r="P578">
        <v>0.95195730000000001</v>
      </c>
      <c r="Q578">
        <v>4.8042710000000002E-2</v>
      </c>
      <c r="T578">
        <v>0.97605679999999995</v>
      </c>
      <c r="U578">
        <v>2.3943173000000002E-2</v>
      </c>
      <c r="V578">
        <v>0.97871876000000002</v>
      </c>
      <c r="W578">
        <v>2.1281260999999999E-2</v>
      </c>
      <c r="X578">
        <v>0.97923404000000003</v>
      </c>
      <c r="Y578">
        <v>2.0765977000000001E-2</v>
      </c>
      <c r="AB578">
        <v>0.97903390000000001</v>
      </c>
      <c r="AC578">
        <v>2.0966083E-2</v>
      </c>
    </row>
    <row r="579" spans="1:29">
      <c r="A579" s="12">
        <f t="shared" si="7"/>
        <v>83.333333333333513</v>
      </c>
      <c r="D579">
        <v>0.97879033999999998</v>
      </c>
      <c r="E579">
        <v>2.1209655000000001E-2</v>
      </c>
      <c r="F579">
        <v>0.95477270000000003</v>
      </c>
      <c r="G579">
        <v>4.5227299999999998E-2</v>
      </c>
      <c r="N579">
        <v>0.97806210000000005</v>
      </c>
      <c r="O579">
        <v>2.1937895999999998E-2</v>
      </c>
      <c r="P579">
        <v>0.9521172</v>
      </c>
      <c r="Q579">
        <v>4.788278E-2</v>
      </c>
      <c r="T579">
        <v>0.97618360000000004</v>
      </c>
      <c r="U579">
        <v>2.3816427000000001E-2</v>
      </c>
      <c r="V579">
        <v>0.97879033999999998</v>
      </c>
      <c r="W579">
        <v>2.1209655000000001E-2</v>
      </c>
      <c r="X579">
        <v>0.97929524999999995</v>
      </c>
      <c r="Y579">
        <v>2.0704765E-2</v>
      </c>
      <c r="AB579">
        <v>0.97910523000000005</v>
      </c>
      <c r="AC579">
        <v>2.0894768000000001E-2</v>
      </c>
    </row>
    <row r="580" spans="1:29">
      <c r="A580" s="12">
        <f t="shared" si="7"/>
        <v>83.500000000000185</v>
      </c>
      <c r="D580">
        <v>0.9788616</v>
      </c>
      <c r="E580">
        <v>2.1138440000000001E-2</v>
      </c>
      <c r="F580">
        <v>0.95491457000000002</v>
      </c>
      <c r="G580">
        <v>4.5085456000000003E-2</v>
      </c>
      <c r="N580">
        <v>0.97813589999999995</v>
      </c>
      <c r="O580">
        <v>2.1864120000000001E-2</v>
      </c>
      <c r="P580">
        <v>0.95227689999999998</v>
      </c>
      <c r="Q580">
        <v>4.7723130000000002E-2</v>
      </c>
      <c r="T580">
        <v>0.97630890000000004</v>
      </c>
      <c r="U580">
        <v>2.3691120999999999E-2</v>
      </c>
      <c r="V580">
        <v>0.9788616</v>
      </c>
      <c r="W580">
        <v>2.1138440000000001E-2</v>
      </c>
      <c r="X580">
        <v>0.97935616999999997</v>
      </c>
      <c r="Y580">
        <v>2.0643812000000001E-2</v>
      </c>
      <c r="AB580">
        <v>0.97917615999999996</v>
      </c>
      <c r="AC580">
        <v>2.0823846E-2</v>
      </c>
    </row>
    <row r="581" spans="1:29">
      <c r="A581" s="12">
        <f t="shared" si="7"/>
        <v>83.666666666666856</v>
      </c>
      <c r="D581">
        <v>0.97893240000000004</v>
      </c>
      <c r="E581">
        <v>2.1067599999999999E-2</v>
      </c>
      <c r="F581">
        <v>0.95505594999999999</v>
      </c>
      <c r="G581">
        <v>4.4944033000000001E-2</v>
      </c>
      <c r="N581">
        <v>0.97820925999999997</v>
      </c>
      <c r="O581">
        <v>2.1790739999999999E-2</v>
      </c>
      <c r="P581">
        <v>0.95243619999999996</v>
      </c>
      <c r="Q581">
        <v>4.756378E-2</v>
      </c>
      <c r="T581">
        <v>0.97643279999999999</v>
      </c>
      <c r="U581">
        <v>2.3567214999999999E-2</v>
      </c>
      <c r="V581">
        <v>0.97893240000000004</v>
      </c>
      <c r="W581">
        <v>2.1067599999999999E-2</v>
      </c>
      <c r="X581">
        <v>0.97941690000000003</v>
      </c>
      <c r="Y581">
        <v>2.0583112000000001E-2</v>
      </c>
      <c r="AB581">
        <v>0.97924670000000003</v>
      </c>
      <c r="AC581">
        <v>2.0753312999999999E-2</v>
      </c>
    </row>
    <row r="582" spans="1:29">
      <c r="A582" s="12">
        <f t="shared" si="7"/>
        <v>83.833333333333528</v>
      </c>
      <c r="D582">
        <v>0.97900290000000001</v>
      </c>
      <c r="E582">
        <v>2.0997129999999999E-2</v>
      </c>
      <c r="F582">
        <v>0.95519699999999996</v>
      </c>
      <c r="G582">
        <v>4.4803045999999999E-2</v>
      </c>
      <c r="N582">
        <v>0.97828230000000005</v>
      </c>
      <c r="O582">
        <v>2.1717750000000001E-2</v>
      </c>
      <c r="P582">
        <v>0.95259523000000002</v>
      </c>
      <c r="Q582">
        <v>4.7404762000000003E-2</v>
      </c>
      <c r="T582">
        <v>0.97655530000000002</v>
      </c>
      <c r="U582">
        <v>2.3444682000000001E-2</v>
      </c>
      <c r="V582">
        <v>0.97900290000000001</v>
      </c>
      <c r="W582">
        <v>2.0997129999999999E-2</v>
      </c>
      <c r="X582">
        <v>0.97947735000000002</v>
      </c>
      <c r="Y582">
        <v>2.0522667000000001E-2</v>
      </c>
      <c r="AB582">
        <v>0.97931683000000003</v>
      </c>
      <c r="AC582">
        <v>2.0683164E-2</v>
      </c>
    </row>
    <row r="583" spans="1:29">
      <c r="A583" s="12">
        <f t="shared" si="7"/>
        <v>84.000000000000199</v>
      </c>
      <c r="D583">
        <v>0.97907299999999997</v>
      </c>
      <c r="E583">
        <v>2.0927021000000001E-2</v>
      </c>
      <c r="F583">
        <v>0.95533745999999997</v>
      </c>
      <c r="G583">
        <v>4.4662504999999998E-2</v>
      </c>
      <c r="N583">
        <v>0.97835490000000003</v>
      </c>
      <c r="O583">
        <v>2.1645145000000001E-2</v>
      </c>
      <c r="P583">
        <v>0.95275390000000004</v>
      </c>
      <c r="Q583">
        <v>4.7246101999999998E-2</v>
      </c>
      <c r="T583">
        <v>0.97667645999999997</v>
      </c>
      <c r="U583">
        <v>2.3323514E-2</v>
      </c>
      <c r="V583">
        <v>0.97907299999999997</v>
      </c>
      <c r="W583">
        <v>2.0927021000000001E-2</v>
      </c>
      <c r="X583">
        <v>0.97953754999999998</v>
      </c>
      <c r="Y583">
        <v>2.0462471999999999E-2</v>
      </c>
      <c r="AB583">
        <v>0.9793866</v>
      </c>
      <c r="AC583">
        <v>2.0613389999999999E-2</v>
      </c>
    </row>
    <row r="584" spans="1:29">
      <c r="A584" s="12">
        <f t="shared" si="7"/>
        <v>84.16666666666687</v>
      </c>
      <c r="D584">
        <v>0.97914270000000003</v>
      </c>
      <c r="E584">
        <v>2.0857272999999999E-2</v>
      </c>
      <c r="F584">
        <v>0.95547760000000004</v>
      </c>
      <c r="G584">
        <v>4.4522427000000003E-2</v>
      </c>
      <c r="N584">
        <v>0.97842704999999996</v>
      </c>
      <c r="O584">
        <v>2.1572925E-2</v>
      </c>
      <c r="P584">
        <v>0.95291214999999996</v>
      </c>
      <c r="Q584">
        <v>4.7087822000000001E-2</v>
      </c>
      <c r="T584">
        <v>0.97679629999999995</v>
      </c>
      <c r="U584">
        <v>2.3203670999999999E-2</v>
      </c>
      <c r="V584">
        <v>0.97914270000000003</v>
      </c>
      <c r="W584">
        <v>2.0857272999999999E-2</v>
      </c>
      <c r="X584">
        <v>0.97959744999999998</v>
      </c>
      <c r="Y584">
        <v>2.0402526000000001E-2</v>
      </c>
      <c r="AB584">
        <v>0.97945599999999999</v>
      </c>
      <c r="AC584">
        <v>2.0543975999999999E-2</v>
      </c>
    </row>
    <row r="585" spans="1:29">
      <c r="A585" s="12">
        <f t="shared" si="7"/>
        <v>84.333333333333542</v>
      </c>
      <c r="D585">
        <v>0.97921210000000003</v>
      </c>
      <c r="E585">
        <v>2.0787877999999999E-2</v>
      </c>
      <c r="F585">
        <v>0.95561720000000006</v>
      </c>
      <c r="G585">
        <v>4.4382817999999997E-2</v>
      </c>
      <c r="N585">
        <v>0.97849894000000004</v>
      </c>
      <c r="O585">
        <v>2.1501080999999998E-2</v>
      </c>
      <c r="P585">
        <v>0.95307003999999995</v>
      </c>
      <c r="Q585">
        <v>4.6929947999999999E-2</v>
      </c>
      <c r="T585">
        <v>0.97691490000000003</v>
      </c>
      <c r="U585">
        <v>2.3085132000000001E-2</v>
      </c>
      <c r="V585">
        <v>0.97921210000000003</v>
      </c>
      <c r="W585">
        <v>2.0787877999999999E-2</v>
      </c>
      <c r="X585">
        <v>0.97965720000000001</v>
      </c>
      <c r="Y585">
        <v>2.0342827000000001E-2</v>
      </c>
      <c r="AB585">
        <v>0.97952510000000004</v>
      </c>
      <c r="AC585">
        <v>2.0474933000000001E-2</v>
      </c>
    </row>
    <row r="586" spans="1:29">
      <c r="A586" s="12">
        <f t="shared" si="7"/>
        <v>84.500000000000213</v>
      </c>
      <c r="D586">
        <v>0.97928119999999996</v>
      </c>
      <c r="E586">
        <v>2.0718832999999999E-2</v>
      </c>
      <c r="F586">
        <v>0.9557563</v>
      </c>
      <c r="G586">
        <v>4.4243693000000001E-2</v>
      </c>
      <c r="N586">
        <v>0.97857039999999995</v>
      </c>
      <c r="O586">
        <v>2.1429613E-2</v>
      </c>
      <c r="P586">
        <v>0.95322750000000001</v>
      </c>
      <c r="Q586">
        <v>4.6772505999999998E-2</v>
      </c>
      <c r="T586">
        <v>0.97703209999999996</v>
      </c>
      <c r="U586">
        <v>2.2967881999999998E-2</v>
      </c>
      <c r="V586">
        <v>0.97928119999999996</v>
      </c>
      <c r="W586">
        <v>2.0718832999999999E-2</v>
      </c>
      <c r="X586">
        <v>0.97971666000000002</v>
      </c>
      <c r="Y586">
        <v>2.0283369999999998E-2</v>
      </c>
      <c r="AB586">
        <v>0.97959375000000004</v>
      </c>
      <c r="AC586">
        <v>2.0406253999999999E-2</v>
      </c>
    </row>
    <row r="587" spans="1:29">
      <c r="A587" s="12">
        <f t="shared" si="7"/>
        <v>84.666666666666885</v>
      </c>
      <c r="D587">
        <v>0.97934984999999997</v>
      </c>
      <c r="E587">
        <v>2.0650133000000001E-2</v>
      </c>
      <c r="F587">
        <v>0.95589495000000002</v>
      </c>
      <c r="G587">
        <v>4.4105045000000002E-2</v>
      </c>
      <c r="N587">
        <v>0.97864150000000005</v>
      </c>
      <c r="O587">
        <v>2.1358516000000001E-2</v>
      </c>
      <c r="P587">
        <v>0.95338445999999999</v>
      </c>
      <c r="Q587">
        <v>4.6615522E-2</v>
      </c>
      <c r="T587">
        <v>0.97714809999999996</v>
      </c>
      <c r="U587">
        <v>2.2851891999999999E-2</v>
      </c>
      <c r="V587">
        <v>0.97934984999999997</v>
      </c>
      <c r="W587">
        <v>2.0650133000000001E-2</v>
      </c>
      <c r="X587">
        <v>0.97977585</v>
      </c>
      <c r="Y587">
        <v>2.0224154000000001E-2</v>
      </c>
      <c r="AB587">
        <v>0.97966206</v>
      </c>
      <c r="AC587">
        <v>2.0337936000000001E-2</v>
      </c>
    </row>
    <row r="588" spans="1:29">
      <c r="A588" s="12">
        <f t="shared" si="7"/>
        <v>84.833333333333556</v>
      </c>
      <c r="D588">
        <v>0.97941820000000002</v>
      </c>
      <c r="E588">
        <v>2.0581774000000001E-2</v>
      </c>
      <c r="F588">
        <v>0.95603309999999997</v>
      </c>
      <c r="G588">
        <v>4.3966893E-2</v>
      </c>
      <c r="N588">
        <v>0.97871220000000003</v>
      </c>
      <c r="O588">
        <v>2.1287786E-2</v>
      </c>
      <c r="P588">
        <v>0.95354103999999995</v>
      </c>
      <c r="Q588">
        <v>4.6458970000000002E-2</v>
      </c>
      <c r="T588">
        <v>0.97726285000000002</v>
      </c>
      <c r="U588">
        <v>2.2737136000000002E-2</v>
      </c>
      <c r="V588">
        <v>0.97941820000000002</v>
      </c>
      <c r="W588">
        <v>2.0581774000000001E-2</v>
      </c>
      <c r="X588">
        <v>0.97983480000000001</v>
      </c>
      <c r="Y588">
        <v>2.0165176999999999E-2</v>
      </c>
      <c r="AB588">
        <v>0.97972999999999999</v>
      </c>
      <c r="AC588">
        <v>2.0269973E-2</v>
      </c>
    </row>
    <row r="589" spans="1:29">
      <c r="A589" s="12">
        <f t="shared" si="7"/>
        <v>85.000000000000227</v>
      </c>
      <c r="D589">
        <v>0.97948619999999997</v>
      </c>
      <c r="E589">
        <v>2.0513752E-2</v>
      </c>
      <c r="F589">
        <v>0.95617074000000002</v>
      </c>
      <c r="G589">
        <v>4.382925E-2</v>
      </c>
      <c r="N589">
        <v>0.97878259999999995</v>
      </c>
      <c r="O589">
        <v>2.1217419000000001E-2</v>
      </c>
      <c r="P589">
        <v>0.95369714000000005</v>
      </c>
      <c r="Q589">
        <v>4.6302865999999998E-2</v>
      </c>
      <c r="T589">
        <v>0.97737640000000003</v>
      </c>
      <c r="U589">
        <v>2.2623593000000001E-2</v>
      </c>
      <c r="V589">
        <v>0.97948619999999997</v>
      </c>
      <c r="W589">
        <v>2.0513752E-2</v>
      </c>
      <c r="X589">
        <v>0.97989356999999999</v>
      </c>
      <c r="Y589">
        <v>2.0106437000000001E-2</v>
      </c>
      <c r="AB589">
        <v>0.97979766000000001</v>
      </c>
      <c r="AC589">
        <v>2.0202363000000001E-2</v>
      </c>
    </row>
    <row r="590" spans="1:29">
      <c r="A590" s="12">
        <f t="shared" si="7"/>
        <v>85.166666666666899</v>
      </c>
      <c r="D590">
        <v>0.97955393999999996</v>
      </c>
      <c r="E590">
        <v>2.0446059999999999E-2</v>
      </c>
      <c r="F590">
        <v>0.95630789999999999</v>
      </c>
      <c r="G590">
        <v>4.3692122999999999E-2</v>
      </c>
      <c r="N590">
        <v>0.97885257000000003</v>
      </c>
      <c r="O590">
        <v>2.1147411000000001E-2</v>
      </c>
      <c r="P590">
        <v>0.95385279999999995</v>
      </c>
      <c r="Q590">
        <v>4.6147256999999997E-2</v>
      </c>
      <c r="T590">
        <v>0.97748875999999996</v>
      </c>
      <c r="U590">
        <v>2.2511248000000001E-2</v>
      </c>
      <c r="V590">
        <v>0.97955393999999996</v>
      </c>
      <c r="W590">
        <v>2.0446059999999999E-2</v>
      </c>
      <c r="X590">
        <v>0.97995204000000002</v>
      </c>
      <c r="Y590">
        <v>2.0047934999999999E-2</v>
      </c>
      <c r="AB590">
        <v>0.97986490000000004</v>
      </c>
      <c r="AC590">
        <v>2.0135103000000001E-2</v>
      </c>
    </row>
    <row r="591" spans="1:29">
      <c r="A591" s="12">
        <f t="shared" si="7"/>
        <v>85.33333333333357</v>
      </c>
      <c r="D591">
        <v>0.97962130000000003</v>
      </c>
      <c r="E591">
        <v>2.0378696000000002E-2</v>
      </c>
      <c r="F591">
        <v>0.95644450000000003</v>
      </c>
      <c r="G591">
        <v>4.3555523999999998E-2</v>
      </c>
      <c r="N591">
        <v>0.97892224999999999</v>
      </c>
      <c r="O591">
        <v>2.1077760000000001E-2</v>
      </c>
      <c r="P591">
        <v>0.95400786000000004</v>
      </c>
      <c r="Q591">
        <v>4.5992162000000003E-2</v>
      </c>
      <c r="T591">
        <v>0.97759989999999997</v>
      </c>
      <c r="U591">
        <v>2.2400073999999999E-2</v>
      </c>
      <c r="V591">
        <v>0.97962130000000003</v>
      </c>
      <c r="W591">
        <v>2.0378696000000002E-2</v>
      </c>
      <c r="X591">
        <v>0.98001033000000004</v>
      </c>
      <c r="Y591">
        <v>1.9989666999999999E-2</v>
      </c>
      <c r="AB591">
        <v>0.97993182999999995</v>
      </c>
      <c r="AC591">
        <v>2.006819E-2</v>
      </c>
    </row>
    <row r="592" spans="1:29">
      <c r="A592" s="12">
        <f t="shared" si="7"/>
        <v>85.500000000000242</v>
      </c>
      <c r="D592">
        <v>0.97968834999999999</v>
      </c>
      <c r="E592">
        <v>2.0311653999999998E-2</v>
      </c>
      <c r="F592">
        <v>0.95658049999999994</v>
      </c>
      <c r="G592">
        <v>4.341946E-2</v>
      </c>
      <c r="N592">
        <v>0.97899157000000003</v>
      </c>
      <c r="O592">
        <v>2.1008450000000001E-2</v>
      </c>
      <c r="P592">
        <v>0.95416239999999997</v>
      </c>
      <c r="Q592">
        <v>4.5837599999999999E-2</v>
      </c>
      <c r="T592">
        <v>0.97770995000000005</v>
      </c>
      <c r="U592">
        <v>2.2290047E-2</v>
      </c>
      <c r="V592">
        <v>0.97968834999999999</v>
      </c>
      <c r="W592">
        <v>2.0311653999999998E-2</v>
      </c>
      <c r="X592">
        <v>0.98006839999999995</v>
      </c>
      <c r="Y592">
        <v>1.9931629999999999E-2</v>
      </c>
      <c r="AB592">
        <v>0.97999840000000005</v>
      </c>
      <c r="AC592">
        <v>2.0001616E-2</v>
      </c>
    </row>
    <row r="593" spans="1:29">
      <c r="A593" s="12">
        <f t="shared" ref="A593:A656" si="8">A592+1/6</f>
        <v>85.666666666666913</v>
      </c>
      <c r="D593">
        <v>0.97975504000000002</v>
      </c>
      <c r="E593">
        <v>2.0244927999999999E-2</v>
      </c>
      <c r="F593">
        <v>0.95671605999999998</v>
      </c>
      <c r="G593">
        <v>4.3283942999999998E-2</v>
      </c>
      <c r="N593">
        <v>0.97906053000000004</v>
      </c>
      <c r="O593">
        <v>2.0939486E-2</v>
      </c>
      <c r="P593">
        <v>0.95431644000000004</v>
      </c>
      <c r="Q593">
        <v>4.5683590000000003E-2</v>
      </c>
      <c r="T593">
        <v>0.97781885000000002</v>
      </c>
      <c r="U593">
        <v>2.218115E-2</v>
      </c>
      <c r="V593">
        <v>0.97975504000000002</v>
      </c>
      <c r="W593">
        <v>2.0244927999999999E-2</v>
      </c>
      <c r="X593">
        <v>0.98012619999999995</v>
      </c>
      <c r="Y593">
        <v>1.987382E-2</v>
      </c>
      <c r="AB593">
        <v>0.98006462999999999</v>
      </c>
      <c r="AC593">
        <v>1.9935384E-2</v>
      </c>
    </row>
    <row r="594" spans="1:29">
      <c r="A594" s="12">
        <f t="shared" si="8"/>
        <v>85.833333333333584</v>
      </c>
      <c r="D594">
        <v>0.97982150000000001</v>
      </c>
      <c r="E594">
        <v>2.0178515000000001E-2</v>
      </c>
      <c r="F594">
        <v>0.95685100000000001</v>
      </c>
      <c r="G594">
        <v>4.3148972000000001E-2</v>
      </c>
      <c r="N594">
        <v>0.97912913999999995</v>
      </c>
      <c r="O594">
        <v>2.0870863999999999E-2</v>
      </c>
      <c r="P594">
        <v>0.95446986</v>
      </c>
      <c r="Q594">
        <v>4.5530144000000002E-2</v>
      </c>
      <c r="T594">
        <v>0.97792659999999998</v>
      </c>
      <c r="U594">
        <v>2.2073366000000001E-2</v>
      </c>
      <c r="V594">
        <v>0.97982150000000001</v>
      </c>
      <c r="W594">
        <v>2.0178515000000001E-2</v>
      </c>
      <c r="X594">
        <v>0.98018380000000005</v>
      </c>
      <c r="Y594">
        <v>1.9816239999999999E-2</v>
      </c>
      <c r="AB594">
        <v>0.98013050000000002</v>
      </c>
      <c r="AC594">
        <v>1.9869485999999999E-2</v>
      </c>
    </row>
    <row r="595" spans="1:29">
      <c r="A595" s="12">
        <f t="shared" si="8"/>
        <v>86.000000000000256</v>
      </c>
      <c r="D595">
        <v>0.97988755000000005</v>
      </c>
      <c r="E595">
        <v>2.0112429000000001E-2</v>
      </c>
      <c r="F595">
        <v>0.95698539999999999</v>
      </c>
      <c r="G595">
        <v>4.301456E-2</v>
      </c>
      <c r="N595">
        <v>0.97919743999999997</v>
      </c>
      <c r="O595">
        <v>2.0802582E-2</v>
      </c>
      <c r="P595">
        <v>0.95462274999999996</v>
      </c>
      <c r="Q595">
        <v>4.5377279999999999E-2</v>
      </c>
      <c r="T595">
        <v>0.97803329999999999</v>
      </c>
      <c r="U595">
        <v>2.1966672E-2</v>
      </c>
      <c r="V595">
        <v>0.97988755000000005</v>
      </c>
      <c r="W595">
        <v>2.0112429000000001E-2</v>
      </c>
      <c r="X595">
        <v>0.98024109999999998</v>
      </c>
      <c r="Y595">
        <v>1.9758884000000001E-2</v>
      </c>
      <c r="AB595">
        <v>0.98019606000000004</v>
      </c>
      <c r="AC595">
        <v>1.9803919999999999E-2</v>
      </c>
    </row>
    <row r="596" spans="1:29">
      <c r="A596" s="12">
        <f t="shared" si="8"/>
        <v>86.166666666666927</v>
      </c>
      <c r="D596">
        <v>0.97995330000000003</v>
      </c>
      <c r="E596">
        <v>2.0046705000000001E-2</v>
      </c>
      <c r="F596">
        <v>0.95711930000000001</v>
      </c>
      <c r="G596">
        <v>4.2880714E-2</v>
      </c>
      <c r="N596">
        <v>0.97926539999999995</v>
      </c>
      <c r="O596">
        <v>2.0734636000000001E-2</v>
      </c>
      <c r="P596">
        <v>0.95477500000000004</v>
      </c>
      <c r="Q596">
        <v>4.5225019999999998E-2</v>
      </c>
      <c r="T596">
        <v>0.97813899999999998</v>
      </c>
      <c r="U596">
        <v>2.1861044999999999E-2</v>
      </c>
      <c r="V596">
        <v>0.97995330000000003</v>
      </c>
      <c r="W596">
        <v>2.0046705000000001E-2</v>
      </c>
      <c r="X596">
        <v>0.98029820000000001</v>
      </c>
      <c r="Y596">
        <v>1.9701750000000001E-2</v>
      </c>
      <c r="AB596">
        <v>0.9802613</v>
      </c>
      <c r="AC596">
        <v>1.9738684999999999E-2</v>
      </c>
    </row>
    <row r="597" spans="1:29">
      <c r="A597" s="12">
        <f t="shared" si="8"/>
        <v>86.333333333333599</v>
      </c>
      <c r="D597">
        <v>0.98001872999999995</v>
      </c>
      <c r="E597">
        <v>1.9981295E-2</v>
      </c>
      <c r="F597">
        <v>0.95725256000000003</v>
      </c>
      <c r="G597">
        <v>4.2747437999999999E-2</v>
      </c>
      <c r="N597">
        <v>0.97933300000000001</v>
      </c>
      <c r="O597">
        <v>2.0667022E-2</v>
      </c>
      <c r="P597">
        <v>0.95492659999999996</v>
      </c>
      <c r="Q597">
        <v>4.5073374999999999E-2</v>
      </c>
      <c r="T597">
        <v>0.97824350000000004</v>
      </c>
      <c r="U597">
        <v>2.1756471999999999E-2</v>
      </c>
      <c r="V597">
        <v>0.98001872999999995</v>
      </c>
      <c r="W597">
        <v>1.9981295E-2</v>
      </c>
      <c r="X597">
        <v>0.98035514000000001</v>
      </c>
      <c r="Y597">
        <v>1.9644838000000001E-2</v>
      </c>
      <c r="AB597">
        <v>0.98032624000000002</v>
      </c>
      <c r="AC597">
        <v>1.9673763E-2</v>
      </c>
    </row>
    <row r="598" spans="1:29">
      <c r="A598" s="12">
        <f t="shared" si="8"/>
        <v>86.50000000000027</v>
      </c>
      <c r="D598">
        <v>0.98008379999999995</v>
      </c>
      <c r="E598">
        <v>1.9916191999999999E-2</v>
      </c>
      <c r="F598">
        <v>0.95738524000000003</v>
      </c>
      <c r="G598">
        <v>4.2614739999999998E-2</v>
      </c>
      <c r="N598">
        <v>0.9794003</v>
      </c>
      <c r="O598">
        <v>2.0599737999999999E-2</v>
      </c>
      <c r="P598">
        <v>0.95507765</v>
      </c>
      <c r="Q598">
        <v>4.4922355999999997E-2</v>
      </c>
      <c r="T598">
        <v>0.97834706000000005</v>
      </c>
      <c r="U598">
        <v>2.1652931E-2</v>
      </c>
      <c r="V598">
        <v>0.98008379999999995</v>
      </c>
      <c r="W598">
        <v>1.9916191999999999E-2</v>
      </c>
      <c r="X598">
        <v>0.98041180000000006</v>
      </c>
      <c r="Y598">
        <v>1.9588142999999999E-2</v>
      </c>
      <c r="AB598">
        <v>0.98039085000000004</v>
      </c>
      <c r="AC598">
        <v>1.9609150999999998E-2</v>
      </c>
    </row>
    <row r="599" spans="1:29">
      <c r="A599" s="12">
        <f t="shared" si="8"/>
        <v>86.666666666666941</v>
      </c>
      <c r="D599">
        <v>0.98014860000000004</v>
      </c>
      <c r="E599">
        <v>1.9851394000000001E-2</v>
      </c>
      <c r="F599">
        <v>0.95751739999999996</v>
      </c>
      <c r="G599">
        <v>4.2482626000000002E-2</v>
      </c>
      <c r="N599">
        <v>0.97946719999999998</v>
      </c>
      <c r="O599">
        <v>2.053278E-2</v>
      </c>
      <c r="P599">
        <v>0.95522803000000001</v>
      </c>
      <c r="Q599">
        <v>4.4771954000000003E-2</v>
      </c>
      <c r="T599">
        <v>0.97844960000000003</v>
      </c>
      <c r="U599">
        <v>2.1550406000000001E-2</v>
      </c>
      <c r="V599">
        <v>0.98014860000000004</v>
      </c>
      <c r="W599">
        <v>1.9851394000000001E-2</v>
      </c>
      <c r="X599">
        <v>0.98046833</v>
      </c>
      <c r="Y599">
        <v>1.9531665E-2</v>
      </c>
      <c r="AB599">
        <v>0.98045515999999999</v>
      </c>
      <c r="AC599">
        <v>1.9544856999999999E-2</v>
      </c>
    </row>
    <row r="600" spans="1:29">
      <c r="A600" s="12">
        <f t="shared" si="8"/>
        <v>86.833333333333613</v>
      </c>
      <c r="D600">
        <v>0.98021309999999995</v>
      </c>
      <c r="E600">
        <v>1.9786896000000002E-2</v>
      </c>
      <c r="F600">
        <v>0.95764890000000003</v>
      </c>
      <c r="G600">
        <v>4.2351100000000003E-2</v>
      </c>
      <c r="N600">
        <v>0.97953385000000004</v>
      </c>
      <c r="O600">
        <v>2.0466142999999999E-2</v>
      </c>
      <c r="P600">
        <v>0.95537780000000005</v>
      </c>
      <c r="Q600">
        <v>4.4622198000000002E-2</v>
      </c>
      <c r="T600">
        <v>0.97855115000000004</v>
      </c>
      <c r="U600">
        <v>2.1448873E-2</v>
      </c>
      <c r="V600">
        <v>0.98021309999999995</v>
      </c>
      <c r="W600">
        <v>1.9786896000000002E-2</v>
      </c>
      <c r="X600">
        <v>0.98052459999999997</v>
      </c>
      <c r="Y600">
        <v>1.9475401999999999E-2</v>
      </c>
      <c r="AB600">
        <v>0.98051909999999998</v>
      </c>
      <c r="AC600">
        <v>1.9480871E-2</v>
      </c>
    </row>
    <row r="601" spans="1:29">
      <c r="A601" s="12">
        <f t="shared" si="8"/>
        <v>87.000000000000284</v>
      </c>
      <c r="D601">
        <v>0.98027730000000002</v>
      </c>
      <c r="E601">
        <v>1.9722696000000001E-2</v>
      </c>
      <c r="F601">
        <v>0.95777979999999996</v>
      </c>
      <c r="G601">
        <v>4.2220170000000001E-2</v>
      </c>
      <c r="N601">
        <v>0.97960020000000003</v>
      </c>
      <c r="O601">
        <v>2.0399827999999998E-2</v>
      </c>
      <c r="P601">
        <v>0.95552689999999996</v>
      </c>
      <c r="Q601">
        <v>4.4473100000000002E-2</v>
      </c>
      <c r="T601">
        <v>0.97865170000000001</v>
      </c>
      <c r="U601">
        <v>2.1348323999999998E-2</v>
      </c>
      <c r="V601">
        <v>0.98027730000000002</v>
      </c>
      <c r="W601">
        <v>1.9722696000000001E-2</v>
      </c>
      <c r="X601">
        <v>0.98058060000000002</v>
      </c>
      <c r="Y601">
        <v>1.9419352000000001E-2</v>
      </c>
      <c r="AB601">
        <v>0.98058283000000002</v>
      </c>
      <c r="AC601">
        <v>1.9417195000000002E-2</v>
      </c>
    </row>
    <row r="602" spans="1:29">
      <c r="A602" s="12">
        <f t="shared" si="8"/>
        <v>87.166666666666956</v>
      </c>
      <c r="D602">
        <v>0.98034120000000002</v>
      </c>
      <c r="E602">
        <v>1.9658788999999999E-2</v>
      </c>
      <c r="F602">
        <v>0.95791020000000004</v>
      </c>
      <c r="G602">
        <v>4.2089840000000003E-2</v>
      </c>
      <c r="N602">
        <v>0.97966620000000004</v>
      </c>
      <c r="O602">
        <v>2.0333828000000002E-2</v>
      </c>
      <c r="P602">
        <v>0.95567530000000001</v>
      </c>
      <c r="Q602">
        <v>4.4324669999999997E-2</v>
      </c>
      <c r="T602">
        <v>0.97875124000000002</v>
      </c>
      <c r="U602">
        <v>2.1248737E-2</v>
      </c>
      <c r="V602">
        <v>0.98034120000000002</v>
      </c>
      <c r="W602">
        <v>1.9658788999999999E-2</v>
      </c>
      <c r="X602">
        <v>0.98063650000000002</v>
      </c>
      <c r="Y602">
        <v>1.9363512999999999E-2</v>
      </c>
      <c r="AB602">
        <v>0.98064620000000002</v>
      </c>
      <c r="AC602">
        <v>1.9353823999999999E-2</v>
      </c>
    </row>
    <row r="603" spans="1:29">
      <c r="A603" s="12">
        <f t="shared" si="8"/>
        <v>87.333333333333627</v>
      </c>
      <c r="D603">
        <v>0.98040484999999999</v>
      </c>
      <c r="E603">
        <v>1.9595172000000001E-2</v>
      </c>
      <c r="F603">
        <v>0.95803990000000006</v>
      </c>
      <c r="G603">
        <v>4.1960104999999998E-2</v>
      </c>
      <c r="N603">
        <v>0.97973186000000001</v>
      </c>
      <c r="O603">
        <v>2.0268141999999999E-2</v>
      </c>
      <c r="P603">
        <v>0.95582305999999995</v>
      </c>
      <c r="Q603">
        <v>4.4176920000000001E-2</v>
      </c>
      <c r="T603">
        <v>0.97884990000000005</v>
      </c>
      <c r="U603">
        <v>2.1150095000000001E-2</v>
      </c>
      <c r="V603">
        <v>0.98040484999999999</v>
      </c>
      <c r="W603">
        <v>1.9595172000000001E-2</v>
      </c>
      <c r="X603">
        <v>0.98069214999999998</v>
      </c>
      <c r="Y603">
        <v>1.9307881999999998E-2</v>
      </c>
      <c r="AB603">
        <v>0.98070924999999998</v>
      </c>
      <c r="AC603">
        <v>1.9290755E-2</v>
      </c>
    </row>
    <row r="604" spans="1:29">
      <c r="A604" s="12">
        <f t="shared" si="8"/>
        <v>87.500000000000298</v>
      </c>
      <c r="D604">
        <v>0.98046814999999998</v>
      </c>
      <c r="E604">
        <v>1.9531838999999999E-2</v>
      </c>
      <c r="F604">
        <v>0.95816904000000003</v>
      </c>
      <c r="G604">
        <v>4.1830979999999997E-2</v>
      </c>
      <c r="N604">
        <v>0.97979724000000001</v>
      </c>
      <c r="O604">
        <v>2.0202767E-2</v>
      </c>
      <c r="P604">
        <v>0.95597016999999995</v>
      </c>
      <c r="Q604">
        <v>4.4029857999999998E-2</v>
      </c>
      <c r="T604">
        <v>0.97894764000000001</v>
      </c>
      <c r="U604">
        <v>2.1052383000000001E-2</v>
      </c>
      <c r="V604">
        <v>0.98046814999999998</v>
      </c>
      <c r="W604">
        <v>1.9531838999999999E-2</v>
      </c>
      <c r="X604">
        <v>0.98074749999999999</v>
      </c>
      <c r="Y604">
        <v>1.9252457000000001E-2</v>
      </c>
      <c r="AB604">
        <v>0.98077199999999998</v>
      </c>
      <c r="AC604">
        <v>1.9227983000000001E-2</v>
      </c>
    </row>
    <row r="605" spans="1:29">
      <c r="A605" s="12">
        <f t="shared" si="8"/>
        <v>87.66666666666697</v>
      </c>
      <c r="D605">
        <v>0.98053120000000005</v>
      </c>
      <c r="E605">
        <v>1.9468788000000001E-2</v>
      </c>
      <c r="F605">
        <v>0.95829755000000005</v>
      </c>
      <c r="G605">
        <v>4.1702459999999997E-2</v>
      </c>
      <c r="N605">
        <v>0.97986229999999996</v>
      </c>
      <c r="O605">
        <v>2.0137700000000001E-2</v>
      </c>
      <c r="P605">
        <v>0.95611650000000004</v>
      </c>
      <c r="Q605">
        <v>4.3883495000000002E-2</v>
      </c>
      <c r="T605">
        <v>0.97904444000000002</v>
      </c>
      <c r="U605">
        <v>2.0955581000000001E-2</v>
      </c>
      <c r="V605">
        <v>0.98053120000000005</v>
      </c>
      <c r="W605">
        <v>1.9468788000000001E-2</v>
      </c>
      <c r="X605">
        <v>0.98080279999999997</v>
      </c>
      <c r="Y605">
        <v>1.9197248E-2</v>
      </c>
      <c r="AB605">
        <v>0.98083450000000005</v>
      </c>
      <c r="AC605">
        <v>1.9165508000000001E-2</v>
      </c>
    </row>
    <row r="606" spans="1:29">
      <c r="A606" s="12">
        <f t="shared" si="8"/>
        <v>87.833333333333641</v>
      </c>
      <c r="D606">
        <v>0.98059399999999997</v>
      </c>
      <c r="E606">
        <v>1.9406014999999999E-2</v>
      </c>
      <c r="F606">
        <v>0.95842545999999995</v>
      </c>
      <c r="G606">
        <v>4.1574553E-2</v>
      </c>
      <c r="N606">
        <v>0.97992705999999996</v>
      </c>
      <c r="O606">
        <v>2.0072935E-2</v>
      </c>
      <c r="P606">
        <v>0.95626219999999995</v>
      </c>
      <c r="Q606">
        <v>4.3737836000000002E-2</v>
      </c>
      <c r="T606">
        <v>0.97914034000000005</v>
      </c>
      <c r="U606">
        <v>2.0859675000000001E-2</v>
      </c>
      <c r="V606">
        <v>0.98059399999999997</v>
      </c>
      <c r="W606">
        <v>1.9406014999999999E-2</v>
      </c>
      <c r="X606">
        <v>0.98085772999999998</v>
      </c>
      <c r="Y606">
        <v>1.9142242E-2</v>
      </c>
      <c r="AB606">
        <v>0.98089665000000004</v>
      </c>
      <c r="AC606">
        <v>1.9103326E-2</v>
      </c>
    </row>
    <row r="607" spans="1:29">
      <c r="A607" s="12">
        <f t="shared" si="8"/>
        <v>88.000000000000313</v>
      </c>
      <c r="D607">
        <v>0.98065650000000004</v>
      </c>
      <c r="E607">
        <v>1.9343516000000002E-2</v>
      </c>
      <c r="F607">
        <v>0.95855270000000004</v>
      </c>
      <c r="G607">
        <v>4.144726E-2</v>
      </c>
      <c r="N607">
        <v>0.97999150000000002</v>
      </c>
      <c r="O607">
        <v>2.0008475000000001E-2</v>
      </c>
      <c r="P607">
        <v>0.95640709999999995</v>
      </c>
      <c r="Q607">
        <v>4.3592890000000002E-2</v>
      </c>
      <c r="T607">
        <v>0.97923534999999995</v>
      </c>
      <c r="U607">
        <v>2.0764649E-2</v>
      </c>
      <c r="V607">
        <v>0.98065650000000004</v>
      </c>
      <c r="W607">
        <v>1.9343516000000002E-2</v>
      </c>
      <c r="X607">
        <v>0.98091256999999998</v>
      </c>
      <c r="Y607">
        <v>1.9087440000000001E-2</v>
      </c>
      <c r="AB607">
        <v>0.98095860000000001</v>
      </c>
      <c r="AC607">
        <v>1.9041433999999999E-2</v>
      </c>
    </row>
    <row r="608" spans="1:29">
      <c r="A608" s="12">
        <f t="shared" si="8"/>
        <v>88.166666666666984</v>
      </c>
      <c r="D608">
        <v>0.98071872999999998</v>
      </c>
      <c r="E608">
        <v>1.9281284999999999E-2</v>
      </c>
      <c r="F608">
        <v>0.95867944000000005</v>
      </c>
      <c r="G608">
        <v>4.1320589999999997E-2</v>
      </c>
      <c r="N608">
        <v>0.98005569999999997</v>
      </c>
      <c r="O608">
        <v>1.9944314000000001E-2</v>
      </c>
      <c r="P608">
        <v>0.95655129999999999</v>
      </c>
      <c r="Q608">
        <v>4.3448663999999998E-2</v>
      </c>
      <c r="T608">
        <v>0.97932949999999996</v>
      </c>
      <c r="U608">
        <v>2.0670487000000001E-2</v>
      </c>
      <c r="V608">
        <v>0.98071872999999998</v>
      </c>
      <c r="W608">
        <v>1.9281284999999999E-2</v>
      </c>
      <c r="X608">
        <v>0.98096715999999995</v>
      </c>
      <c r="Y608">
        <v>1.9032838E-2</v>
      </c>
      <c r="AB608">
        <v>0.98102014999999998</v>
      </c>
      <c r="AC608">
        <v>1.897983E-2</v>
      </c>
    </row>
    <row r="609" spans="1:29">
      <c r="A609" s="12">
        <f t="shared" si="8"/>
        <v>88.333333333333655</v>
      </c>
      <c r="D609">
        <v>0.98078065999999997</v>
      </c>
      <c r="E609">
        <v>1.9219322E-2</v>
      </c>
      <c r="F609">
        <v>0.95880544000000001</v>
      </c>
      <c r="G609">
        <v>4.1194559999999998E-2</v>
      </c>
      <c r="N609">
        <v>0.98011950000000003</v>
      </c>
      <c r="O609">
        <v>1.9880450000000001E-2</v>
      </c>
      <c r="P609">
        <v>0.95669484000000005</v>
      </c>
      <c r="Q609">
        <v>4.3305165999999999E-2</v>
      </c>
      <c r="T609">
        <v>0.97942280000000004</v>
      </c>
      <c r="U609">
        <v>2.0577176999999999E-2</v>
      </c>
      <c r="V609">
        <v>0.98078065999999997</v>
      </c>
      <c r="W609">
        <v>1.9219322E-2</v>
      </c>
      <c r="X609">
        <v>0.98102160000000005</v>
      </c>
      <c r="Y609">
        <v>1.8978433999999999E-2</v>
      </c>
      <c r="AB609">
        <v>0.98108150000000005</v>
      </c>
      <c r="AC609">
        <v>1.8918509999999999E-2</v>
      </c>
    </row>
    <row r="610" spans="1:29">
      <c r="A610" s="12">
        <f t="shared" si="8"/>
        <v>88.500000000000327</v>
      </c>
      <c r="D610">
        <v>0.98084234999999997</v>
      </c>
      <c r="E610">
        <v>1.915762E-2</v>
      </c>
      <c r="F610">
        <v>0.95893085</v>
      </c>
      <c r="G610">
        <v>4.1069149999999999E-2</v>
      </c>
      <c r="N610">
        <v>0.98018309999999997</v>
      </c>
      <c r="O610">
        <v>1.981687E-2</v>
      </c>
      <c r="P610">
        <v>0.95683759999999995</v>
      </c>
      <c r="Q610">
        <v>4.3162417000000002E-2</v>
      </c>
      <c r="T610">
        <v>0.97951529999999998</v>
      </c>
      <c r="U610">
        <v>2.0484705999999998E-2</v>
      </c>
      <c r="V610">
        <v>0.98084234999999997</v>
      </c>
      <c r="W610">
        <v>1.915762E-2</v>
      </c>
      <c r="X610">
        <v>0.98107575999999996</v>
      </c>
      <c r="Y610">
        <v>1.8924226999999998E-2</v>
      </c>
      <c r="AB610">
        <v>0.98114250000000003</v>
      </c>
      <c r="AC610">
        <v>1.8857473999999999E-2</v>
      </c>
    </row>
    <row r="611" spans="1:29">
      <c r="A611" s="12">
        <f t="shared" si="8"/>
        <v>88.666666666666998</v>
      </c>
      <c r="D611">
        <v>0.98090379999999999</v>
      </c>
      <c r="E611">
        <v>1.9096176999999999E-2</v>
      </c>
      <c r="F611">
        <v>0.95905560000000001</v>
      </c>
      <c r="G611">
        <v>4.0944370000000001E-2</v>
      </c>
      <c r="N611">
        <v>0.98024639999999996</v>
      </c>
      <c r="O611">
        <v>1.9753570000000002E-2</v>
      </c>
      <c r="P611">
        <v>0.95697960000000004</v>
      </c>
      <c r="Q611">
        <v>4.3020410000000002E-2</v>
      </c>
      <c r="T611">
        <v>0.97960689999999995</v>
      </c>
      <c r="U611">
        <v>2.0393059000000002E-2</v>
      </c>
      <c r="V611">
        <v>0.98090379999999999</v>
      </c>
      <c r="W611">
        <v>1.9096176999999999E-2</v>
      </c>
      <c r="X611">
        <v>0.98112977000000001</v>
      </c>
      <c r="Y611">
        <v>1.8870214E-2</v>
      </c>
      <c r="AB611">
        <v>0.9812033</v>
      </c>
      <c r="AC611">
        <v>1.8796705E-2</v>
      </c>
    </row>
    <row r="612" spans="1:29">
      <c r="A612" s="12">
        <f t="shared" si="8"/>
        <v>88.83333333333367</v>
      </c>
      <c r="D612">
        <v>0.98096496</v>
      </c>
      <c r="E612">
        <v>1.9035053999999999E-2</v>
      </c>
      <c r="F612">
        <v>0.95917976000000005</v>
      </c>
      <c r="G612">
        <v>4.0820222000000003E-2</v>
      </c>
      <c r="N612">
        <v>0.9803094</v>
      </c>
      <c r="O612">
        <v>1.9690554999999998E-2</v>
      </c>
      <c r="P612">
        <v>0.95712083999999997</v>
      </c>
      <c r="Q612">
        <v>4.2879146E-2</v>
      </c>
      <c r="T612">
        <v>0.97969775999999997</v>
      </c>
      <c r="U612">
        <v>2.0302225E-2</v>
      </c>
      <c r="V612">
        <v>0.98096496</v>
      </c>
      <c r="W612">
        <v>1.9035053999999999E-2</v>
      </c>
      <c r="X612">
        <v>0.98118360000000004</v>
      </c>
      <c r="Y612">
        <v>1.8816395E-2</v>
      </c>
      <c r="AB612">
        <v>0.98126380000000002</v>
      </c>
      <c r="AC612">
        <v>1.8736208000000001E-2</v>
      </c>
    </row>
    <row r="613" spans="1:29">
      <c r="A613" s="12">
        <f t="shared" si="8"/>
        <v>89.000000000000341</v>
      </c>
      <c r="D613">
        <v>0.98102579999999995</v>
      </c>
      <c r="E613">
        <v>1.8974205000000001E-2</v>
      </c>
      <c r="F613">
        <v>0.95930329999999997</v>
      </c>
      <c r="G613">
        <v>4.0696703000000001E-2</v>
      </c>
      <c r="N613">
        <v>0.98037220000000003</v>
      </c>
      <c r="O613">
        <v>1.9627820000000001E-2</v>
      </c>
      <c r="P613">
        <v>0.95726140000000004</v>
      </c>
      <c r="Q613">
        <v>4.2738634999999997E-2</v>
      </c>
      <c r="T613">
        <v>0.97978779999999999</v>
      </c>
      <c r="U613">
        <v>2.0212183000000002E-2</v>
      </c>
      <c r="V613">
        <v>0.98102579999999995</v>
      </c>
      <c r="W613">
        <v>1.8974205000000001E-2</v>
      </c>
      <c r="X613">
        <v>0.98123722999999996</v>
      </c>
      <c r="Y613">
        <v>1.8762765000000001E-2</v>
      </c>
      <c r="AB613">
        <v>0.98132399999999997</v>
      </c>
      <c r="AC613">
        <v>1.8675979999999998E-2</v>
      </c>
    </row>
    <row r="614" spans="1:29">
      <c r="A614" s="12">
        <f t="shared" si="8"/>
        <v>89.166666666667012</v>
      </c>
      <c r="D614">
        <v>0.98108640000000003</v>
      </c>
      <c r="E614">
        <v>1.8913617000000001E-2</v>
      </c>
      <c r="F614">
        <v>0.95942616000000003</v>
      </c>
      <c r="G614">
        <v>4.0573813E-2</v>
      </c>
      <c r="N614">
        <v>0.98043466000000001</v>
      </c>
      <c r="O614">
        <v>1.9565368E-2</v>
      </c>
      <c r="P614">
        <v>0.9574011</v>
      </c>
      <c r="Q614">
        <v>4.2598877E-2</v>
      </c>
      <c r="T614">
        <v>0.97987705000000003</v>
      </c>
      <c r="U614">
        <v>2.0122926999999999E-2</v>
      </c>
      <c r="V614">
        <v>0.98108640000000003</v>
      </c>
      <c r="W614">
        <v>1.8913617000000001E-2</v>
      </c>
      <c r="X614">
        <v>0.98129069999999996</v>
      </c>
      <c r="Y614">
        <v>1.8709323999999999E-2</v>
      </c>
      <c r="AB614">
        <v>0.98138400000000003</v>
      </c>
      <c r="AC614">
        <v>1.861602E-2</v>
      </c>
    </row>
    <row r="615" spans="1:29">
      <c r="A615" s="12">
        <f t="shared" si="8"/>
        <v>89.333333333333684</v>
      </c>
      <c r="D615">
        <v>0.98114670000000004</v>
      </c>
      <c r="E615">
        <v>1.8853286E-2</v>
      </c>
      <c r="F615">
        <v>0.95954850000000003</v>
      </c>
      <c r="G615">
        <v>4.0451553000000001E-2</v>
      </c>
      <c r="N615">
        <v>0.98049679999999995</v>
      </c>
      <c r="O615">
        <v>1.9503191E-2</v>
      </c>
      <c r="P615">
        <v>0.95754010000000001</v>
      </c>
      <c r="Q615">
        <v>4.2459879999999998E-2</v>
      </c>
      <c r="T615">
        <v>0.97996556999999995</v>
      </c>
      <c r="U615">
        <v>2.0034442E-2</v>
      </c>
      <c r="V615">
        <v>0.98114670000000004</v>
      </c>
      <c r="W615">
        <v>1.8853286E-2</v>
      </c>
      <c r="X615">
        <v>0.98134390000000005</v>
      </c>
      <c r="Y615">
        <v>1.8656071E-2</v>
      </c>
      <c r="AB615">
        <v>0.98144363999999995</v>
      </c>
      <c r="AC615">
        <v>1.8556327000000001E-2</v>
      </c>
    </row>
    <row r="616" spans="1:29">
      <c r="A616" s="12">
        <f t="shared" si="8"/>
        <v>89.500000000000355</v>
      </c>
      <c r="D616">
        <v>0.98120680000000005</v>
      </c>
      <c r="E616">
        <v>1.8793210000000001E-2</v>
      </c>
      <c r="F616">
        <v>0.95967007000000004</v>
      </c>
      <c r="G616">
        <v>4.0329926000000002E-2</v>
      </c>
      <c r="N616">
        <v>0.98055870000000001</v>
      </c>
      <c r="O616">
        <v>1.944129E-2</v>
      </c>
      <c r="P616">
        <v>0.95767840000000004</v>
      </c>
      <c r="Q616">
        <v>4.2321640000000001E-2</v>
      </c>
      <c r="T616">
        <v>0.98005330000000002</v>
      </c>
      <c r="U616">
        <v>1.9946715E-2</v>
      </c>
      <c r="V616">
        <v>0.98120680000000005</v>
      </c>
      <c r="W616">
        <v>1.8793210000000001E-2</v>
      </c>
      <c r="X616">
        <v>0.98139699999999996</v>
      </c>
      <c r="Y616">
        <v>1.8603003E-2</v>
      </c>
      <c r="AB616">
        <v>0.98150309999999996</v>
      </c>
      <c r="AC616">
        <v>1.8496894999999999E-2</v>
      </c>
    </row>
    <row r="617" spans="1:29">
      <c r="A617" s="12">
        <f t="shared" si="8"/>
        <v>89.666666666667027</v>
      </c>
      <c r="D617">
        <v>0.98126659999999999</v>
      </c>
      <c r="E617">
        <v>1.8733386000000001E-2</v>
      </c>
      <c r="F617">
        <v>0.95979106000000003</v>
      </c>
      <c r="G617">
        <v>4.0208929999999997E-2</v>
      </c>
      <c r="N617">
        <v>0.9806203</v>
      </c>
      <c r="O617">
        <v>1.937966E-2</v>
      </c>
      <c r="P617">
        <v>0.95781579999999999</v>
      </c>
      <c r="Q617">
        <v>4.2184162999999997E-2</v>
      </c>
      <c r="T617">
        <v>0.98014027000000004</v>
      </c>
      <c r="U617">
        <v>1.9859736999999999E-2</v>
      </c>
      <c r="V617">
        <v>0.98126659999999999</v>
      </c>
      <c r="W617">
        <v>1.8733386000000001E-2</v>
      </c>
      <c r="X617">
        <v>0.98144989999999999</v>
      </c>
      <c r="Y617">
        <v>1.8550118000000001E-2</v>
      </c>
      <c r="AB617">
        <v>0.98156226000000002</v>
      </c>
      <c r="AC617">
        <v>1.8437723E-2</v>
      </c>
    </row>
    <row r="618" spans="1:29">
      <c r="A618" s="12">
        <f t="shared" si="8"/>
        <v>89.833333333333698</v>
      </c>
      <c r="D618">
        <v>0.98132615999999995</v>
      </c>
      <c r="E618">
        <v>1.8673810999999998E-2</v>
      </c>
      <c r="F618">
        <v>0.95991146999999999</v>
      </c>
      <c r="G618">
        <v>4.0088556999999997E-2</v>
      </c>
      <c r="N618">
        <v>0.98068169999999999</v>
      </c>
      <c r="O618">
        <v>1.9318301E-2</v>
      </c>
      <c r="P618">
        <v>0.95795255999999995</v>
      </c>
      <c r="Q618">
        <v>4.204745E-2</v>
      </c>
      <c r="T618">
        <v>0.9802265</v>
      </c>
      <c r="U618">
        <v>1.9773489000000002E-2</v>
      </c>
      <c r="V618">
        <v>0.98132615999999995</v>
      </c>
      <c r="W618">
        <v>1.8673810999999998E-2</v>
      </c>
      <c r="X618">
        <v>0.9815026</v>
      </c>
      <c r="Y618">
        <v>1.8497413000000001E-2</v>
      </c>
      <c r="AB618">
        <v>0.98162119999999997</v>
      </c>
      <c r="AC618">
        <v>1.8378809999999999E-2</v>
      </c>
    </row>
    <row r="619" spans="1:29">
      <c r="A619" s="12">
        <f t="shared" si="8"/>
        <v>90.000000000000369</v>
      </c>
      <c r="D619">
        <v>0.98138550000000002</v>
      </c>
      <c r="E619">
        <v>1.8614482000000002E-2</v>
      </c>
      <c r="F619">
        <v>0.96003119999999997</v>
      </c>
      <c r="G619">
        <v>3.9968820000000002E-2</v>
      </c>
      <c r="N619">
        <v>0.98074280000000003</v>
      </c>
      <c r="O619">
        <v>1.9257208000000001E-2</v>
      </c>
      <c r="P619">
        <v>0.95808850000000001</v>
      </c>
      <c r="Q619">
        <v>4.1911499999999997E-2</v>
      </c>
      <c r="T619">
        <v>0.98031204999999999</v>
      </c>
      <c r="U619">
        <v>1.9687963999999999E-2</v>
      </c>
      <c r="V619">
        <v>0.98138550000000002</v>
      </c>
      <c r="W619">
        <v>1.8614482000000002E-2</v>
      </c>
      <c r="X619">
        <v>0.98155510000000001</v>
      </c>
      <c r="Y619">
        <v>1.8444895999999999E-2</v>
      </c>
      <c r="AB619">
        <v>0.98167985999999996</v>
      </c>
      <c r="AC619">
        <v>1.832015E-2</v>
      </c>
    </row>
    <row r="620" spans="1:29">
      <c r="A620" s="12">
        <f t="shared" si="8"/>
        <v>90.166666666667041</v>
      </c>
      <c r="D620">
        <v>0.9814446</v>
      </c>
      <c r="E620">
        <v>1.8555394999999999E-2</v>
      </c>
      <c r="F620">
        <v>0.96015030000000001</v>
      </c>
      <c r="G620">
        <v>3.9849713000000002E-2</v>
      </c>
      <c r="N620">
        <v>0.9808036</v>
      </c>
      <c r="O620">
        <v>1.9196379999999999E-2</v>
      </c>
      <c r="P620">
        <v>0.95822364000000004</v>
      </c>
      <c r="Q620">
        <v>4.1776344E-2</v>
      </c>
      <c r="T620">
        <v>0.98039686999999998</v>
      </c>
      <c r="U620">
        <v>1.9603148000000001E-2</v>
      </c>
      <c r="V620">
        <v>0.9814446</v>
      </c>
      <c r="W620">
        <v>1.8555394999999999E-2</v>
      </c>
      <c r="X620">
        <v>0.98160744</v>
      </c>
      <c r="Y620">
        <v>1.839257E-2</v>
      </c>
      <c r="AB620">
        <v>0.98173827000000002</v>
      </c>
      <c r="AC620">
        <v>1.8261744E-2</v>
      </c>
    </row>
    <row r="621" spans="1:29">
      <c r="A621" s="12">
        <f t="shared" si="8"/>
        <v>90.333333333333712</v>
      </c>
      <c r="D621">
        <v>0.98150340000000003</v>
      </c>
      <c r="E621">
        <v>1.8496546999999999E-2</v>
      </c>
      <c r="F621">
        <v>0.96026873999999995</v>
      </c>
      <c r="G621">
        <v>3.9731268E-2</v>
      </c>
      <c r="N621">
        <v>0.98086417000000004</v>
      </c>
      <c r="O621">
        <v>1.9135814000000001E-2</v>
      </c>
      <c r="P621">
        <v>0.95835804999999996</v>
      </c>
      <c r="Q621">
        <v>4.1641976999999997E-2</v>
      </c>
      <c r="T621">
        <v>0.98048097000000001</v>
      </c>
      <c r="U621">
        <v>1.9519030999999999E-2</v>
      </c>
      <c r="V621">
        <v>0.98150340000000003</v>
      </c>
      <c r="W621">
        <v>1.8496546999999999E-2</v>
      </c>
      <c r="X621">
        <v>0.98165959999999997</v>
      </c>
      <c r="Y621">
        <v>1.8340424000000001E-2</v>
      </c>
      <c r="AB621">
        <v>0.98179643999999999</v>
      </c>
      <c r="AC621">
        <v>1.8203586000000001E-2</v>
      </c>
    </row>
    <row r="622" spans="1:29">
      <c r="A622" s="12">
        <f t="shared" si="8"/>
        <v>90.500000000000384</v>
      </c>
      <c r="D622">
        <v>0.98156209999999999</v>
      </c>
      <c r="E622">
        <v>1.8437934999999999E-2</v>
      </c>
      <c r="F622">
        <v>0.96038650000000003</v>
      </c>
      <c r="G622">
        <v>3.9613460000000003E-2</v>
      </c>
      <c r="N622">
        <v>0.98092449999999998</v>
      </c>
      <c r="O622">
        <v>1.907551E-2</v>
      </c>
      <c r="P622">
        <v>0.9584916</v>
      </c>
      <c r="Q622">
        <v>4.1508384000000002E-2</v>
      </c>
      <c r="T622">
        <v>0.9805644</v>
      </c>
      <c r="U622">
        <v>1.9435601E-2</v>
      </c>
      <c r="V622">
        <v>0.98156209999999999</v>
      </c>
      <c r="W622">
        <v>1.8437934999999999E-2</v>
      </c>
      <c r="X622">
        <v>0.98171156999999998</v>
      </c>
      <c r="Y622">
        <v>1.8288456000000002E-2</v>
      </c>
      <c r="AB622">
        <v>0.98185429999999996</v>
      </c>
      <c r="AC622">
        <v>1.8145676999999999E-2</v>
      </c>
    </row>
    <row r="623" spans="1:29">
      <c r="A623" s="12">
        <f t="shared" si="8"/>
        <v>90.666666666667055</v>
      </c>
      <c r="D623">
        <v>0.98162042999999999</v>
      </c>
      <c r="E623">
        <v>1.8379558000000001E-2</v>
      </c>
      <c r="F623">
        <v>0.96050369999999996</v>
      </c>
      <c r="G623">
        <v>3.9496284E-2</v>
      </c>
      <c r="N623">
        <v>0.98098450000000004</v>
      </c>
      <c r="O623">
        <v>1.9015461000000001E-2</v>
      </c>
      <c r="P623">
        <v>0.95862440000000004</v>
      </c>
      <c r="Q623">
        <v>4.137557E-2</v>
      </c>
      <c r="T623">
        <v>0.98064715000000002</v>
      </c>
      <c r="U623">
        <v>1.9352847999999999E-2</v>
      </c>
      <c r="V623">
        <v>0.98162042999999999</v>
      </c>
      <c r="W623">
        <v>1.8379558000000001E-2</v>
      </c>
      <c r="X623">
        <v>0.98176335999999997</v>
      </c>
      <c r="Y623">
        <v>1.8236663E-2</v>
      </c>
      <c r="AB623">
        <v>0.98191200000000001</v>
      </c>
      <c r="AC623">
        <v>1.8088013E-2</v>
      </c>
    </row>
    <row r="624" spans="1:29">
      <c r="A624" s="12">
        <f t="shared" si="8"/>
        <v>90.833333333333727</v>
      </c>
      <c r="D624">
        <v>0.98167859999999996</v>
      </c>
      <c r="E624">
        <v>1.8321411999999999E-2</v>
      </c>
      <c r="F624">
        <v>0.96062029999999998</v>
      </c>
      <c r="G624">
        <v>3.9379742000000002E-2</v>
      </c>
      <c r="N624">
        <v>0.98104435000000001</v>
      </c>
      <c r="O624">
        <v>1.8955670000000001E-2</v>
      </c>
      <c r="P624">
        <v>0.95875644999999998</v>
      </c>
      <c r="Q624">
        <v>4.1243534999999998E-2</v>
      </c>
      <c r="T624">
        <v>0.98072919999999997</v>
      </c>
      <c r="U624">
        <v>1.9270756999999999E-2</v>
      </c>
      <c r="V624">
        <v>0.98167859999999996</v>
      </c>
      <c r="W624">
        <v>1.8321411999999999E-2</v>
      </c>
      <c r="X624">
        <v>0.98181499999999999</v>
      </c>
      <c r="Y624">
        <v>1.8185046E-2</v>
      </c>
      <c r="AB624">
        <v>0.98196939999999999</v>
      </c>
      <c r="AC624">
        <v>1.8030590999999999E-2</v>
      </c>
    </row>
    <row r="625" spans="1:29">
      <c r="A625" s="12">
        <f t="shared" si="8"/>
        <v>91.000000000000398</v>
      </c>
      <c r="D625">
        <v>0.98173650000000001</v>
      </c>
      <c r="E625">
        <v>1.826349E-2</v>
      </c>
      <c r="F625">
        <v>0.96073615999999995</v>
      </c>
      <c r="G625">
        <v>3.926383E-2</v>
      </c>
      <c r="N625">
        <v>0.98110390000000003</v>
      </c>
      <c r="O625">
        <v>1.8896132999999999E-2</v>
      </c>
      <c r="P625">
        <v>0.95888775999999998</v>
      </c>
      <c r="Q625">
        <v>4.1112273999999997E-2</v>
      </c>
      <c r="T625">
        <v>0.98081070000000004</v>
      </c>
      <c r="U625">
        <v>1.9189322000000002E-2</v>
      </c>
      <c r="V625">
        <v>0.98173650000000001</v>
      </c>
      <c r="W625">
        <v>1.826349E-2</v>
      </c>
      <c r="X625">
        <v>0.98186640000000003</v>
      </c>
      <c r="Y625">
        <v>1.81336E-2</v>
      </c>
      <c r="AB625">
        <v>0.98202659999999997</v>
      </c>
      <c r="AC625">
        <v>1.7973395E-2</v>
      </c>
    </row>
    <row r="626" spans="1:29">
      <c r="A626" s="12">
        <f t="shared" si="8"/>
        <v>91.166666666667069</v>
      </c>
      <c r="D626">
        <v>0.98179419999999995</v>
      </c>
      <c r="E626">
        <v>1.8205795E-2</v>
      </c>
      <c r="F626">
        <v>0.96085142999999995</v>
      </c>
      <c r="G626">
        <v>3.9148546999999999E-2</v>
      </c>
      <c r="N626">
        <v>0.98116314000000004</v>
      </c>
      <c r="O626">
        <v>1.8836847E-2</v>
      </c>
      <c r="P626">
        <v>0.95901822999999997</v>
      </c>
      <c r="Q626">
        <v>4.0981792000000003E-2</v>
      </c>
      <c r="T626">
        <v>0.98089146999999999</v>
      </c>
      <c r="U626">
        <v>1.9108532000000001E-2</v>
      </c>
      <c r="V626">
        <v>0.98179419999999995</v>
      </c>
      <c r="W626">
        <v>1.8205795E-2</v>
      </c>
      <c r="X626">
        <v>0.9819177</v>
      </c>
      <c r="Y626">
        <v>1.8082325999999999E-2</v>
      </c>
      <c r="AB626">
        <v>0.98208355999999997</v>
      </c>
      <c r="AC626">
        <v>1.7916435000000001E-2</v>
      </c>
    </row>
    <row r="627" spans="1:29">
      <c r="A627" s="12">
        <f t="shared" si="8"/>
        <v>91.333333333333741</v>
      </c>
      <c r="D627">
        <v>0.98185169999999999</v>
      </c>
      <c r="E627">
        <v>1.8148319999999999E-2</v>
      </c>
      <c r="F627">
        <v>0.96096610000000005</v>
      </c>
      <c r="G627">
        <v>3.9033893E-2</v>
      </c>
      <c r="N627">
        <v>0.98122220000000004</v>
      </c>
      <c r="O627">
        <v>1.8777809999999999E-2</v>
      </c>
      <c r="P627">
        <v>0.95914792999999998</v>
      </c>
      <c r="Q627">
        <v>4.0852079999999999E-2</v>
      </c>
      <c r="T627">
        <v>0.98097162999999998</v>
      </c>
      <c r="U627">
        <v>1.9028376999999999E-2</v>
      </c>
      <c r="V627">
        <v>0.98185169999999999</v>
      </c>
      <c r="W627">
        <v>1.8148319999999999E-2</v>
      </c>
      <c r="X627">
        <v>0.98196876</v>
      </c>
      <c r="Y627">
        <v>1.8031220000000001E-2</v>
      </c>
      <c r="AB627">
        <v>0.98214029999999997</v>
      </c>
      <c r="AC627">
        <v>1.7859709000000001E-2</v>
      </c>
    </row>
    <row r="628" spans="1:29">
      <c r="A628" s="12">
        <f t="shared" si="8"/>
        <v>91.500000000000412</v>
      </c>
      <c r="D628">
        <v>0.98190889999999997</v>
      </c>
      <c r="E628">
        <v>1.8091096000000001E-2</v>
      </c>
      <c r="F628">
        <v>0.96108013000000003</v>
      </c>
      <c r="G628">
        <v>3.8919862E-2</v>
      </c>
      <c r="N628">
        <v>0.98128099999999996</v>
      </c>
      <c r="O628">
        <v>1.8719016000000002E-2</v>
      </c>
      <c r="P628">
        <v>0.95927684999999996</v>
      </c>
      <c r="Q628">
        <v>4.0723145000000002E-2</v>
      </c>
      <c r="T628">
        <v>0.98105114999999998</v>
      </c>
      <c r="U628">
        <v>1.8948843999999999E-2</v>
      </c>
      <c r="V628">
        <v>0.98190889999999997</v>
      </c>
      <c r="W628">
        <v>1.8091096000000001E-2</v>
      </c>
      <c r="X628">
        <v>0.98201970000000005</v>
      </c>
      <c r="Y628">
        <v>1.7980283E-2</v>
      </c>
      <c r="AB628">
        <v>0.98219679999999998</v>
      </c>
      <c r="AC628">
        <v>1.7803214000000001E-2</v>
      </c>
    </row>
    <row r="629" spans="1:29">
      <c r="A629" s="12">
        <f t="shared" si="8"/>
        <v>91.666666666667084</v>
      </c>
      <c r="D629">
        <v>0.98196589999999995</v>
      </c>
      <c r="E629">
        <v>1.8034127E-2</v>
      </c>
      <c r="F629">
        <v>0.96119356</v>
      </c>
      <c r="G629">
        <v>3.8806457000000003E-2</v>
      </c>
      <c r="N629">
        <v>0.98133959999999998</v>
      </c>
      <c r="O629">
        <v>1.8660449999999999E-2</v>
      </c>
      <c r="P629">
        <v>0.95940499999999995</v>
      </c>
      <c r="Q629">
        <v>4.0594975999999998E-2</v>
      </c>
      <c r="T629">
        <v>0.98113006000000003</v>
      </c>
      <c r="U629">
        <v>1.8869924999999999E-2</v>
      </c>
      <c r="V629">
        <v>0.98196589999999995</v>
      </c>
      <c r="W629">
        <v>1.8034127E-2</v>
      </c>
      <c r="X629">
        <v>0.98207049999999996</v>
      </c>
      <c r="Y629">
        <v>1.7929513000000001E-2</v>
      </c>
      <c r="AB629">
        <v>0.98225309999999999</v>
      </c>
      <c r="AC629">
        <v>1.7746947999999999E-2</v>
      </c>
    </row>
    <row r="630" spans="1:29">
      <c r="A630" s="12">
        <f t="shared" si="8"/>
        <v>91.833333333333755</v>
      </c>
      <c r="D630">
        <v>0.98202263999999995</v>
      </c>
      <c r="E630">
        <v>1.7977381000000001E-2</v>
      </c>
      <c r="F630">
        <v>0.96130632999999999</v>
      </c>
      <c r="G630">
        <v>3.8693666000000002E-2</v>
      </c>
      <c r="N630">
        <v>0.98139787000000001</v>
      </c>
      <c r="O630">
        <v>1.8602123000000002E-2</v>
      </c>
      <c r="P630">
        <v>0.95953244000000004</v>
      </c>
      <c r="Q630">
        <v>4.0467583000000001E-2</v>
      </c>
      <c r="T630">
        <v>0.98120839999999998</v>
      </c>
      <c r="U630">
        <v>1.8791611999999999E-2</v>
      </c>
      <c r="V630">
        <v>0.98202263999999995</v>
      </c>
      <c r="W630">
        <v>1.7977381000000001E-2</v>
      </c>
      <c r="X630">
        <v>0.98212109999999997</v>
      </c>
      <c r="Y630">
        <v>1.7878905E-2</v>
      </c>
      <c r="AB630">
        <v>0.98230910000000005</v>
      </c>
      <c r="AC630">
        <v>1.7690908000000002E-2</v>
      </c>
    </row>
    <row r="631" spans="1:29">
      <c r="A631" s="12">
        <f t="shared" si="8"/>
        <v>92.000000000000426</v>
      </c>
      <c r="D631">
        <v>0.98207915000000001</v>
      </c>
      <c r="E631">
        <v>1.7920856999999998E-2</v>
      </c>
      <c r="F631">
        <v>0.96141849999999995</v>
      </c>
      <c r="G631">
        <v>3.8581494000000001E-2</v>
      </c>
      <c r="N631">
        <v>0.981456</v>
      </c>
      <c r="O631">
        <v>1.8544035E-2</v>
      </c>
      <c r="P631">
        <v>0.95965900000000004</v>
      </c>
      <c r="Q631">
        <v>4.0341016E-2</v>
      </c>
      <c r="T631">
        <v>0.98128610000000005</v>
      </c>
      <c r="U631">
        <v>1.8713892999999999E-2</v>
      </c>
      <c r="V631">
        <v>0.98207915000000001</v>
      </c>
      <c r="W631">
        <v>1.7920856999999998E-2</v>
      </c>
      <c r="X631">
        <v>0.98217153999999995</v>
      </c>
      <c r="Y631">
        <v>1.7828460000000001E-2</v>
      </c>
      <c r="AB631">
        <v>0.98236489999999999</v>
      </c>
      <c r="AC631">
        <v>1.7635094E-2</v>
      </c>
    </row>
    <row r="632" spans="1:29">
      <c r="A632" s="12">
        <f t="shared" si="8"/>
        <v>92.166666666667098</v>
      </c>
      <c r="D632">
        <v>0.98213550000000005</v>
      </c>
      <c r="E632">
        <v>1.7864552999999998E-2</v>
      </c>
      <c r="F632">
        <v>0.96153010000000005</v>
      </c>
      <c r="G632">
        <v>3.8469932999999998E-2</v>
      </c>
      <c r="N632">
        <v>0.98151379999999999</v>
      </c>
      <c r="O632">
        <v>1.8486183E-2</v>
      </c>
      <c r="P632">
        <v>0.95978474999999996</v>
      </c>
      <c r="Q632">
        <v>4.0215224000000001E-2</v>
      </c>
      <c r="T632">
        <v>0.98136323999999997</v>
      </c>
      <c r="U632">
        <v>1.8636761000000002E-2</v>
      </c>
      <c r="V632">
        <v>0.98213550000000005</v>
      </c>
      <c r="W632">
        <v>1.7864552999999998E-2</v>
      </c>
      <c r="X632">
        <v>0.98222184000000001</v>
      </c>
      <c r="Y632">
        <v>1.7778179000000002E-2</v>
      </c>
      <c r="AB632">
        <v>0.98242050000000003</v>
      </c>
      <c r="AC632">
        <v>1.7579503E-2</v>
      </c>
    </row>
    <row r="633" spans="1:29">
      <c r="A633" s="12">
        <f t="shared" si="8"/>
        <v>92.333333333333769</v>
      </c>
      <c r="D633">
        <v>0.98219155999999996</v>
      </c>
      <c r="E633">
        <v>1.7808463E-2</v>
      </c>
      <c r="F633">
        <v>0.96164095000000005</v>
      </c>
      <c r="G633">
        <v>3.8359026999999997E-2</v>
      </c>
      <c r="N633">
        <v>0.98157143999999996</v>
      </c>
      <c r="O633">
        <v>1.8428561999999999E-2</v>
      </c>
      <c r="P633">
        <v>0.95990980000000004</v>
      </c>
      <c r="Q633">
        <v>4.0090207000000003E-2</v>
      </c>
      <c r="T633">
        <v>0.98143977000000004</v>
      </c>
      <c r="U633">
        <v>1.8560206999999999E-2</v>
      </c>
      <c r="V633">
        <v>0.98219155999999996</v>
      </c>
      <c r="W633">
        <v>1.7808463E-2</v>
      </c>
      <c r="X633">
        <v>0.98227196999999999</v>
      </c>
      <c r="Y633">
        <v>1.7728055E-2</v>
      </c>
      <c r="AB633">
        <v>0.98247589999999996</v>
      </c>
      <c r="AC633">
        <v>1.7524133000000001E-2</v>
      </c>
    </row>
    <row r="634" spans="1:29">
      <c r="A634" s="12">
        <f t="shared" si="8"/>
        <v>92.500000000000441</v>
      </c>
      <c r="D634">
        <v>0.98224739999999999</v>
      </c>
      <c r="E634">
        <v>1.7752589999999999E-2</v>
      </c>
      <c r="F634">
        <v>0.96175129999999998</v>
      </c>
      <c r="G634">
        <v>3.8248740000000003E-2</v>
      </c>
      <c r="N634">
        <v>0.98162883999999995</v>
      </c>
      <c r="O634">
        <v>1.8371174000000001E-2</v>
      </c>
      <c r="P634">
        <v>0.96003400000000005</v>
      </c>
      <c r="Q634">
        <v>3.9965964999999999E-2</v>
      </c>
      <c r="T634">
        <v>0.98151577000000001</v>
      </c>
      <c r="U634">
        <v>1.8484219999999999E-2</v>
      </c>
      <c r="V634">
        <v>0.98224739999999999</v>
      </c>
      <c r="W634">
        <v>1.7752589999999999E-2</v>
      </c>
      <c r="X634">
        <v>0.98232189999999997</v>
      </c>
      <c r="Y634">
        <v>1.7678098999999999E-2</v>
      </c>
      <c r="AB634">
        <v>0.98253100000000004</v>
      </c>
      <c r="AC634">
        <v>1.7468981000000001E-2</v>
      </c>
    </row>
    <row r="635" spans="1:29">
      <c r="A635" s="12">
        <f t="shared" si="8"/>
        <v>92.666666666667112</v>
      </c>
      <c r="D635">
        <v>0.98230309999999998</v>
      </c>
      <c r="E635">
        <v>1.7696926000000002E-2</v>
      </c>
      <c r="F635">
        <v>0.96186095000000005</v>
      </c>
      <c r="G635">
        <v>3.8139067999999998E-2</v>
      </c>
      <c r="N635">
        <v>0.98168599999999995</v>
      </c>
      <c r="O635">
        <v>1.8314013000000001E-2</v>
      </c>
      <c r="P635">
        <v>0.9601575</v>
      </c>
      <c r="Q635">
        <v>3.9842490000000001E-2</v>
      </c>
      <c r="T635">
        <v>0.9815912</v>
      </c>
      <c r="U635">
        <v>1.8408793999999999E-2</v>
      </c>
      <c r="V635">
        <v>0.98230309999999998</v>
      </c>
      <c r="W635">
        <v>1.7696926000000002E-2</v>
      </c>
      <c r="X635">
        <v>0.98237169999999996</v>
      </c>
      <c r="Y635">
        <v>1.7628313999999999E-2</v>
      </c>
      <c r="AB635">
        <v>0.98258597000000003</v>
      </c>
      <c r="AC635">
        <v>1.7414045999999999E-2</v>
      </c>
    </row>
    <row r="636" spans="1:29">
      <c r="A636" s="12">
        <f t="shared" si="8"/>
        <v>92.833333333333783</v>
      </c>
      <c r="D636">
        <v>0.98235850000000002</v>
      </c>
      <c r="E636">
        <v>1.7641471999999998E-2</v>
      </c>
      <c r="F636">
        <v>0.96196999999999999</v>
      </c>
      <c r="G636">
        <v>3.8030005999999998E-2</v>
      </c>
      <c r="N636">
        <v>0.98174289999999997</v>
      </c>
      <c r="O636">
        <v>1.8257082000000001E-2</v>
      </c>
      <c r="P636">
        <v>0.96028024000000001</v>
      </c>
      <c r="Q636">
        <v>3.9719783000000002E-2</v>
      </c>
      <c r="T636">
        <v>0.98166609999999999</v>
      </c>
      <c r="U636">
        <v>1.833392E-2</v>
      </c>
      <c r="V636">
        <v>0.98235850000000002</v>
      </c>
      <c r="W636">
        <v>1.7641471999999998E-2</v>
      </c>
      <c r="X636">
        <v>0.98242134000000003</v>
      </c>
      <c r="Y636">
        <v>1.7578687999999999E-2</v>
      </c>
      <c r="AB636">
        <v>0.98264070000000003</v>
      </c>
      <c r="AC636">
        <v>1.7359328E-2</v>
      </c>
    </row>
    <row r="637" spans="1:29">
      <c r="A637" s="12">
        <f t="shared" si="8"/>
        <v>93.000000000000455</v>
      </c>
      <c r="D637">
        <v>0.98241376999999996</v>
      </c>
      <c r="E637">
        <v>1.7586224000000001E-2</v>
      </c>
      <c r="F637">
        <v>0.96207845000000003</v>
      </c>
      <c r="G637">
        <v>3.7921555000000003E-2</v>
      </c>
      <c r="N637">
        <v>0.98179959999999999</v>
      </c>
      <c r="O637">
        <v>1.8200372999999999E-2</v>
      </c>
      <c r="P637">
        <v>0.96040219999999998</v>
      </c>
      <c r="Q637">
        <v>3.9597834999999998E-2</v>
      </c>
      <c r="T637">
        <v>0.98174039999999996</v>
      </c>
      <c r="U637">
        <v>1.8259587000000001E-2</v>
      </c>
      <c r="V637">
        <v>0.98241376999999996</v>
      </c>
      <c r="W637">
        <v>1.7586224000000001E-2</v>
      </c>
      <c r="X637">
        <v>0.98247079999999998</v>
      </c>
      <c r="Y637">
        <v>1.7529217999999999E-2</v>
      </c>
      <c r="AB637">
        <v>0.98269516000000001</v>
      </c>
      <c r="AC637">
        <v>1.7304821000000001E-2</v>
      </c>
    </row>
    <row r="638" spans="1:29">
      <c r="A638" s="12">
        <f t="shared" si="8"/>
        <v>93.166666666667126</v>
      </c>
      <c r="D638">
        <v>0.98246884000000001</v>
      </c>
      <c r="E638">
        <v>1.7531179000000001E-2</v>
      </c>
      <c r="F638">
        <v>0.96218630000000005</v>
      </c>
      <c r="G638">
        <v>3.7813711999999999E-2</v>
      </c>
      <c r="N638">
        <v>0.98185610000000001</v>
      </c>
      <c r="O638">
        <v>1.8143889E-2</v>
      </c>
      <c r="P638">
        <v>0.96052336999999999</v>
      </c>
      <c r="Q638">
        <v>3.9476643999999998E-2</v>
      </c>
      <c r="T638">
        <v>0.98181419999999997</v>
      </c>
      <c r="U638">
        <v>1.818579E-2</v>
      </c>
      <c r="V638">
        <v>0.98246884000000001</v>
      </c>
      <c r="W638">
        <v>1.7531179000000001E-2</v>
      </c>
      <c r="X638">
        <v>0.98252010000000001</v>
      </c>
      <c r="Y638">
        <v>1.7479906E-2</v>
      </c>
      <c r="AB638">
        <v>0.98274945999999996</v>
      </c>
      <c r="AC638">
        <v>1.7250524999999999E-2</v>
      </c>
    </row>
    <row r="639" spans="1:29">
      <c r="A639" s="12">
        <f t="shared" si="8"/>
        <v>93.333333333333798</v>
      </c>
      <c r="D639">
        <v>0.9825237</v>
      </c>
      <c r="E639">
        <v>1.7476337000000002E-2</v>
      </c>
      <c r="F639">
        <v>0.96229350000000002</v>
      </c>
      <c r="G639">
        <v>3.7706469999999999E-2</v>
      </c>
      <c r="N639">
        <v>0.98191240000000002</v>
      </c>
      <c r="O639">
        <v>1.8087625999999999E-2</v>
      </c>
      <c r="P639">
        <v>0.96064377000000001</v>
      </c>
      <c r="Q639">
        <v>3.9356205999999998E-2</v>
      </c>
      <c r="T639">
        <v>0.98188746000000005</v>
      </c>
      <c r="U639">
        <v>1.8112521999999999E-2</v>
      </c>
      <c r="V639">
        <v>0.9825237</v>
      </c>
      <c r="W639">
        <v>1.7476337000000002E-2</v>
      </c>
      <c r="X639">
        <v>0.98256929999999998</v>
      </c>
      <c r="Y639">
        <v>1.7430747E-2</v>
      </c>
      <c r="AB639">
        <v>0.9828036</v>
      </c>
      <c r="AC639">
        <v>1.719644E-2</v>
      </c>
    </row>
    <row r="640" spans="1:29">
      <c r="A640" s="12">
        <f t="shared" si="8"/>
        <v>93.500000000000469</v>
      </c>
      <c r="D640">
        <v>0.98257830000000002</v>
      </c>
      <c r="E640">
        <v>1.7421694000000001E-2</v>
      </c>
      <c r="F640">
        <v>0.96240020000000004</v>
      </c>
      <c r="G640">
        <v>3.7599823999999997E-2</v>
      </c>
      <c r="N640">
        <v>0.98196839999999996</v>
      </c>
      <c r="O640">
        <v>1.8031582000000001E-2</v>
      </c>
      <c r="P640">
        <v>0.96076349999999999</v>
      </c>
      <c r="Q640">
        <v>3.9236512000000001E-2</v>
      </c>
      <c r="T640">
        <v>0.98196024000000004</v>
      </c>
      <c r="U640">
        <v>1.8039771999999999E-2</v>
      </c>
      <c r="V640">
        <v>0.98257830000000002</v>
      </c>
      <c r="W640">
        <v>1.7421694000000001E-2</v>
      </c>
      <c r="X640">
        <v>0.98261829999999994</v>
      </c>
      <c r="Y640">
        <v>1.738174E-2</v>
      </c>
      <c r="AB640">
        <v>0.98285747000000001</v>
      </c>
      <c r="AC640">
        <v>1.7142560000000001E-2</v>
      </c>
    </row>
    <row r="641" spans="1:29">
      <c r="A641" s="12">
        <f t="shared" si="8"/>
        <v>93.66666666666714</v>
      </c>
      <c r="D641">
        <v>0.98263275999999999</v>
      </c>
      <c r="E641">
        <v>1.7367250000000001E-2</v>
      </c>
      <c r="F641">
        <v>0.96250623000000002</v>
      </c>
      <c r="G641">
        <v>3.7493776999999999E-2</v>
      </c>
      <c r="N641">
        <v>0.98202425000000004</v>
      </c>
      <c r="O641">
        <v>1.7975756999999998E-2</v>
      </c>
      <c r="P641">
        <v>0.96088240000000003</v>
      </c>
      <c r="Q641">
        <v>3.9117560000000003E-2</v>
      </c>
      <c r="T641">
        <v>0.98203249999999997</v>
      </c>
      <c r="U641">
        <v>1.7967535E-2</v>
      </c>
      <c r="V641">
        <v>0.98263275999999999</v>
      </c>
      <c r="W641">
        <v>1.7367250000000001E-2</v>
      </c>
      <c r="X641">
        <v>0.98266710000000002</v>
      </c>
      <c r="Y641">
        <v>1.733289E-2</v>
      </c>
      <c r="AB641">
        <v>0.98291110000000004</v>
      </c>
      <c r="AC641">
        <v>1.7088888E-2</v>
      </c>
    </row>
    <row r="642" spans="1:29">
      <c r="A642" s="12">
        <f t="shared" si="8"/>
        <v>93.833333333333812</v>
      </c>
      <c r="D642">
        <v>0.98268699999999998</v>
      </c>
      <c r="E642">
        <v>1.7312996000000001E-2</v>
      </c>
      <c r="F642">
        <v>0.96261169999999996</v>
      </c>
      <c r="G642">
        <v>3.7388320000000003E-2</v>
      </c>
      <c r="N642">
        <v>0.98207986000000003</v>
      </c>
      <c r="O642">
        <v>1.7920148E-2</v>
      </c>
      <c r="P642">
        <v>0.96100070000000004</v>
      </c>
      <c r="Q642">
        <v>3.8999344999999998E-2</v>
      </c>
      <c r="T642">
        <v>0.98210419999999998</v>
      </c>
      <c r="U642">
        <v>1.7895800999999999E-2</v>
      </c>
      <c r="V642">
        <v>0.98268699999999998</v>
      </c>
      <c r="W642">
        <v>1.7312996000000001E-2</v>
      </c>
      <c r="X642">
        <v>0.98271580000000003</v>
      </c>
      <c r="Y642">
        <v>1.7284185000000001E-2</v>
      </c>
      <c r="AB642">
        <v>0.98296459999999997</v>
      </c>
      <c r="AC642">
        <v>1.7035420999999999E-2</v>
      </c>
    </row>
    <row r="643" spans="1:29">
      <c r="A643" s="12">
        <f t="shared" si="8"/>
        <v>94.000000000000483</v>
      </c>
      <c r="D643">
        <v>0.98274106000000006</v>
      </c>
      <c r="E643">
        <v>1.7258936999999999E-2</v>
      </c>
      <c r="F643">
        <v>0.96271649999999998</v>
      </c>
      <c r="G643">
        <v>3.7283454000000001E-2</v>
      </c>
      <c r="N643">
        <v>0.98213523999999996</v>
      </c>
      <c r="O643">
        <v>1.7864754E-2</v>
      </c>
      <c r="P643">
        <v>0.96111816000000005</v>
      </c>
      <c r="Q643">
        <v>3.8881856999999999E-2</v>
      </c>
      <c r="T643">
        <v>0.98217540000000003</v>
      </c>
      <c r="U643">
        <v>1.7824564000000001E-2</v>
      </c>
      <c r="V643">
        <v>0.98274106000000006</v>
      </c>
      <c r="W643">
        <v>1.7258936999999999E-2</v>
      </c>
      <c r="X643">
        <v>0.98276436</v>
      </c>
      <c r="Y643">
        <v>1.7235631000000001E-2</v>
      </c>
      <c r="AB643">
        <v>0.98301786000000002</v>
      </c>
      <c r="AC643">
        <v>1.6982157000000001E-2</v>
      </c>
    </row>
    <row r="644" spans="1:29">
      <c r="A644" s="12">
        <f t="shared" si="8"/>
        <v>94.166666666667155</v>
      </c>
      <c r="D644">
        <v>0.98279494000000001</v>
      </c>
      <c r="E644">
        <v>1.7205067000000001E-2</v>
      </c>
      <c r="F644">
        <v>0.96282080000000003</v>
      </c>
      <c r="G644">
        <v>3.7179169999999997E-2</v>
      </c>
      <c r="N644">
        <v>0.98219042999999995</v>
      </c>
      <c r="O644">
        <v>1.7809571999999999E-2</v>
      </c>
      <c r="P644">
        <v>0.96123479999999994</v>
      </c>
      <c r="Q644">
        <v>3.8765173E-2</v>
      </c>
      <c r="T644">
        <v>0.98224615999999998</v>
      </c>
      <c r="U644">
        <v>1.7753814999999999E-2</v>
      </c>
      <c r="V644">
        <v>0.98279494000000001</v>
      </c>
      <c r="W644">
        <v>1.7205067000000001E-2</v>
      </c>
      <c r="X644">
        <v>0.98281275999999995</v>
      </c>
      <c r="Y644">
        <v>1.7187225E-2</v>
      </c>
      <c r="AB644">
        <v>0.98307089999999997</v>
      </c>
      <c r="AC644">
        <v>1.6929093999999999E-2</v>
      </c>
    </row>
    <row r="645" spans="1:29">
      <c r="A645" s="12">
        <f t="shared" si="8"/>
        <v>94.333333333333826</v>
      </c>
      <c r="D645">
        <v>0.98284859999999996</v>
      </c>
      <c r="E645">
        <v>1.7151403999999999E-2</v>
      </c>
      <c r="F645">
        <v>0.96292449999999996</v>
      </c>
      <c r="G645">
        <v>3.7075490000000003E-2</v>
      </c>
      <c r="N645">
        <v>0.98224540000000005</v>
      </c>
      <c r="O645">
        <v>1.7754600999999998E-2</v>
      </c>
      <c r="P645">
        <v>0.96135073999999998</v>
      </c>
      <c r="Q645">
        <v>3.8649234999999997E-2</v>
      </c>
      <c r="T645">
        <v>0.98231643000000002</v>
      </c>
      <c r="U645">
        <v>1.7683549E-2</v>
      </c>
      <c r="V645">
        <v>0.98284859999999996</v>
      </c>
      <c r="W645">
        <v>1.7151403999999999E-2</v>
      </c>
      <c r="X645">
        <v>0.98286103999999996</v>
      </c>
      <c r="Y645">
        <v>1.7138964999999999E-2</v>
      </c>
      <c r="AB645">
        <v>0.98312379999999999</v>
      </c>
      <c r="AC645">
        <v>1.6876232000000001E-2</v>
      </c>
    </row>
    <row r="646" spans="1:29">
      <c r="A646" s="12">
        <f t="shared" si="8"/>
        <v>94.500000000000497</v>
      </c>
      <c r="D646">
        <v>0.98290204999999997</v>
      </c>
      <c r="E646">
        <v>1.7097963000000001E-2</v>
      </c>
      <c r="F646">
        <v>0.96302759999999998</v>
      </c>
      <c r="G646">
        <v>3.6972406999999999E-2</v>
      </c>
      <c r="N646">
        <v>0.98230015999999998</v>
      </c>
      <c r="O646">
        <v>1.7699840000000001E-2</v>
      </c>
      <c r="P646">
        <v>0.96146595000000001</v>
      </c>
      <c r="Q646">
        <v>3.8534034000000002E-2</v>
      </c>
      <c r="T646">
        <v>0.98238623000000003</v>
      </c>
      <c r="U646">
        <v>1.7613757000000001E-2</v>
      </c>
      <c r="V646">
        <v>0.98290204999999997</v>
      </c>
      <c r="W646">
        <v>1.7097963000000001E-2</v>
      </c>
      <c r="X646">
        <v>0.98290913999999996</v>
      </c>
      <c r="Y646">
        <v>1.7090850000000001E-2</v>
      </c>
      <c r="AB646">
        <v>0.98317646999999997</v>
      </c>
      <c r="AC646">
        <v>1.682355E-2</v>
      </c>
    </row>
    <row r="647" spans="1:29">
      <c r="A647" s="12">
        <f t="shared" si="8"/>
        <v>94.666666666667169</v>
      </c>
      <c r="D647">
        <v>0.98295529999999998</v>
      </c>
      <c r="E647">
        <v>1.7044712E-2</v>
      </c>
      <c r="F647">
        <v>0.96313009999999999</v>
      </c>
      <c r="G647">
        <v>3.6869902000000003E-2</v>
      </c>
      <c r="N647">
        <v>0.98235475999999999</v>
      </c>
      <c r="O647">
        <v>1.7645270000000001E-2</v>
      </c>
      <c r="P647">
        <v>0.96158045999999997</v>
      </c>
      <c r="Q647">
        <v>3.8419559999999998E-2</v>
      </c>
      <c r="T647">
        <v>0.98245554999999996</v>
      </c>
      <c r="U647">
        <v>1.7544435000000001E-2</v>
      </c>
      <c r="V647">
        <v>0.98295529999999998</v>
      </c>
      <c r="W647">
        <v>1.7044712E-2</v>
      </c>
      <c r="X647">
        <v>0.98295710000000003</v>
      </c>
      <c r="Y647">
        <v>1.7042879E-2</v>
      </c>
      <c r="AB647">
        <v>0.98322889999999996</v>
      </c>
      <c r="AC647">
        <v>1.6771057999999998E-2</v>
      </c>
    </row>
    <row r="648" spans="1:29">
      <c r="A648" s="12">
        <f t="shared" si="8"/>
        <v>94.83333333333384</v>
      </c>
      <c r="D648">
        <v>0.98300829999999995</v>
      </c>
      <c r="E648">
        <v>1.6991652999999999E-2</v>
      </c>
      <c r="F648">
        <v>0.96323203999999996</v>
      </c>
      <c r="G648">
        <v>3.6767979999999999E-2</v>
      </c>
      <c r="N648">
        <v>0.98240910000000004</v>
      </c>
      <c r="O648">
        <v>1.7590903000000001E-2</v>
      </c>
      <c r="P648">
        <v>0.96169420000000005</v>
      </c>
      <c r="Q648">
        <v>3.8305807999999997E-2</v>
      </c>
      <c r="T648">
        <v>0.98252439999999996</v>
      </c>
      <c r="U648">
        <v>1.7475576999999999E-2</v>
      </c>
      <c r="V648">
        <v>0.98300829999999995</v>
      </c>
      <c r="W648">
        <v>1.6991652999999999E-2</v>
      </c>
      <c r="X648">
        <v>0.98300489999999996</v>
      </c>
      <c r="Y648">
        <v>1.6995047999999999E-2</v>
      </c>
      <c r="AB648">
        <v>0.98328125</v>
      </c>
      <c r="AC648">
        <v>1.6718752999999999E-2</v>
      </c>
    </row>
    <row r="649" spans="1:29">
      <c r="A649" s="12">
        <f t="shared" si="8"/>
        <v>95.000000000000512</v>
      </c>
      <c r="D649">
        <v>0.98306119999999997</v>
      </c>
      <c r="E649">
        <v>1.6938780000000001E-2</v>
      </c>
      <c r="F649">
        <v>0.96333336999999997</v>
      </c>
      <c r="G649">
        <v>3.6666624000000002E-2</v>
      </c>
      <c r="N649">
        <v>0.98246323999999996</v>
      </c>
      <c r="O649">
        <v>1.7536737E-2</v>
      </c>
      <c r="P649">
        <v>0.96180725</v>
      </c>
      <c r="Q649">
        <v>3.8192780000000003E-2</v>
      </c>
      <c r="T649">
        <v>0.98259280000000004</v>
      </c>
      <c r="U649">
        <v>1.7407173000000001E-2</v>
      </c>
      <c r="V649">
        <v>0.98306119999999997</v>
      </c>
      <c r="W649">
        <v>1.6938780000000001E-2</v>
      </c>
      <c r="X649">
        <v>0.98305260000000005</v>
      </c>
      <c r="Y649">
        <v>1.6947374000000001E-2</v>
      </c>
      <c r="AB649">
        <v>0.98333334999999999</v>
      </c>
      <c r="AC649">
        <v>1.666664E-2</v>
      </c>
    </row>
    <row r="650" spans="1:29">
      <c r="A650" s="12">
        <f t="shared" si="8"/>
        <v>95.166666666667183</v>
      </c>
      <c r="D650">
        <v>0.98311389999999999</v>
      </c>
      <c r="E650">
        <v>1.6886093000000001E-2</v>
      </c>
      <c r="F650">
        <v>0.96343416000000004</v>
      </c>
      <c r="G650">
        <v>3.6565844E-2</v>
      </c>
      <c r="N650">
        <v>0.98251723999999996</v>
      </c>
      <c r="O650">
        <v>1.7482770000000002E-2</v>
      </c>
      <c r="P650">
        <v>0.96191954999999996</v>
      </c>
      <c r="Q650">
        <v>3.8080459999999997E-2</v>
      </c>
      <c r="T650">
        <v>0.9826608</v>
      </c>
      <c r="U650">
        <v>1.7339219999999999E-2</v>
      </c>
      <c r="V650">
        <v>0.98311389999999999</v>
      </c>
      <c r="W650">
        <v>1.6886093000000001E-2</v>
      </c>
      <c r="X650">
        <v>0.98310019999999998</v>
      </c>
      <c r="Y650">
        <v>1.6899846E-2</v>
      </c>
      <c r="AB650">
        <v>0.98338526000000004</v>
      </c>
      <c r="AC650">
        <v>1.6614714999999999E-2</v>
      </c>
    </row>
    <row r="651" spans="1:29">
      <c r="A651" s="12">
        <f t="shared" si="8"/>
        <v>95.333333333333854</v>
      </c>
      <c r="D651">
        <v>0.9831664</v>
      </c>
      <c r="E651">
        <v>1.6833589999999999E-2</v>
      </c>
      <c r="F651">
        <v>0.96353436000000003</v>
      </c>
      <c r="G651">
        <v>3.6465626000000001E-2</v>
      </c>
      <c r="N651">
        <v>0.98257099999999997</v>
      </c>
      <c r="O651">
        <v>1.7429001999999999E-2</v>
      </c>
      <c r="P651">
        <v>0.96203110000000003</v>
      </c>
      <c r="Q651">
        <v>3.7968847999999999E-2</v>
      </c>
      <c r="T651">
        <v>0.9827283</v>
      </c>
      <c r="U651">
        <v>1.7271709999999999E-2</v>
      </c>
      <c r="V651">
        <v>0.9831664</v>
      </c>
      <c r="W651">
        <v>1.6833589999999999E-2</v>
      </c>
      <c r="X651">
        <v>0.98314756000000003</v>
      </c>
      <c r="Y651">
        <v>1.685246E-2</v>
      </c>
      <c r="AB651">
        <v>0.98343700000000001</v>
      </c>
      <c r="AC651">
        <v>1.6562976E-2</v>
      </c>
    </row>
    <row r="652" spans="1:29">
      <c r="A652" s="12">
        <f t="shared" si="8"/>
        <v>95.500000000000526</v>
      </c>
      <c r="D652">
        <v>0.9832187</v>
      </c>
      <c r="E652">
        <v>1.6781269000000001E-2</v>
      </c>
      <c r="F652">
        <v>0.96363399999999999</v>
      </c>
      <c r="G652">
        <v>3.6365975000000002E-2</v>
      </c>
      <c r="N652">
        <v>0.98262459999999996</v>
      </c>
      <c r="O652">
        <v>1.7375430000000001E-2</v>
      </c>
      <c r="P652">
        <v>0.96214204999999997</v>
      </c>
      <c r="Q652">
        <v>3.785794E-2</v>
      </c>
      <c r="T652">
        <v>0.98279536000000001</v>
      </c>
      <c r="U652">
        <v>1.720464E-2</v>
      </c>
      <c r="V652">
        <v>0.9832187</v>
      </c>
      <c r="W652">
        <v>1.6781269000000001E-2</v>
      </c>
      <c r="X652">
        <v>0.98319477</v>
      </c>
      <c r="Y652">
        <v>1.6805217000000001E-2</v>
      </c>
      <c r="AB652">
        <v>0.98348855999999996</v>
      </c>
      <c r="AC652">
        <v>1.6511422000000001E-2</v>
      </c>
    </row>
    <row r="653" spans="1:29">
      <c r="A653" s="12">
        <f t="shared" si="8"/>
        <v>95.666666666667197</v>
      </c>
      <c r="D653">
        <v>0.98327089999999995</v>
      </c>
      <c r="E653">
        <v>1.6729127999999999E-2</v>
      </c>
      <c r="F653">
        <v>0.96373313999999999</v>
      </c>
      <c r="G653">
        <v>3.6266880000000001E-2</v>
      </c>
      <c r="N653">
        <v>0.98267793999999997</v>
      </c>
      <c r="O653">
        <v>1.7322054E-2</v>
      </c>
      <c r="P653">
        <v>0.96225225999999997</v>
      </c>
      <c r="Q653">
        <v>3.7747726000000002E-2</v>
      </c>
      <c r="T653">
        <v>0.98286200000000001</v>
      </c>
      <c r="U653">
        <v>1.7138E-2</v>
      </c>
      <c r="V653">
        <v>0.98327089999999995</v>
      </c>
      <c r="W653">
        <v>1.6729127999999999E-2</v>
      </c>
      <c r="X653">
        <v>0.9832419</v>
      </c>
      <c r="Y653">
        <v>1.6758111999999999E-2</v>
      </c>
      <c r="AB653">
        <v>0.98353994</v>
      </c>
      <c r="AC653">
        <v>1.6460051999999999E-2</v>
      </c>
    </row>
    <row r="654" spans="1:29">
      <c r="A654" s="12">
        <f t="shared" si="8"/>
        <v>95.833333333333869</v>
      </c>
      <c r="D654">
        <v>0.98332286000000002</v>
      </c>
      <c r="E654">
        <v>1.6677164000000001E-2</v>
      </c>
      <c r="F654">
        <v>0.96383165999999998</v>
      </c>
      <c r="G654">
        <v>3.6168337000000002E-2</v>
      </c>
      <c r="N654">
        <v>0.98273109999999997</v>
      </c>
      <c r="O654">
        <v>1.7268869999999999E-2</v>
      </c>
      <c r="P654">
        <v>0.96236180000000004</v>
      </c>
      <c r="Q654">
        <v>3.7638194999999999E-2</v>
      </c>
      <c r="T654">
        <v>0.98292820000000003</v>
      </c>
      <c r="U654">
        <v>1.7071784E-2</v>
      </c>
      <c r="V654">
        <v>0.98332286000000002</v>
      </c>
      <c r="W654">
        <v>1.6677164000000001E-2</v>
      </c>
      <c r="X654">
        <v>0.98328879999999996</v>
      </c>
      <c r="Y654">
        <v>1.6711146E-2</v>
      </c>
      <c r="AB654">
        <v>0.98359114000000003</v>
      </c>
      <c r="AC654">
        <v>1.6408862999999999E-2</v>
      </c>
    </row>
    <row r="655" spans="1:29">
      <c r="A655" s="12">
        <f t="shared" si="8"/>
        <v>96.00000000000054</v>
      </c>
      <c r="D655">
        <v>0.98337459999999999</v>
      </c>
      <c r="E655">
        <v>1.6625376000000001E-2</v>
      </c>
      <c r="F655">
        <v>0.96392964999999997</v>
      </c>
      <c r="G655">
        <v>3.6070347000000003E-2</v>
      </c>
      <c r="N655">
        <v>0.98278414999999997</v>
      </c>
      <c r="O655">
        <v>1.7215878E-2</v>
      </c>
      <c r="P655">
        <v>0.96247064999999998</v>
      </c>
      <c r="Q655">
        <v>3.7529350000000003E-2</v>
      </c>
      <c r="T655">
        <v>0.98299400000000003</v>
      </c>
      <c r="U655">
        <v>1.7005987E-2</v>
      </c>
      <c r="V655">
        <v>0.98337459999999999</v>
      </c>
      <c r="W655">
        <v>1.6625376000000001E-2</v>
      </c>
      <c r="X655">
        <v>0.98333570000000003</v>
      </c>
      <c r="Y655">
        <v>1.6664317000000001E-2</v>
      </c>
      <c r="AB655">
        <v>0.98364216000000004</v>
      </c>
      <c r="AC655">
        <v>1.6357856E-2</v>
      </c>
    </row>
    <row r="656" spans="1:29">
      <c r="A656" s="12">
        <f t="shared" si="8"/>
        <v>96.166666666667211</v>
      </c>
      <c r="D656">
        <v>0.98342620000000003</v>
      </c>
      <c r="E656">
        <v>1.6573762999999998E-2</v>
      </c>
      <c r="F656">
        <v>0.96402710000000003</v>
      </c>
      <c r="G656">
        <v>3.5972900000000002E-2</v>
      </c>
      <c r="N656">
        <v>0.98283690000000001</v>
      </c>
      <c r="O656">
        <v>1.7163075999999999E-2</v>
      </c>
      <c r="P656">
        <v>0.96257883</v>
      </c>
      <c r="Q656">
        <v>3.7421174000000001E-2</v>
      </c>
      <c r="T656">
        <v>0.98305940000000003</v>
      </c>
      <c r="U656">
        <v>1.6940602999999999E-2</v>
      </c>
      <c r="V656">
        <v>0.98342620000000003</v>
      </c>
      <c r="W656">
        <v>1.6573762999999998E-2</v>
      </c>
      <c r="X656">
        <v>0.98338239999999999</v>
      </c>
      <c r="Y656">
        <v>1.6617624000000001E-2</v>
      </c>
      <c r="AB656">
        <v>0.98369293999999996</v>
      </c>
      <c r="AC656">
        <v>1.6307028000000001E-2</v>
      </c>
    </row>
    <row r="657" spans="1:29">
      <c r="A657" s="12">
        <f t="shared" ref="A657:A720" si="9">A656+1/6</f>
        <v>96.333333333333883</v>
      </c>
      <c r="D657">
        <v>0.98347764999999998</v>
      </c>
      <c r="E657">
        <v>1.6522321999999999E-2</v>
      </c>
      <c r="F657">
        <v>0.96412399999999998</v>
      </c>
      <c r="G657">
        <v>3.5876001999999997E-2</v>
      </c>
      <c r="N657">
        <v>0.98288953000000001</v>
      </c>
      <c r="O657">
        <v>1.7110461E-2</v>
      </c>
      <c r="P657">
        <v>0.96268629999999999</v>
      </c>
      <c r="Q657">
        <v>3.7313725999999998E-2</v>
      </c>
      <c r="T657">
        <v>0.98312440000000001</v>
      </c>
      <c r="U657">
        <v>1.6875628E-2</v>
      </c>
      <c r="V657">
        <v>0.98347764999999998</v>
      </c>
      <c r="W657">
        <v>1.6522321999999999E-2</v>
      </c>
      <c r="X657">
        <v>0.98342896000000002</v>
      </c>
      <c r="Y657">
        <v>1.6571066999999998E-2</v>
      </c>
      <c r="AB657">
        <v>0.98374360000000005</v>
      </c>
      <c r="AC657">
        <v>1.6256376999999999E-2</v>
      </c>
    </row>
    <row r="658" spans="1:29">
      <c r="A658" s="12">
        <f t="shared" si="9"/>
        <v>96.500000000000554</v>
      </c>
      <c r="D658">
        <v>0.98352899999999999</v>
      </c>
      <c r="E658">
        <v>1.6471050000000001E-2</v>
      </c>
      <c r="F658">
        <v>0.96422034999999995</v>
      </c>
      <c r="G658">
        <v>3.577967E-2</v>
      </c>
      <c r="N658">
        <v>0.98294199999999998</v>
      </c>
      <c r="O658">
        <v>1.7058033E-2</v>
      </c>
      <c r="P658">
        <v>0.96279305000000004</v>
      </c>
      <c r="Q658">
        <v>3.7206973999999997E-2</v>
      </c>
      <c r="T658">
        <v>0.98318890000000003</v>
      </c>
      <c r="U658">
        <v>1.6811053999999999E-2</v>
      </c>
      <c r="V658">
        <v>0.98352899999999999</v>
      </c>
      <c r="W658">
        <v>1.6471050000000001E-2</v>
      </c>
      <c r="X658">
        <v>0.98347530000000005</v>
      </c>
      <c r="Y658">
        <v>1.6524645000000001E-2</v>
      </c>
      <c r="AB658">
        <v>0.9837941</v>
      </c>
      <c r="AC658">
        <v>1.6205903000000001E-2</v>
      </c>
    </row>
    <row r="659" spans="1:29">
      <c r="A659" s="12">
        <f t="shared" si="9"/>
        <v>96.666666666667226</v>
      </c>
      <c r="D659">
        <v>0.98358005000000004</v>
      </c>
      <c r="E659">
        <v>1.6419949E-2</v>
      </c>
      <c r="F659">
        <v>0.96431610000000001</v>
      </c>
      <c r="G659">
        <v>3.5683873999999997E-2</v>
      </c>
      <c r="N659">
        <v>0.98299420000000004</v>
      </c>
      <c r="O659">
        <v>1.7005791999999999E-2</v>
      </c>
      <c r="P659">
        <v>0.96289910000000001</v>
      </c>
      <c r="Q659">
        <v>3.7100899999999999E-2</v>
      </c>
      <c r="T659">
        <v>0.98325309999999999</v>
      </c>
      <c r="U659">
        <v>1.6746872999999999E-2</v>
      </c>
      <c r="V659">
        <v>0.98358005000000004</v>
      </c>
      <c r="W659">
        <v>1.6419949E-2</v>
      </c>
      <c r="X659">
        <v>0.98352163999999997</v>
      </c>
      <c r="Y659">
        <v>1.6478352000000002E-2</v>
      </c>
      <c r="AB659">
        <v>0.98384439999999995</v>
      </c>
      <c r="AC659">
        <v>1.6155605999999999E-2</v>
      </c>
    </row>
    <row r="660" spans="1:29">
      <c r="A660" s="12">
        <f t="shared" si="9"/>
        <v>96.833333333333897</v>
      </c>
      <c r="D660">
        <v>0.98363100000000003</v>
      </c>
      <c r="E660">
        <v>1.6369010999999999E-2</v>
      </c>
      <c r="F660">
        <v>0.96441140000000003</v>
      </c>
      <c r="G660">
        <v>3.5588614999999997E-2</v>
      </c>
      <c r="N660">
        <v>0.98304630000000004</v>
      </c>
      <c r="O660">
        <v>1.6953732999999999E-2</v>
      </c>
      <c r="P660">
        <v>0.96300450000000004</v>
      </c>
      <c r="Q660">
        <v>3.6995492999999997E-2</v>
      </c>
      <c r="T660">
        <v>0.98331690000000005</v>
      </c>
      <c r="U660">
        <v>1.6683090000000001E-2</v>
      </c>
      <c r="V660">
        <v>0.98363100000000003</v>
      </c>
      <c r="W660">
        <v>1.6369010999999999E-2</v>
      </c>
      <c r="X660">
        <v>0.98356783000000003</v>
      </c>
      <c r="Y660">
        <v>1.6432194000000001E-2</v>
      </c>
      <c r="AB660">
        <v>0.98389450000000001</v>
      </c>
      <c r="AC660">
        <v>1.6105482000000001E-2</v>
      </c>
    </row>
    <row r="661" spans="1:29">
      <c r="A661" s="12">
        <f t="shared" si="9"/>
        <v>97.000000000000568</v>
      </c>
      <c r="D661">
        <v>0.98368173999999997</v>
      </c>
      <c r="E661">
        <v>1.6318240000000001E-2</v>
      </c>
      <c r="F661">
        <v>0.96450610000000003</v>
      </c>
      <c r="G661">
        <v>3.5493884000000003E-2</v>
      </c>
      <c r="N661">
        <v>0.98309815</v>
      </c>
      <c r="O661">
        <v>1.6901857999999999E-2</v>
      </c>
      <c r="P661">
        <v>0.96310925000000003</v>
      </c>
      <c r="Q661">
        <v>3.689075E-2</v>
      </c>
      <c r="T661">
        <v>0.98338029999999998</v>
      </c>
      <c r="U661">
        <v>1.6619693000000001E-2</v>
      </c>
      <c r="V661">
        <v>0.98368173999999997</v>
      </c>
      <c r="W661">
        <v>1.6318240000000001E-2</v>
      </c>
      <c r="X661">
        <v>0.98361385000000001</v>
      </c>
      <c r="Y661">
        <v>1.6386164000000002E-2</v>
      </c>
      <c r="AB661">
        <v>0.9839445</v>
      </c>
      <c r="AC661">
        <v>1.6055532000000001E-2</v>
      </c>
    </row>
    <row r="662" spans="1:29">
      <c r="A662" s="12">
        <f t="shared" si="9"/>
        <v>97.16666666666724</v>
      </c>
      <c r="D662">
        <v>0.98373233999999998</v>
      </c>
      <c r="E662">
        <v>1.626764E-2</v>
      </c>
      <c r="F662">
        <v>0.96460029999999997</v>
      </c>
      <c r="G662">
        <v>3.5399686999999999E-2</v>
      </c>
      <c r="N662">
        <v>0.98314979999999996</v>
      </c>
      <c r="O662">
        <v>1.6850164000000001E-2</v>
      </c>
      <c r="P662">
        <v>0.96321330000000005</v>
      </c>
      <c r="Q662">
        <v>3.6786659999999999E-2</v>
      </c>
      <c r="T662">
        <v>0.98344330000000002</v>
      </c>
      <c r="U662">
        <v>1.6556675999999999E-2</v>
      </c>
      <c r="V662">
        <v>0.98373233999999998</v>
      </c>
      <c r="W662">
        <v>1.626764E-2</v>
      </c>
      <c r="X662">
        <v>0.98365974</v>
      </c>
      <c r="Y662">
        <v>1.6340265E-2</v>
      </c>
      <c r="AB662">
        <v>0.98399424999999996</v>
      </c>
      <c r="AC662">
        <v>1.6005753000000001E-2</v>
      </c>
    </row>
    <row r="663" spans="1:29">
      <c r="A663" s="12">
        <f t="shared" si="9"/>
        <v>97.333333333333911</v>
      </c>
      <c r="D663">
        <v>0.98378277000000003</v>
      </c>
      <c r="E663">
        <v>1.6217235E-2</v>
      </c>
      <c r="F663">
        <v>0.96469395999999996</v>
      </c>
      <c r="G663">
        <v>3.5306007E-2</v>
      </c>
      <c r="N663">
        <v>0.98320129999999994</v>
      </c>
      <c r="O663">
        <v>1.6798648999999999E-2</v>
      </c>
      <c r="P663">
        <v>0.96331679999999997</v>
      </c>
      <c r="Q663">
        <v>3.6683227999999998E-2</v>
      </c>
      <c r="T663">
        <v>0.98350596000000001</v>
      </c>
      <c r="U663">
        <v>1.6494037999999999E-2</v>
      </c>
      <c r="V663">
        <v>0.98378277000000003</v>
      </c>
      <c r="W663">
        <v>1.6217235E-2</v>
      </c>
      <c r="X663">
        <v>0.98370550000000001</v>
      </c>
      <c r="Y663">
        <v>1.6294494E-2</v>
      </c>
      <c r="AB663">
        <v>0.98404384</v>
      </c>
      <c r="AC663">
        <v>1.5956142999999999E-2</v>
      </c>
    </row>
    <row r="664" spans="1:29">
      <c r="A664" s="12">
        <f t="shared" si="9"/>
        <v>97.500000000000583</v>
      </c>
      <c r="D664">
        <v>0.98383299999999996</v>
      </c>
      <c r="E664">
        <v>1.6166995999999999E-2</v>
      </c>
      <c r="F664">
        <v>0.96478710000000001</v>
      </c>
      <c r="G664">
        <v>3.5212852000000003E-2</v>
      </c>
      <c r="N664">
        <v>0.98325269999999998</v>
      </c>
      <c r="O664">
        <v>1.6747313E-2</v>
      </c>
      <c r="P664">
        <v>0.96341955999999995</v>
      </c>
      <c r="Q664">
        <v>3.6580439999999999E-2</v>
      </c>
      <c r="T664">
        <v>0.98356825000000003</v>
      </c>
      <c r="U664">
        <v>1.6431769999999998E-2</v>
      </c>
      <c r="V664">
        <v>0.98383299999999996</v>
      </c>
      <c r="W664">
        <v>1.6166995999999999E-2</v>
      </c>
      <c r="X664">
        <v>0.98375109999999999</v>
      </c>
      <c r="Y664">
        <v>1.624886E-2</v>
      </c>
      <c r="AB664">
        <v>0.98409329999999995</v>
      </c>
      <c r="AC664">
        <v>1.5906705E-2</v>
      </c>
    </row>
    <row r="665" spans="1:29">
      <c r="A665" s="12">
        <f t="shared" si="9"/>
        <v>97.666666666667254</v>
      </c>
      <c r="D665">
        <v>0.98388310000000001</v>
      </c>
      <c r="E665">
        <v>1.611692E-2</v>
      </c>
      <c r="F665">
        <v>0.96487979999999995</v>
      </c>
      <c r="G665">
        <v>3.5120208E-2</v>
      </c>
      <c r="N665">
        <v>0.98330384000000004</v>
      </c>
      <c r="O665">
        <v>1.6696145999999999E-2</v>
      </c>
      <c r="P665">
        <v>0.96352170000000004</v>
      </c>
      <c r="Q665">
        <v>3.6478289999999997E-2</v>
      </c>
      <c r="T665">
        <v>0.98363009999999995</v>
      </c>
      <c r="U665">
        <v>1.6369867999999999E-2</v>
      </c>
      <c r="V665">
        <v>0.98388310000000001</v>
      </c>
      <c r="W665">
        <v>1.611692E-2</v>
      </c>
      <c r="X665">
        <v>0.98379665999999999</v>
      </c>
      <c r="Y665">
        <v>1.6203354999999999E-2</v>
      </c>
      <c r="AB665">
        <v>0.98414254000000001</v>
      </c>
      <c r="AC665">
        <v>1.5857435999999999E-2</v>
      </c>
    </row>
    <row r="666" spans="1:29">
      <c r="A666" s="12">
        <f t="shared" si="9"/>
        <v>97.833333333333925</v>
      </c>
      <c r="D666">
        <v>0.98393299999999995</v>
      </c>
      <c r="E666">
        <v>1.6067008000000001E-2</v>
      </c>
      <c r="F666">
        <v>0.96497189999999999</v>
      </c>
      <c r="G666">
        <v>3.5028077999999997E-2</v>
      </c>
      <c r="N666">
        <v>0.98335486999999999</v>
      </c>
      <c r="O666">
        <v>1.6645150000000001E-2</v>
      </c>
      <c r="P666">
        <v>0.96362320000000001</v>
      </c>
      <c r="Q666">
        <v>3.6376774000000001E-2</v>
      </c>
      <c r="T666">
        <v>0.98369169999999995</v>
      </c>
      <c r="U666">
        <v>1.6308328E-2</v>
      </c>
      <c r="V666">
        <v>0.98393299999999995</v>
      </c>
      <c r="W666">
        <v>1.6067008000000001E-2</v>
      </c>
      <c r="X666">
        <v>0.98384199999999999</v>
      </c>
      <c r="Y666">
        <v>1.6157979999999999E-2</v>
      </c>
      <c r="AB666">
        <v>0.98419166000000002</v>
      </c>
      <c r="AC666">
        <v>1.5808333000000001E-2</v>
      </c>
    </row>
    <row r="667" spans="1:29">
      <c r="A667" s="12">
        <f t="shared" si="9"/>
        <v>98.000000000000597</v>
      </c>
      <c r="D667">
        <v>0.98398273999999997</v>
      </c>
      <c r="E667">
        <v>1.6017256000000001E-2</v>
      </c>
      <c r="F667">
        <v>0.96506360000000002</v>
      </c>
      <c r="G667">
        <v>3.4936453999999999E-2</v>
      </c>
      <c r="N667">
        <v>0.98340565000000002</v>
      </c>
      <c r="O667">
        <v>1.6594327999999998E-2</v>
      </c>
      <c r="P667">
        <v>0.96372413999999995</v>
      </c>
      <c r="Q667">
        <v>3.6275886E-2</v>
      </c>
      <c r="T667">
        <v>0.98375285000000001</v>
      </c>
      <c r="U667">
        <v>1.6247147999999999E-2</v>
      </c>
      <c r="V667">
        <v>0.98398273999999997</v>
      </c>
      <c r="W667">
        <v>1.6017256000000001E-2</v>
      </c>
      <c r="X667">
        <v>0.98388726000000004</v>
      </c>
      <c r="Y667">
        <v>1.6112729999999999E-2</v>
      </c>
      <c r="AB667">
        <v>0.98424060000000002</v>
      </c>
      <c r="AC667">
        <v>1.5759394999999999E-2</v>
      </c>
    </row>
    <row r="668" spans="1:29">
      <c r="A668" s="12">
        <f t="shared" si="9"/>
        <v>98.166666666667268</v>
      </c>
      <c r="D668">
        <v>0.98403233000000001</v>
      </c>
      <c r="E668">
        <v>1.5967663E-2</v>
      </c>
      <c r="F668">
        <v>0.96515465</v>
      </c>
      <c r="G668">
        <v>3.4845336999999997E-2</v>
      </c>
      <c r="N668">
        <v>0.98345629999999995</v>
      </c>
      <c r="O668">
        <v>1.6543675000000001E-2</v>
      </c>
      <c r="P668">
        <v>0.96382440000000003</v>
      </c>
      <c r="Q668">
        <v>3.6175616000000001E-2</v>
      </c>
      <c r="T668">
        <v>0.98381370000000001</v>
      </c>
      <c r="U668">
        <v>1.6186321E-2</v>
      </c>
      <c r="V668">
        <v>0.98403233000000001</v>
      </c>
      <c r="W668">
        <v>1.5967663E-2</v>
      </c>
      <c r="X668">
        <v>0.98393240000000004</v>
      </c>
      <c r="Y668">
        <v>1.6067604999999999E-2</v>
      </c>
      <c r="AB668">
        <v>0.98428939999999998</v>
      </c>
      <c r="AC668">
        <v>1.5710617999999999E-2</v>
      </c>
    </row>
    <row r="669" spans="1:29">
      <c r="A669" s="12">
        <f t="shared" si="9"/>
        <v>98.33333333333394</v>
      </c>
      <c r="D669">
        <v>0.98408174999999998</v>
      </c>
      <c r="E669">
        <v>1.5918228999999999E-2</v>
      </c>
      <c r="F669">
        <v>0.96524529999999997</v>
      </c>
      <c r="G669">
        <v>3.4754723000000001E-2</v>
      </c>
      <c r="N669">
        <v>0.98350680000000001</v>
      </c>
      <c r="O669">
        <v>1.6493193999999999E-2</v>
      </c>
      <c r="P669">
        <v>0.96392405000000003</v>
      </c>
      <c r="Q669">
        <v>3.6075959999999997E-2</v>
      </c>
      <c r="T669">
        <v>0.98387413999999995</v>
      </c>
      <c r="U669">
        <v>1.6125840999999998E-2</v>
      </c>
      <c r="V669">
        <v>0.98408174999999998</v>
      </c>
      <c r="W669">
        <v>1.5918228999999999E-2</v>
      </c>
      <c r="X669">
        <v>0.9839774</v>
      </c>
      <c r="Y669">
        <v>1.6022608000000001E-2</v>
      </c>
      <c r="AB669">
        <v>0.98433800000000005</v>
      </c>
      <c r="AC669">
        <v>1.5662003000000001E-2</v>
      </c>
    </row>
    <row r="670" spans="1:29">
      <c r="A670" s="12">
        <f t="shared" si="9"/>
        <v>98.500000000000611</v>
      </c>
      <c r="D670">
        <v>0.98413103999999996</v>
      </c>
      <c r="E670">
        <v>1.5868951999999999E-2</v>
      </c>
      <c r="F670">
        <v>0.96533537000000003</v>
      </c>
      <c r="G670">
        <v>3.466462E-2</v>
      </c>
      <c r="N670">
        <v>0.98355709999999996</v>
      </c>
      <c r="O670">
        <v>1.644288E-2</v>
      </c>
      <c r="P670">
        <v>0.96402304999999999</v>
      </c>
      <c r="Q670">
        <v>3.5976939999999999E-2</v>
      </c>
      <c r="T670">
        <v>0.98393430000000004</v>
      </c>
      <c r="U670">
        <v>1.6065706999999999E-2</v>
      </c>
      <c r="V670">
        <v>0.98413103999999996</v>
      </c>
      <c r="W670">
        <v>1.5868951999999999E-2</v>
      </c>
      <c r="X670">
        <v>0.98402226000000004</v>
      </c>
      <c r="Y670">
        <v>1.5977733000000001E-2</v>
      </c>
      <c r="AB670">
        <v>0.98438643999999997</v>
      </c>
      <c r="AC670">
        <v>1.56135475E-2</v>
      </c>
    </row>
    <row r="671" spans="1:29">
      <c r="A671" s="12">
        <f t="shared" si="9"/>
        <v>98.666666666667282</v>
      </c>
      <c r="D671">
        <v>0.98418015000000003</v>
      </c>
      <c r="E671">
        <v>1.5819829000000001E-2</v>
      </c>
      <c r="F671">
        <v>0.96542499999999998</v>
      </c>
      <c r="G671">
        <v>3.4575010000000003E-2</v>
      </c>
      <c r="N671">
        <v>0.98360729999999996</v>
      </c>
      <c r="O671">
        <v>1.6392732E-2</v>
      </c>
      <c r="P671">
        <v>0.96412145999999999</v>
      </c>
      <c r="Q671">
        <v>3.5878550000000002E-2</v>
      </c>
      <c r="T671">
        <v>0.98399407000000005</v>
      </c>
      <c r="U671">
        <v>1.6005913E-2</v>
      </c>
      <c r="V671">
        <v>0.98418015000000003</v>
      </c>
      <c r="W671">
        <v>1.5819829000000001E-2</v>
      </c>
      <c r="X671">
        <v>0.98406700000000003</v>
      </c>
      <c r="Y671">
        <v>1.5932979999999999E-2</v>
      </c>
      <c r="AB671">
        <v>0.9844347</v>
      </c>
      <c r="AC671">
        <v>1.5565251E-2</v>
      </c>
    </row>
    <row r="672" spans="1:29">
      <c r="A672" s="12">
        <f t="shared" si="9"/>
        <v>98.833333333333954</v>
      </c>
      <c r="D672">
        <v>0.98422915</v>
      </c>
      <c r="E672">
        <v>1.5770860000000001E-2</v>
      </c>
      <c r="F672">
        <v>0.96551410000000004</v>
      </c>
      <c r="G672">
        <v>3.44859E-2</v>
      </c>
      <c r="N672">
        <v>0.98365723999999999</v>
      </c>
      <c r="O672">
        <v>1.634275E-2</v>
      </c>
      <c r="P672">
        <v>0.96421920000000005</v>
      </c>
      <c r="Q672">
        <v>3.5780776E-2</v>
      </c>
      <c r="T672">
        <v>0.98405355000000005</v>
      </c>
      <c r="U672">
        <v>1.5946452999999999E-2</v>
      </c>
      <c r="V672">
        <v>0.98422915</v>
      </c>
      <c r="W672">
        <v>1.5770860000000001E-2</v>
      </c>
      <c r="X672">
        <v>0.98411166999999999</v>
      </c>
      <c r="Y672">
        <v>1.5888352000000001E-2</v>
      </c>
      <c r="AB672">
        <v>0.98448290000000005</v>
      </c>
      <c r="AC672">
        <v>1.5517110000000001E-2</v>
      </c>
    </row>
    <row r="673" spans="1:29">
      <c r="A673" s="12">
        <f t="shared" si="9"/>
        <v>99.000000000000625</v>
      </c>
      <c r="D673">
        <v>0.98427796000000001</v>
      </c>
      <c r="E673">
        <v>1.5722041999999999E-2</v>
      </c>
      <c r="F673">
        <v>0.96560276</v>
      </c>
      <c r="G673">
        <v>3.4397270000000001E-2</v>
      </c>
      <c r="N673">
        <v>0.98370709999999995</v>
      </c>
      <c r="O673">
        <v>1.6292932999999999E-2</v>
      </c>
      <c r="P673">
        <v>0.96431639999999996</v>
      </c>
      <c r="Q673">
        <v>3.5683602000000002E-2</v>
      </c>
      <c r="T673">
        <v>0.98411269999999995</v>
      </c>
      <c r="U673">
        <v>1.5887324000000001E-2</v>
      </c>
      <c r="V673">
        <v>0.98427796000000001</v>
      </c>
      <c r="W673">
        <v>1.5722041999999999E-2</v>
      </c>
      <c r="X673">
        <v>0.98415613000000002</v>
      </c>
      <c r="Y673">
        <v>1.5843843999999999E-2</v>
      </c>
      <c r="AB673">
        <v>0.98453086999999995</v>
      </c>
      <c r="AC673">
        <v>1.54691255E-2</v>
      </c>
    </row>
    <row r="674" spans="1:29">
      <c r="A674" s="12">
        <f t="shared" si="9"/>
        <v>99.166666666667297</v>
      </c>
      <c r="D674">
        <v>0.98432660000000005</v>
      </c>
      <c r="E674">
        <v>1.5673375E-2</v>
      </c>
      <c r="F674">
        <v>0.96569084999999999</v>
      </c>
      <c r="G674">
        <v>3.4309122999999997E-2</v>
      </c>
      <c r="N674">
        <v>0.98375670000000004</v>
      </c>
      <c r="O674">
        <v>1.6243278999999999E-2</v>
      </c>
      <c r="P674">
        <v>0.96441299999999996</v>
      </c>
      <c r="Q674">
        <v>3.5587028E-2</v>
      </c>
      <c r="V674">
        <v>0.98432660000000005</v>
      </c>
      <c r="W674">
        <v>1.5673375E-2</v>
      </c>
      <c r="X674">
        <v>0.98420054000000001</v>
      </c>
      <c r="Y674">
        <v>1.5799456999999999E-2</v>
      </c>
    </row>
    <row r="675" spans="1:29">
      <c r="A675" s="12">
        <f t="shared" si="9"/>
        <v>99.333333333333968</v>
      </c>
      <c r="D675">
        <v>0.98437509999999995</v>
      </c>
      <c r="E675">
        <v>1.5624857000000001E-2</v>
      </c>
      <c r="F675">
        <v>0.96577849999999998</v>
      </c>
      <c r="G675">
        <v>3.4221460000000002E-2</v>
      </c>
      <c r="N675">
        <v>0.98380619999999996</v>
      </c>
      <c r="O675">
        <v>1.6193784999999999E-2</v>
      </c>
      <c r="P675">
        <v>0.96450895000000003</v>
      </c>
      <c r="Q675">
        <v>3.5491040000000001E-2</v>
      </c>
      <c r="V675">
        <v>0.98437509999999995</v>
      </c>
      <c r="W675">
        <v>1.5624857000000001E-2</v>
      </c>
      <c r="X675">
        <v>0.98424480000000003</v>
      </c>
      <c r="Y675">
        <v>1.5755191000000002E-2</v>
      </c>
    </row>
    <row r="676" spans="1:29">
      <c r="A676" s="12">
        <f t="shared" si="9"/>
        <v>99.500000000000639</v>
      </c>
      <c r="D676">
        <v>0.98442350000000001</v>
      </c>
      <c r="E676">
        <v>1.5576484999999999E-2</v>
      </c>
      <c r="F676">
        <v>0.96586572999999998</v>
      </c>
      <c r="G676">
        <v>3.4134270000000001E-2</v>
      </c>
      <c r="N676">
        <v>0.98385555000000002</v>
      </c>
      <c r="O676">
        <v>1.6144453999999999E-2</v>
      </c>
      <c r="P676">
        <v>0.96460440000000003</v>
      </c>
      <c r="Q676">
        <v>3.5395650000000001E-2</v>
      </c>
      <c r="V676">
        <v>0.98442350000000001</v>
      </c>
      <c r="W676">
        <v>1.5576484999999999E-2</v>
      </c>
      <c r="X676">
        <v>0.98428892999999995</v>
      </c>
      <c r="Y676">
        <v>1.5711049000000001E-2</v>
      </c>
    </row>
    <row r="677" spans="1:29">
      <c r="A677" s="12">
        <f t="shared" si="9"/>
        <v>99.666666666667311</v>
      </c>
      <c r="D677">
        <v>0.98447174000000004</v>
      </c>
      <c r="E677">
        <v>1.552826E-2</v>
      </c>
      <c r="F677">
        <v>0.96595246000000001</v>
      </c>
      <c r="G677">
        <v>3.4047550000000003E-2</v>
      </c>
      <c r="N677">
        <v>0.98390469999999997</v>
      </c>
      <c r="O677">
        <v>1.609528E-2</v>
      </c>
      <c r="P677">
        <v>0.96469914999999995</v>
      </c>
      <c r="Q677">
        <v>3.5300831999999997E-2</v>
      </c>
      <c r="V677">
        <v>0.98447174000000004</v>
      </c>
      <c r="W677">
        <v>1.552826E-2</v>
      </c>
      <c r="X677">
        <v>0.98433300000000001</v>
      </c>
      <c r="Y677">
        <v>1.5667025000000001E-2</v>
      </c>
    </row>
    <row r="678" spans="1:29">
      <c r="A678" s="12">
        <f t="shared" si="9"/>
        <v>99.833333333333982</v>
      </c>
      <c r="D678">
        <v>0.98451984000000003</v>
      </c>
      <c r="E678">
        <v>1.5480177499999999E-2</v>
      </c>
      <c r="F678">
        <v>0.96603870000000003</v>
      </c>
      <c r="G678">
        <v>3.3961303999999998E-2</v>
      </c>
      <c r="N678">
        <v>0.98395370000000004</v>
      </c>
      <c r="O678">
        <v>1.6046266999999999E-2</v>
      </c>
      <c r="P678">
        <v>0.96479340000000002</v>
      </c>
      <c r="Q678">
        <v>3.5206594000000001E-2</v>
      </c>
      <c r="V678">
        <v>0.98451984000000003</v>
      </c>
      <c r="W678">
        <v>1.5480177499999999E-2</v>
      </c>
      <c r="X678">
        <v>0.9843769</v>
      </c>
      <c r="Y678">
        <v>1.5623119E-2</v>
      </c>
    </row>
    <row r="679" spans="1:29">
      <c r="A679" s="12">
        <f t="shared" si="9"/>
        <v>100.00000000000065</v>
      </c>
      <c r="D679">
        <v>0.98456776000000001</v>
      </c>
      <c r="E679">
        <v>1.5432242000000001E-2</v>
      </c>
      <c r="F679">
        <v>0.96612450000000005</v>
      </c>
      <c r="G679">
        <v>3.3875518E-2</v>
      </c>
      <c r="N679">
        <v>0.98400259999999995</v>
      </c>
      <c r="O679">
        <v>1.599741E-2</v>
      </c>
      <c r="P679">
        <v>0.9648871</v>
      </c>
      <c r="Q679">
        <v>3.5112925000000003E-2</v>
      </c>
      <c r="V679">
        <v>0.98456776000000001</v>
      </c>
      <c r="W679">
        <v>1.5432242000000001E-2</v>
      </c>
      <c r="X679">
        <v>0.98442065999999995</v>
      </c>
      <c r="Y679">
        <v>1.5579332E-2</v>
      </c>
    </row>
    <row r="680" spans="1:29">
      <c r="A680" s="12">
        <f t="shared" si="9"/>
        <v>100.16666666666733</v>
      </c>
      <c r="D680">
        <v>0.98461555999999995</v>
      </c>
      <c r="E680">
        <v>1.53844645E-2</v>
      </c>
      <c r="F680">
        <v>0.96620980000000001</v>
      </c>
      <c r="G680">
        <v>3.3790193000000003E-2</v>
      </c>
      <c r="N680">
        <v>0.98405129999999996</v>
      </c>
      <c r="O680">
        <v>1.5948706999999999E-2</v>
      </c>
      <c r="P680">
        <v>0.96498019999999995</v>
      </c>
      <c r="Q680">
        <v>3.501982E-2</v>
      </c>
      <c r="V680">
        <v>0.98461555999999995</v>
      </c>
      <c r="W680">
        <v>1.53844645E-2</v>
      </c>
      <c r="X680">
        <v>0.98446434999999999</v>
      </c>
      <c r="Y680">
        <v>1.5535660999999999E-2</v>
      </c>
    </row>
    <row r="681" spans="1:29">
      <c r="A681" s="12">
        <f t="shared" si="9"/>
        <v>100.333333333334</v>
      </c>
      <c r="D681">
        <v>0.98466319999999996</v>
      </c>
      <c r="E681">
        <v>1.5336832E-2</v>
      </c>
      <c r="F681">
        <v>0.96629465000000003</v>
      </c>
      <c r="G681">
        <v>3.3705328E-2</v>
      </c>
      <c r="N681">
        <v>0.98409986000000005</v>
      </c>
      <c r="O681">
        <v>1.5900160999999999E-2</v>
      </c>
      <c r="P681">
        <v>0.96507275000000003</v>
      </c>
      <c r="Q681">
        <v>3.4927270000000003E-2</v>
      </c>
      <c r="V681">
        <v>0.98466319999999996</v>
      </c>
      <c r="W681">
        <v>1.5336832E-2</v>
      </c>
      <c r="X681">
        <v>0.98450789999999999</v>
      </c>
      <c r="Y681">
        <v>1.5492107E-2</v>
      </c>
    </row>
    <row r="682" spans="1:29">
      <c r="A682" s="12">
        <f t="shared" si="9"/>
        <v>100.50000000000067</v>
      </c>
      <c r="D682">
        <v>0.98471063000000003</v>
      </c>
      <c r="E682">
        <v>1.5289343E-2</v>
      </c>
      <c r="F682">
        <v>0.96637910000000005</v>
      </c>
      <c r="G682">
        <v>3.3620913000000002E-2</v>
      </c>
      <c r="N682">
        <v>0.98414820000000003</v>
      </c>
      <c r="O682">
        <v>1.5851767999999999E-2</v>
      </c>
      <c r="P682">
        <v>0.96516469999999999</v>
      </c>
      <c r="Q682">
        <v>3.4835280000000003E-2</v>
      </c>
      <c r="V682">
        <v>0.98471063000000003</v>
      </c>
      <c r="W682">
        <v>1.5289343E-2</v>
      </c>
      <c r="X682">
        <v>0.98455130000000002</v>
      </c>
      <c r="Y682">
        <v>1.5448668E-2</v>
      </c>
    </row>
    <row r="683" spans="1:29">
      <c r="A683" s="12">
        <f t="shared" si="9"/>
        <v>100.66666666666734</v>
      </c>
      <c r="D683">
        <v>0.98475800000000002</v>
      </c>
      <c r="E683">
        <v>1.5241995E-2</v>
      </c>
      <c r="F683">
        <v>0.96646299999999996</v>
      </c>
      <c r="G683">
        <v>3.3536950000000003E-2</v>
      </c>
      <c r="N683">
        <v>0.98419650000000003</v>
      </c>
      <c r="O683">
        <v>1.5803524999999999E-2</v>
      </c>
      <c r="P683">
        <v>0.96525614999999998</v>
      </c>
      <c r="Q683">
        <v>3.4743830000000003E-2</v>
      </c>
      <c r="V683">
        <v>0.98475800000000002</v>
      </c>
      <c r="W683">
        <v>1.5241995E-2</v>
      </c>
      <c r="X683">
        <v>0.98459463999999997</v>
      </c>
      <c r="Y683">
        <v>1.5405345000000001E-2</v>
      </c>
    </row>
    <row r="684" spans="1:29">
      <c r="A684" s="12">
        <f t="shared" si="9"/>
        <v>100.83333333333401</v>
      </c>
      <c r="D684">
        <v>0.98480520000000005</v>
      </c>
      <c r="E684">
        <v>1.5194789E-2</v>
      </c>
      <c r="F684">
        <v>0.96654660000000003</v>
      </c>
      <c r="G684">
        <v>3.3453427000000001E-2</v>
      </c>
      <c r="N684">
        <v>0.98424460000000003</v>
      </c>
      <c r="O684">
        <v>1.5755433999999999E-2</v>
      </c>
      <c r="P684">
        <v>0.96534704999999998</v>
      </c>
      <c r="Q684">
        <v>3.4652963000000002E-2</v>
      </c>
      <c r="V684">
        <v>0.98480520000000005</v>
      </c>
      <c r="W684">
        <v>1.5194789E-2</v>
      </c>
      <c r="X684">
        <v>0.98463785999999998</v>
      </c>
      <c r="Y684">
        <v>1.5362135000000001E-2</v>
      </c>
    </row>
    <row r="685" spans="1:29">
      <c r="A685" s="12">
        <f t="shared" si="9"/>
        <v>101.00000000000068</v>
      </c>
      <c r="D685">
        <v>0.98485224999999998</v>
      </c>
      <c r="E685">
        <v>1.5147720999999999E-2</v>
      </c>
      <c r="F685">
        <v>0.96662959999999998</v>
      </c>
      <c r="G685">
        <v>3.337035E-2</v>
      </c>
      <c r="N685">
        <v>0.98429250000000001</v>
      </c>
      <c r="O685">
        <v>1.5707491000000001E-2</v>
      </c>
      <c r="P685">
        <v>0.96543734999999997</v>
      </c>
      <c r="Q685">
        <v>3.4562636000000001E-2</v>
      </c>
      <c r="V685">
        <v>0.98485224999999998</v>
      </c>
      <c r="W685">
        <v>1.5147720999999999E-2</v>
      </c>
      <c r="X685">
        <v>0.98468095</v>
      </c>
      <c r="Y685">
        <v>1.5319040000000001E-2</v>
      </c>
    </row>
    <row r="686" spans="1:29">
      <c r="A686" s="12">
        <f t="shared" si="9"/>
        <v>101.16666666666735</v>
      </c>
      <c r="D686">
        <v>0.98489919999999997</v>
      </c>
      <c r="E686">
        <v>1.5100793E-2</v>
      </c>
      <c r="F686">
        <v>0.96671229999999997</v>
      </c>
      <c r="G686">
        <v>3.3287707999999999E-2</v>
      </c>
      <c r="N686">
        <v>0.98434029999999995</v>
      </c>
      <c r="O686">
        <v>1.5659697E-2</v>
      </c>
      <c r="P686">
        <v>0.96552720000000003</v>
      </c>
      <c r="Q686">
        <v>3.4472849999999999E-2</v>
      </c>
      <c r="V686">
        <v>0.98489919999999997</v>
      </c>
      <c r="W686">
        <v>1.5100793E-2</v>
      </c>
      <c r="X686">
        <v>0.98472389999999999</v>
      </c>
      <c r="Y686">
        <v>1.5276059E-2</v>
      </c>
    </row>
    <row r="687" spans="1:29">
      <c r="A687" s="12">
        <f t="shared" si="9"/>
        <v>101.33333333333402</v>
      </c>
      <c r="D687">
        <v>0.98494599999999999</v>
      </c>
      <c r="E687">
        <v>1.5054001500000001E-2</v>
      </c>
      <c r="F687">
        <v>0.9667945</v>
      </c>
      <c r="G687">
        <v>3.3205498E-2</v>
      </c>
      <c r="N687">
        <v>0.98438793000000002</v>
      </c>
      <c r="O687">
        <v>1.5612048999999999E-2</v>
      </c>
      <c r="P687">
        <v>0.96561640000000004</v>
      </c>
      <c r="Q687">
        <v>3.4383595000000003E-2</v>
      </c>
      <c r="V687">
        <v>0.98494599999999999</v>
      </c>
      <c r="W687">
        <v>1.5054001500000001E-2</v>
      </c>
      <c r="X687">
        <v>0.98476680000000005</v>
      </c>
      <c r="Y687">
        <v>1.5233190000000001E-2</v>
      </c>
    </row>
    <row r="688" spans="1:29">
      <c r="A688" s="12">
        <f t="shared" si="9"/>
        <v>101.5000000000007</v>
      </c>
      <c r="D688">
        <v>0.98499270000000005</v>
      </c>
      <c r="E688">
        <v>1.5007346E-2</v>
      </c>
      <c r="F688">
        <v>0.96687626999999998</v>
      </c>
      <c r="G688">
        <v>3.3123720000000002E-2</v>
      </c>
      <c r="N688">
        <v>0.98443544000000005</v>
      </c>
      <c r="O688">
        <v>1.5564547999999999E-2</v>
      </c>
      <c r="P688">
        <v>0.96570515999999995</v>
      </c>
      <c r="Q688">
        <v>3.4294869999999998E-2</v>
      </c>
      <c r="V688">
        <v>0.98499270000000005</v>
      </c>
      <c r="W688">
        <v>1.5007346E-2</v>
      </c>
      <c r="X688">
        <v>0.98480959999999995</v>
      </c>
      <c r="Y688">
        <v>1.5190433E-2</v>
      </c>
    </row>
    <row r="689" spans="1:25">
      <c r="A689" s="12">
        <f t="shared" si="9"/>
        <v>101.66666666666737</v>
      </c>
      <c r="D689">
        <v>0.9850392</v>
      </c>
      <c r="E689">
        <v>1.4960825000000001E-2</v>
      </c>
      <c r="F689">
        <v>0.96695759999999997</v>
      </c>
      <c r="G689">
        <v>3.3042368000000003E-2</v>
      </c>
      <c r="N689">
        <v>0.98448279999999999</v>
      </c>
      <c r="O689">
        <v>1.5517191E-2</v>
      </c>
      <c r="P689">
        <v>0.96579329999999997</v>
      </c>
      <c r="Q689">
        <v>3.4206665999999997E-2</v>
      </c>
      <c r="V689">
        <v>0.9850392</v>
      </c>
      <c r="W689">
        <v>1.4960825000000001E-2</v>
      </c>
      <c r="X689">
        <v>0.98485219999999996</v>
      </c>
      <c r="Y689">
        <v>1.5147787500000001E-2</v>
      </c>
    </row>
    <row r="690" spans="1:25">
      <c r="A690" s="12">
        <f t="shared" si="9"/>
        <v>101.83333333333404</v>
      </c>
      <c r="D690">
        <v>0.98508554999999998</v>
      </c>
      <c r="E690">
        <v>1.4914438E-2</v>
      </c>
      <c r="F690">
        <v>0.96703859999999997</v>
      </c>
      <c r="G690">
        <v>3.2961440000000002E-2</v>
      </c>
      <c r="N690">
        <v>0.98453002999999994</v>
      </c>
      <c r="O690">
        <v>1.5469978000000001E-2</v>
      </c>
      <c r="P690">
        <v>0.96588099999999999</v>
      </c>
      <c r="Q690">
        <v>3.411898E-2</v>
      </c>
      <c r="V690">
        <v>0.98508554999999998</v>
      </c>
      <c r="W690">
        <v>1.4914438E-2</v>
      </c>
      <c r="X690">
        <v>0.98489475000000004</v>
      </c>
      <c r="Y690">
        <v>1.5105252E-2</v>
      </c>
    </row>
    <row r="691" spans="1:25">
      <c r="A691" s="12">
        <f t="shared" si="9"/>
        <v>102.00000000000071</v>
      </c>
      <c r="D691">
        <v>0.9851318</v>
      </c>
      <c r="E691">
        <v>1.4868184E-2</v>
      </c>
      <c r="F691">
        <v>0.96711910000000001</v>
      </c>
      <c r="G691">
        <v>3.2880930000000003E-2</v>
      </c>
      <c r="N691">
        <v>0.98457709999999998</v>
      </c>
      <c r="O691">
        <v>1.5422907E-2</v>
      </c>
      <c r="P691">
        <v>0.96596820000000005</v>
      </c>
      <c r="Q691">
        <v>3.4031812000000002E-2</v>
      </c>
      <c r="V691">
        <v>0.9851318</v>
      </c>
      <c r="W691">
        <v>1.4868184E-2</v>
      </c>
      <c r="X691">
        <v>0.98493719999999996</v>
      </c>
      <c r="Y691">
        <v>1.5062828E-2</v>
      </c>
    </row>
    <row r="692" spans="1:25">
      <c r="A692" s="12">
        <f t="shared" si="9"/>
        <v>102.16666666666738</v>
      </c>
      <c r="F692">
        <v>0.96719915000000001</v>
      </c>
      <c r="G692">
        <v>3.2800839999999998E-2</v>
      </c>
      <c r="N692">
        <v>0.98462349999999998</v>
      </c>
      <c r="O692">
        <v>1.5376516E-2</v>
      </c>
      <c r="P692">
        <v>0.96605485999999996</v>
      </c>
      <c r="Q692">
        <v>3.3945147000000002E-2</v>
      </c>
    </row>
    <row r="693" spans="1:25">
      <c r="A693" s="12">
        <f t="shared" si="9"/>
        <v>102.33333333333405</v>
      </c>
      <c r="F693">
        <v>0.96727883999999997</v>
      </c>
      <c r="G693">
        <v>3.2721159999999999E-2</v>
      </c>
      <c r="N693">
        <v>0.98466896999999998</v>
      </c>
      <c r="O693">
        <v>1.5331007000000001E-2</v>
      </c>
      <c r="P693">
        <v>0.96614100000000003</v>
      </c>
      <c r="Q693">
        <v>3.3858991999999997E-2</v>
      </c>
    </row>
    <row r="694" spans="1:25">
      <c r="A694" s="12">
        <f t="shared" si="9"/>
        <v>102.50000000000072</v>
      </c>
      <c r="F694">
        <v>0.9673581</v>
      </c>
      <c r="G694">
        <v>3.2641894999999997E-2</v>
      </c>
      <c r="N694">
        <v>0.98471474999999997</v>
      </c>
      <c r="O694">
        <v>1.5285241E-2</v>
      </c>
      <c r="P694">
        <v>0.96622669999999999</v>
      </c>
      <c r="Q694">
        <v>3.3773333000000003E-2</v>
      </c>
    </row>
    <row r="695" spans="1:25">
      <c r="A695" s="12">
        <f t="shared" si="9"/>
        <v>102.6666666666674</v>
      </c>
      <c r="F695">
        <v>0.96743696999999995</v>
      </c>
      <c r="G695">
        <v>3.2563040000000001E-2</v>
      </c>
      <c r="N695">
        <v>0.98476005</v>
      </c>
      <c r="O695">
        <v>1.5239954E-2</v>
      </c>
      <c r="P695">
        <v>0.96631180000000005</v>
      </c>
      <c r="Q695">
        <v>3.3688164999999999E-2</v>
      </c>
    </row>
    <row r="696" spans="1:25">
      <c r="A696" s="12">
        <f t="shared" si="9"/>
        <v>102.83333333333407</v>
      </c>
      <c r="F696">
        <v>0.96751540000000003</v>
      </c>
      <c r="G696">
        <v>3.2484587000000002E-2</v>
      </c>
      <c r="N696">
        <v>0.98480487000000005</v>
      </c>
      <c r="O696">
        <v>1.5195139E-2</v>
      </c>
      <c r="P696">
        <v>0.96639649999999999</v>
      </c>
      <c r="Q696">
        <v>3.360349E-2</v>
      </c>
    </row>
    <row r="697" spans="1:25">
      <c r="A697" s="12">
        <f t="shared" si="9"/>
        <v>103.00000000000074</v>
      </c>
      <c r="F697">
        <v>0.96759342999999998</v>
      </c>
      <c r="G697">
        <v>3.2406539999999998E-2</v>
      </c>
      <c r="N697">
        <v>0.98484919999999998</v>
      </c>
      <c r="O697">
        <v>1.5150792999999999E-2</v>
      </c>
      <c r="P697">
        <v>0.96648069999999997</v>
      </c>
      <c r="Q697">
        <v>3.3519313000000002E-2</v>
      </c>
    </row>
    <row r="698" spans="1:25">
      <c r="A698" s="12">
        <f t="shared" si="9"/>
        <v>103.16666666666741</v>
      </c>
      <c r="F698">
        <v>0.96767110000000001</v>
      </c>
      <c r="G698">
        <v>3.2328891999999998E-2</v>
      </c>
      <c r="N698">
        <v>0.98489309999999997</v>
      </c>
      <c r="O698">
        <v>1.5106909E-2</v>
      </c>
      <c r="P698">
        <v>0.96656436000000001</v>
      </c>
      <c r="Q698">
        <v>3.3435613000000003E-2</v>
      </c>
    </row>
    <row r="699" spans="1:25">
      <c r="A699" s="12">
        <f t="shared" si="9"/>
        <v>103.33333333333408</v>
      </c>
      <c r="F699">
        <v>0.96774833999999998</v>
      </c>
      <c r="G699">
        <v>3.2251639999999998E-2</v>
      </c>
      <c r="N699">
        <v>0.98493653999999997</v>
      </c>
      <c r="O699">
        <v>1.5063481E-2</v>
      </c>
      <c r="P699">
        <v>0.96664760000000005</v>
      </c>
      <c r="Q699">
        <v>3.3352394E-2</v>
      </c>
    </row>
    <row r="700" spans="1:25">
      <c r="A700" s="12">
        <f t="shared" si="9"/>
        <v>103.50000000000075</v>
      </c>
      <c r="F700">
        <v>0.96782522999999998</v>
      </c>
      <c r="G700">
        <v>3.2174790000000002E-2</v>
      </c>
      <c r="N700">
        <v>0.98497950000000001</v>
      </c>
      <c r="O700">
        <v>1.5020504E-2</v>
      </c>
      <c r="P700">
        <v>0.96673036000000001</v>
      </c>
      <c r="Q700">
        <v>3.3269647999999999E-2</v>
      </c>
    </row>
    <row r="701" spans="1:25">
      <c r="A701" s="12">
        <f t="shared" si="9"/>
        <v>103.66666666666742</v>
      </c>
      <c r="F701">
        <v>0.96790164999999995</v>
      </c>
      <c r="G701">
        <v>3.2098327000000003E-2</v>
      </c>
      <c r="N701">
        <v>0.98502210000000001</v>
      </c>
      <c r="O701">
        <v>1.4977892E-2</v>
      </c>
      <c r="P701">
        <v>0.96681260000000002</v>
      </c>
      <c r="Q701">
        <v>3.3187370000000001E-2</v>
      </c>
    </row>
    <row r="702" spans="1:25">
      <c r="A702" s="12">
        <f t="shared" si="9"/>
        <v>103.8333333333341</v>
      </c>
      <c r="F702">
        <v>0.96797776000000002</v>
      </c>
      <c r="G702">
        <v>3.2022255999999999E-2</v>
      </c>
      <c r="N702">
        <v>0.9850643</v>
      </c>
      <c r="O702">
        <v>1.4935678000000001E-2</v>
      </c>
      <c r="P702">
        <v>0.96689444999999996</v>
      </c>
      <c r="Q702">
        <v>3.3105556000000001E-2</v>
      </c>
    </row>
    <row r="703" spans="1:25">
      <c r="A703" s="12">
        <f t="shared" si="9"/>
        <v>104.00000000000077</v>
      </c>
      <c r="F703">
        <v>0.96805346000000003</v>
      </c>
      <c r="G703">
        <v>3.1946559999999999E-2</v>
      </c>
      <c r="N703">
        <v>0.98510609999999998</v>
      </c>
      <c r="O703">
        <v>1.4893890999999999E-2</v>
      </c>
      <c r="P703">
        <v>0.96697580000000005</v>
      </c>
      <c r="Q703">
        <v>3.3024207E-2</v>
      </c>
    </row>
    <row r="704" spans="1:25">
      <c r="A704" s="12">
        <f t="shared" si="9"/>
        <v>104.16666666666744</v>
      </c>
      <c r="F704">
        <v>0.96812880000000001</v>
      </c>
      <c r="G704">
        <v>3.1871215000000001E-2</v>
      </c>
      <c r="N704">
        <v>0.98514749999999995</v>
      </c>
      <c r="O704">
        <v>1.4852532E-2</v>
      </c>
      <c r="P704">
        <v>0.96705669999999999</v>
      </c>
      <c r="Q704">
        <v>3.2943310000000003E-2</v>
      </c>
    </row>
    <row r="705" spans="1:17">
      <c r="A705" s="12">
        <f t="shared" si="9"/>
        <v>104.33333333333411</v>
      </c>
      <c r="F705">
        <v>0.96820379999999995</v>
      </c>
      <c r="G705">
        <v>3.1796243000000002E-2</v>
      </c>
      <c r="N705">
        <v>0.98518839999999996</v>
      </c>
      <c r="O705">
        <v>1.4811602E-2</v>
      </c>
      <c r="P705">
        <v>0.96713716000000005</v>
      </c>
      <c r="Q705">
        <v>3.2862863999999999E-2</v>
      </c>
    </row>
    <row r="706" spans="1:17">
      <c r="A706" s="12">
        <f t="shared" si="9"/>
        <v>104.50000000000078</v>
      </c>
      <c r="F706">
        <v>0.96827834999999995</v>
      </c>
      <c r="G706">
        <v>3.1721647999999998E-2</v>
      </c>
      <c r="N706">
        <v>0.98522889999999996</v>
      </c>
      <c r="O706">
        <v>1.4771098999999999E-2</v>
      </c>
      <c r="P706">
        <v>0.96721714999999997</v>
      </c>
      <c r="Q706">
        <v>3.2782868E-2</v>
      </c>
    </row>
    <row r="707" spans="1:17">
      <c r="A707" s="12">
        <f t="shared" si="9"/>
        <v>104.66666666666745</v>
      </c>
      <c r="F707">
        <v>0.96835256000000003</v>
      </c>
      <c r="G707">
        <v>3.1647417999999997E-2</v>
      </c>
      <c r="N707">
        <v>0.98526895000000003</v>
      </c>
      <c r="O707">
        <v>1.4731024000000001E-2</v>
      </c>
      <c r="P707">
        <v>0.96729666000000003</v>
      </c>
      <c r="Q707">
        <v>3.2703309999999999E-2</v>
      </c>
    </row>
    <row r="708" spans="1:17">
      <c r="A708" s="12">
        <f t="shared" si="9"/>
        <v>104.83333333333412</v>
      </c>
      <c r="F708">
        <v>0.96842647000000004</v>
      </c>
      <c r="G708">
        <v>3.1573556000000003E-2</v>
      </c>
      <c r="N708">
        <v>0.98530865000000001</v>
      </c>
      <c r="O708">
        <v>1.4691377E-2</v>
      </c>
      <c r="P708">
        <v>0.96737580000000001</v>
      </c>
      <c r="Q708">
        <v>3.2624196000000001E-2</v>
      </c>
    </row>
    <row r="709" spans="1:17">
      <c r="A709" s="12">
        <f t="shared" si="9"/>
        <v>105.0000000000008</v>
      </c>
      <c r="F709">
        <v>0.96849996000000005</v>
      </c>
      <c r="G709">
        <v>3.1500055999999999E-2</v>
      </c>
      <c r="N709">
        <v>0.98534787000000001</v>
      </c>
      <c r="O709">
        <v>1.4652158E-2</v>
      </c>
      <c r="P709">
        <v>0.9674545</v>
      </c>
      <c r="Q709">
        <v>3.2545518000000002E-2</v>
      </c>
    </row>
    <row r="710" spans="1:17">
      <c r="A710" s="12">
        <f t="shared" si="9"/>
        <v>105.16666666666747</v>
      </c>
      <c r="F710">
        <v>0.96857309999999996</v>
      </c>
      <c r="G710">
        <v>3.1426917999999998E-2</v>
      </c>
      <c r="P710">
        <v>0.96753275000000005</v>
      </c>
      <c r="Q710">
        <v>3.2467271999999998E-2</v>
      </c>
    </row>
    <row r="711" spans="1:17">
      <c r="A711" s="12">
        <f t="shared" si="9"/>
        <v>105.33333333333414</v>
      </c>
      <c r="F711">
        <v>0.96864589999999995</v>
      </c>
      <c r="G711">
        <v>3.1354136999999997E-2</v>
      </c>
      <c r="P711">
        <v>0.96761054000000002</v>
      </c>
      <c r="Q711">
        <v>3.238945E-2</v>
      </c>
    </row>
    <row r="712" spans="1:17">
      <c r="A712" s="12">
        <f t="shared" si="9"/>
        <v>105.50000000000081</v>
      </c>
      <c r="F712">
        <v>0.96871830000000003</v>
      </c>
      <c r="G712">
        <v>3.1281713000000003E-2</v>
      </c>
      <c r="P712">
        <v>0.96768796000000001</v>
      </c>
      <c r="Q712">
        <v>3.2312047000000003E-2</v>
      </c>
    </row>
    <row r="713" spans="1:17">
      <c r="A713" s="12">
        <f t="shared" si="9"/>
        <v>105.66666666666748</v>
      </c>
      <c r="F713">
        <v>0.96879035000000002</v>
      </c>
      <c r="G713">
        <v>3.1209646000000001E-2</v>
      </c>
      <c r="P713">
        <v>0.96776490000000004</v>
      </c>
      <c r="Q713">
        <v>3.2235060000000003E-2</v>
      </c>
    </row>
    <row r="714" spans="1:17">
      <c r="A714" s="12">
        <f t="shared" si="9"/>
        <v>105.83333333333415</v>
      </c>
      <c r="F714">
        <v>0.96886205999999997</v>
      </c>
      <c r="G714">
        <v>3.1137930000000001E-2</v>
      </c>
      <c r="P714">
        <v>0.96784150000000002</v>
      </c>
      <c r="Q714">
        <v>3.2158486999999999E-2</v>
      </c>
    </row>
    <row r="715" spans="1:17">
      <c r="A715" s="12">
        <f t="shared" si="9"/>
        <v>106.00000000000082</v>
      </c>
      <c r="F715">
        <v>0.96893346000000002</v>
      </c>
      <c r="G715">
        <v>3.1066562999999998E-2</v>
      </c>
      <c r="P715">
        <v>0.96791769999999999</v>
      </c>
      <c r="Q715">
        <v>3.2082327000000001E-2</v>
      </c>
    </row>
    <row r="716" spans="1:17">
      <c r="A716" s="12">
        <f t="shared" si="9"/>
        <v>106.1666666666675</v>
      </c>
      <c r="F716">
        <v>0.96900445000000002</v>
      </c>
      <c r="G716">
        <v>3.0995545999999999E-2</v>
      </c>
      <c r="P716">
        <v>0.96799343999999998</v>
      </c>
      <c r="Q716">
        <v>3.2006569999999998E-2</v>
      </c>
    </row>
    <row r="717" spans="1:17">
      <c r="A717" s="12">
        <f t="shared" si="9"/>
        <v>106.33333333333417</v>
      </c>
      <c r="F717">
        <v>0.96907513999999995</v>
      </c>
      <c r="G717">
        <v>3.0924872999999999E-2</v>
      </c>
      <c r="P717">
        <v>0.96806879999999995</v>
      </c>
      <c r="Q717">
        <v>3.1931217999999997E-2</v>
      </c>
    </row>
    <row r="718" spans="1:17">
      <c r="A718" s="12">
        <f t="shared" si="9"/>
        <v>106.50000000000084</v>
      </c>
      <c r="F718">
        <v>0.96914549999999999</v>
      </c>
      <c r="G718">
        <v>3.0854547E-2</v>
      </c>
      <c r="P718">
        <v>0.96814376000000002</v>
      </c>
      <c r="Q718">
        <v>3.1856265000000002E-2</v>
      </c>
    </row>
    <row r="719" spans="1:17">
      <c r="A719" s="12">
        <f t="shared" si="9"/>
        <v>106.66666666666751</v>
      </c>
      <c r="F719">
        <v>0.96921544999999998</v>
      </c>
      <c r="G719">
        <v>3.0784564E-2</v>
      </c>
      <c r="P719">
        <v>0.96821827000000005</v>
      </c>
      <c r="Q719">
        <v>3.1781706999999999E-2</v>
      </c>
    </row>
    <row r="720" spans="1:17">
      <c r="A720" s="12">
        <f t="shared" si="9"/>
        <v>106.83333333333418</v>
      </c>
      <c r="F720">
        <v>0.96928513000000005</v>
      </c>
      <c r="G720">
        <v>3.0714897000000001E-2</v>
      </c>
      <c r="P720">
        <v>0.9682925</v>
      </c>
      <c r="Q720">
        <v>3.1707543999999997E-2</v>
      </c>
    </row>
    <row r="721" spans="1:17">
      <c r="A721" s="12">
        <f t="shared" ref="A721:A784" si="10">A720+1/6</f>
        <v>107.00000000000085</v>
      </c>
      <c r="F721">
        <v>0.96935444999999998</v>
      </c>
      <c r="G721">
        <v>3.0645544E-2</v>
      </c>
      <c r="P721">
        <v>0.96836619999999995</v>
      </c>
      <c r="Q721">
        <v>3.1633771999999998E-2</v>
      </c>
    </row>
    <row r="722" spans="1:17">
      <c r="A722" s="12">
        <f t="shared" si="10"/>
        <v>107.16666666666752</v>
      </c>
      <c r="F722">
        <v>0.96942349999999999</v>
      </c>
      <c r="G722">
        <v>3.0576513999999999E-2</v>
      </c>
      <c r="P722">
        <v>0.96843964000000005</v>
      </c>
      <c r="Q722">
        <v>3.1560383999999997E-2</v>
      </c>
    </row>
    <row r="723" spans="1:17">
      <c r="A723" s="12">
        <f t="shared" si="10"/>
        <v>107.3333333333342</v>
      </c>
      <c r="F723">
        <v>0.96949220000000003</v>
      </c>
      <c r="G723">
        <v>3.050781E-2</v>
      </c>
      <c r="P723">
        <v>0.96851259999999995</v>
      </c>
      <c r="Q723">
        <v>3.1487383000000001E-2</v>
      </c>
    </row>
    <row r="724" spans="1:17">
      <c r="A724" s="12">
        <f t="shared" si="10"/>
        <v>107.50000000000087</v>
      </c>
      <c r="F724">
        <v>0.96956056000000002</v>
      </c>
      <c r="G724">
        <v>3.0439427000000002E-2</v>
      </c>
      <c r="P724">
        <v>0.96858524999999995</v>
      </c>
      <c r="Q724">
        <v>3.141476E-2</v>
      </c>
    </row>
    <row r="725" spans="1:17">
      <c r="A725" s="12">
        <f t="shared" si="10"/>
        <v>107.66666666666754</v>
      </c>
      <c r="F725">
        <v>0.96962862999999999</v>
      </c>
      <c r="G725">
        <v>3.0371364000000001E-2</v>
      </c>
      <c r="P725">
        <v>0.96865749999999995</v>
      </c>
      <c r="Q725">
        <v>3.1342518E-2</v>
      </c>
    </row>
    <row r="726" spans="1:17">
      <c r="A726" s="12">
        <f t="shared" si="10"/>
        <v>107.83333333333421</v>
      </c>
      <c r="F726">
        <v>0.96969640000000001</v>
      </c>
      <c r="G726">
        <v>3.0303615999999998E-2</v>
      </c>
      <c r="P726">
        <v>0.96872939999999996</v>
      </c>
      <c r="Q726">
        <v>3.1270649999999997E-2</v>
      </c>
    </row>
    <row r="727" spans="1:17">
      <c r="A727" s="12">
        <f t="shared" si="10"/>
        <v>108.00000000000088</v>
      </c>
      <c r="F727">
        <v>0.96976379999999995</v>
      </c>
      <c r="G727">
        <v>3.0236184999999999E-2</v>
      </c>
      <c r="P727">
        <v>0.96880084</v>
      </c>
      <c r="Q727">
        <v>3.1199134999999999E-2</v>
      </c>
    </row>
    <row r="728" spans="1:17">
      <c r="A728" s="12">
        <f t="shared" si="10"/>
        <v>108.16666666666755</v>
      </c>
      <c r="F728">
        <v>0.96983092999999998</v>
      </c>
      <c r="G728">
        <v>3.0169063999999999E-2</v>
      </c>
      <c r="P728">
        <v>0.96887199999999996</v>
      </c>
      <c r="Q728">
        <v>3.1127978000000001E-2</v>
      </c>
    </row>
    <row r="729" spans="1:17">
      <c r="A729" s="12">
        <f t="shared" si="10"/>
        <v>108.33333333333422</v>
      </c>
      <c r="F729">
        <v>0.96989775</v>
      </c>
      <c r="G729">
        <v>3.0102252999999999E-2</v>
      </c>
      <c r="P729">
        <v>0.96894279999999999</v>
      </c>
      <c r="Q729">
        <v>3.1057182999999999E-2</v>
      </c>
    </row>
    <row r="730" spans="1:17">
      <c r="A730" s="12">
        <f t="shared" si="10"/>
        <v>108.5000000000009</v>
      </c>
      <c r="F730">
        <v>0.96996426999999996</v>
      </c>
      <c r="G730">
        <v>3.0035747000000002E-2</v>
      </c>
      <c r="P730">
        <v>0.96901329999999997</v>
      </c>
      <c r="Q730">
        <v>3.0986745E-2</v>
      </c>
    </row>
    <row r="731" spans="1:17">
      <c r="A731" s="12">
        <f t="shared" si="10"/>
        <v>108.66666666666757</v>
      </c>
      <c r="F731">
        <v>0.97003039999999996</v>
      </c>
      <c r="G731">
        <v>2.9969549000000002E-2</v>
      </c>
      <c r="P731">
        <v>0.96908337</v>
      </c>
      <c r="Q731">
        <v>3.0916659999999999E-2</v>
      </c>
    </row>
    <row r="732" spans="1:17">
      <c r="A732" s="12">
        <f t="shared" si="10"/>
        <v>108.83333333333424</v>
      </c>
      <c r="F732">
        <v>0.97009635000000005</v>
      </c>
      <c r="G732">
        <v>2.9903651999999999E-2</v>
      </c>
      <c r="P732">
        <v>0.96915304999999996</v>
      </c>
      <c r="Q732">
        <v>3.0846927E-2</v>
      </c>
    </row>
    <row r="733" spans="1:17">
      <c r="A733" s="12">
        <f t="shared" si="10"/>
        <v>109.00000000000091</v>
      </c>
      <c r="F733">
        <v>0.97016190000000002</v>
      </c>
      <c r="G733">
        <v>2.9838054999999999E-2</v>
      </c>
      <c r="P733">
        <v>0.96922249999999999</v>
      </c>
      <c r="Q733">
        <v>3.0777542000000001E-2</v>
      </c>
    </row>
    <row r="734" spans="1:17">
      <c r="A734" s="12">
        <f t="shared" si="10"/>
        <v>109.16666666666758</v>
      </c>
      <c r="F734">
        <v>0.97022724000000005</v>
      </c>
      <c r="G734">
        <v>2.9772757E-2</v>
      </c>
      <c r="P734">
        <v>0.96929149999999997</v>
      </c>
      <c r="Q734">
        <v>3.0708503000000002E-2</v>
      </c>
    </row>
    <row r="735" spans="1:17">
      <c r="A735" s="12">
        <f t="shared" si="10"/>
        <v>109.33333333333425</v>
      </c>
      <c r="F735">
        <v>0.97029226999999996</v>
      </c>
      <c r="G735">
        <v>2.9707755999999998E-2</v>
      </c>
      <c r="P735">
        <v>0.96936020000000001</v>
      </c>
      <c r="Q735">
        <v>3.0639804999999999E-2</v>
      </c>
    </row>
    <row r="736" spans="1:17">
      <c r="A736" s="12">
        <f t="shared" si="10"/>
        <v>109.50000000000092</v>
      </c>
      <c r="F736">
        <v>0.97035693999999995</v>
      </c>
      <c r="G736">
        <v>2.9643048000000002E-2</v>
      </c>
      <c r="P736">
        <v>0.96942854000000001</v>
      </c>
      <c r="Q736">
        <v>3.057145E-2</v>
      </c>
    </row>
    <row r="737" spans="1:17">
      <c r="A737" s="12">
        <f t="shared" si="10"/>
        <v>109.6666666666676</v>
      </c>
      <c r="F737">
        <v>0.97042139999999999</v>
      </c>
      <c r="G737">
        <v>2.9578621999999999E-2</v>
      </c>
      <c r="P737">
        <v>0.96949655000000001</v>
      </c>
      <c r="Q737">
        <v>3.0503430000000002E-2</v>
      </c>
    </row>
    <row r="738" spans="1:17">
      <c r="A738" s="12">
        <f t="shared" si="10"/>
        <v>109.83333333333427</v>
      </c>
      <c r="F738">
        <v>0.9704855</v>
      </c>
      <c r="G738">
        <v>2.9514479999999999E-2</v>
      </c>
      <c r="P738">
        <v>0.96956425999999996</v>
      </c>
      <c r="Q738">
        <v>3.0435745E-2</v>
      </c>
    </row>
    <row r="739" spans="1:17">
      <c r="A739" s="12">
        <f t="shared" si="10"/>
        <v>110.00000000000094</v>
      </c>
      <c r="F739">
        <v>0.97054940000000001</v>
      </c>
      <c r="G739">
        <v>2.9450621E-2</v>
      </c>
      <c r="P739">
        <v>0.96963160000000004</v>
      </c>
      <c r="Q739">
        <v>3.0368391000000002E-2</v>
      </c>
    </row>
    <row r="740" spans="1:17">
      <c r="A740" s="12">
        <f t="shared" si="10"/>
        <v>110.16666666666761</v>
      </c>
      <c r="F740">
        <v>0.97061293999999998</v>
      </c>
      <c r="G740">
        <v>2.9387044000000001E-2</v>
      </c>
      <c r="P740">
        <v>0.96969859999999997</v>
      </c>
      <c r="Q740">
        <v>3.0301367999999999E-2</v>
      </c>
    </row>
    <row r="741" spans="1:17">
      <c r="A741" s="12">
        <f t="shared" si="10"/>
        <v>110.33333333333428</v>
      </c>
      <c r="F741">
        <v>0.97067623999999997</v>
      </c>
      <c r="G741">
        <v>2.9323746000000001E-2</v>
      </c>
      <c r="P741">
        <v>0.96976530000000005</v>
      </c>
      <c r="Q741">
        <v>3.0234672000000001E-2</v>
      </c>
    </row>
    <row r="742" spans="1:17">
      <c r="A742" s="12">
        <f t="shared" si="10"/>
        <v>110.50000000000095</v>
      </c>
      <c r="F742">
        <v>0.97073929999999997</v>
      </c>
      <c r="G742">
        <v>2.9260722999999999E-2</v>
      </c>
      <c r="P742">
        <v>0.96983169999999996</v>
      </c>
      <c r="Q742">
        <v>3.0168291E-2</v>
      </c>
    </row>
    <row r="743" spans="1:17">
      <c r="A743" s="12">
        <f t="shared" si="10"/>
        <v>110.66666666666762</v>
      </c>
      <c r="F743">
        <v>0.97080200000000005</v>
      </c>
      <c r="G743">
        <v>2.9197976E-2</v>
      </c>
      <c r="P743">
        <v>0.96989780000000003</v>
      </c>
      <c r="Q743">
        <v>3.0102219999999999E-2</v>
      </c>
    </row>
    <row r="744" spans="1:17">
      <c r="A744" s="12">
        <f t="shared" si="10"/>
        <v>110.83333333333429</v>
      </c>
      <c r="F744">
        <v>0.97086450000000002</v>
      </c>
      <c r="G744">
        <v>2.9135501000000001E-2</v>
      </c>
      <c r="P744">
        <v>0.96996355000000001</v>
      </c>
      <c r="Q744">
        <v>3.0036462E-2</v>
      </c>
    </row>
    <row r="745" spans="1:17">
      <c r="A745" s="12">
        <f t="shared" si="10"/>
        <v>111.00000000000097</v>
      </c>
      <c r="F745">
        <v>0.97092670000000003</v>
      </c>
      <c r="G745">
        <v>2.9073294E-2</v>
      </c>
      <c r="P745">
        <v>0.97002900000000003</v>
      </c>
      <c r="Q745">
        <v>2.9971017999999999E-2</v>
      </c>
    </row>
    <row r="746" spans="1:17">
      <c r="A746" s="12">
        <f t="shared" si="10"/>
        <v>111.16666666666764</v>
      </c>
      <c r="F746">
        <v>0.97098863000000002</v>
      </c>
      <c r="G746">
        <v>2.9011355999999999E-2</v>
      </c>
      <c r="P746">
        <v>0.97009414000000005</v>
      </c>
      <c r="Q746">
        <v>2.9905884000000001E-2</v>
      </c>
    </row>
    <row r="747" spans="1:17">
      <c r="A747" s="12">
        <f t="shared" si="10"/>
        <v>111.33333333333431</v>
      </c>
      <c r="F747">
        <v>0.97105030000000003</v>
      </c>
      <c r="G747">
        <v>2.8949682000000001E-2</v>
      </c>
      <c r="P747">
        <v>0.97015892999999997</v>
      </c>
      <c r="Q747">
        <v>2.9841053999999999E-2</v>
      </c>
    </row>
    <row r="748" spans="1:17">
      <c r="A748" s="12">
        <f t="shared" si="10"/>
        <v>111.50000000000098</v>
      </c>
      <c r="F748">
        <v>0.97111170000000002</v>
      </c>
      <c r="G748">
        <v>2.8888272E-2</v>
      </c>
      <c r="P748">
        <v>0.97022350000000002</v>
      </c>
      <c r="Q748">
        <v>2.9776528E-2</v>
      </c>
    </row>
    <row r="749" spans="1:17">
      <c r="A749" s="12">
        <f t="shared" si="10"/>
        <v>111.66666666666765</v>
      </c>
      <c r="F749">
        <v>0.97117286999999997</v>
      </c>
      <c r="G749">
        <v>2.8827120000000001E-2</v>
      </c>
      <c r="P749">
        <v>0.97028769999999998</v>
      </c>
      <c r="Q749">
        <v>2.9712303999999998E-2</v>
      </c>
    </row>
    <row r="750" spans="1:17">
      <c r="A750" s="12">
        <f t="shared" si="10"/>
        <v>111.83333333333432</v>
      </c>
      <c r="F750">
        <v>0.97123380000000004</v>
      </c>
      <c r="G750">
        <v>2.8766228000000001E-2</v>
      </c>
      <c r="P750">
        <v>0.97035163999999996</v>
      </c>
      <c r="Q750">
        <v>2.9648379999999998E-2</v>
      </c>
    </row>
    <row r="751" spans="1:17">
      <c r="A751" s="12">
        <f t="shared" si="10"/>
        <v>112.00000000000099</v>
      </c>
      <c r="F751">
        <v>0.9712944</v>
      </c>
      <c r="G751">
        <v>2.870559E-2</v>
      </c>
      <c r="P751">
        <v>0.97041522999999996</v>
      </c>
      <c r="Q751">
        <v>2.958475E-2</v>
      </c>
    </row>
    <row r="752" spans="1:17">
      <c r="A752" s="12">
        <f t="shared" si="10"/>
        <v>112.16666666666767</v>
      </c>
      <c r="F752">
        <v>0.97135479999999996</v>
      </c>
      <c r="G752">
        <v>2.8645204E-2</v>
      </c>
      <c r="P752">
        <v>0.97047859999999997</v>
      </c>
      <c r="Q752">
        <v>2.9521413E-2</v>
      </c>
    </row>
    <row r="753" spans="1:17">
      <c r="A753" s="12">
        <f t="shared" si="10"/>
        <v>112.33333333333434</v>
      </c>
      <c r="F753">
        <v>0.97141489999999997</v>
      </c>
      <c r="G753">
        <v>2.8585070000000001E-2</v>
      </c>
      <c r="P753">
        <v>0.97054165999999997</v>
      </c>
      <c r="Q753">
        <v>2.9458367999999999E-2</v>
      </c>
    </row>
    <row r="754" spans="1:17">
      <c r="A754" s="12">
        <f t="shared" si="10"/>
        <v>112.50000000000101</v>
      </c>
      <c r="F754">
        <v>0.97147479999999997</v>
      </c>
      <c r="G754">
        <v>2.8525189999999999E-2</v>
      </c>
      <c r="P754">
        <v>0.97060436000000005</v>
      </c>
      <c r="Q754">
        <v>2.9395609999999999E-2</v>
      </c>
    </row>
    <row r="755" spans="1:17">
      <c r="A755" s="12">
        <f t="shared" si="10"/>
        <v>112.66666666666768</v>
      </c>
      <c r="F755">
        <v>0.97153442999999995</v>
      </c>
      <c r="G755">
        <v>2.8465560000000001E-2</v>
      </c>
      <c r="P755">
        <v>0.9706669</v>
      </c>
      <c r="Q755">
        <v>2.9333139000000001E-2</v>
      </c>
    </row>
    <row r="756" spans="1:17">
      <c r="A756" s="12">
        <f t="shared" si="10"/>
        <v>112.83333333333435</v>
      </c>
      <c r="F756">
        <v>0.97159379999999995</v>
      </c>
      <c r="G756">
        <v>2.8406177000000001E-2</v>
      </c>
      <c r="P756">
        <v>0.97072904999999998</v>
      </c>
      <c r="Q756">
        <v>2.927095E-2</v>
      </c>
    </row>
    <row r="757" spans="1:17">
      <c r="A757" s="12">
        <f t="shared" si="10"/>
        <v>113.00000000000102</v>
      </c>
      <c r="F757">
        <v>0.97165299999999999</v>
      </c>
      <c r="G757">
        <v>2.8347035999999999E-2</v>
      </c>
      <c r="P757">
        <v>0.97079099999999996</v>
      </c>
      <c r="Q757">
        <v>2.9209042000000001E-2</v>
      </c>
    </row>
    <row r="758" spans="1:17">
      <c r="A758" s="12">
        <f t="shared" si="10"/>
        <v>113.16666666666769</v>
      </c>
      <c r="F758">
        <v>0.97171189999999996</v>
      </c>
      <c r="G758">
        <v>2.8288137000000001E-2</v>
      </c>
      <c r="P758">
        <v>0.97085259999999995</v>
      </c>
      <c r="Q758">
        <v>2.9147408999999999E-2</v>
      </c>
    </row>
    <row r="759" spans="1:17">
      <c r="A759" s="12">
        <f t="shared" si="10"/>
        <v>113.33333333333437</v>
      </c>
      <c r="F759">
        <v>0.97177049999999998</v>
      </c>
      <c r="G759">
        <v>2.8229476999999999E-2</v>
      </c>
      <c r="P759">
        <v>0.97091395000000003</v>
      </c>
      <c r="Q759">
        <v>2.9086052000000001E-2</v>
      </c>
    </row>
    <row r="760" spans="1:17">
      <c r="A760" s="12">
        <f t="shared" si="10"/>
        <v>113.50000000000104</v>
      </c>
      <c r="F760">
        <v>0.97182893999999997</v>
      </c>
      <c r="G760">
        <v>2.8171056999999999E-2</v>
      </c>
      <c r="P760">
        <v>0.97097504000000001</v>
      </c>
      <c r="Q760">
        <v>2.9024965999999999E-2</v>
      </c>
    </row>
    <row r="761" spans="1:17">
      <c r="A761" s="12">
        <f t="shared" si="10"/>
        <v>113.66666666666771</v>
      </c>
      <c r="F761">
        <v>0.9718871</v>
      </c>
      <c r="G761">
        <v>2.8112870000000002E-2</v>
      </c>
      <c r="P761">
        <v>0.97103583999999998</v>
      </c>
      <c r="Q761">
        <v>2.8964150000000001E-2</v>
      </c>
    </row>
    <row r="762" spans="1:17">
      <c r="A762" s="12">
        <f t="shared" si="10"/>
        <v>113.83333333333438</v>
      </c>
      <c r="F762">
        <v>0.97194510000000001</v>
      </c>
      <c r="G762">
        <v>2.8054916999999999E-2</v>
      </c>
      <c r="P762">
        <v>0.97109639999999997</v>
      </c>
      <c r="Q762">
        <v>2.8903602E-2</v>
      </c>
    </row>
    <row r="763" spans="1:17">
      <c r="A763" s="12">
        <f t="shared" si="10"/>
        <v>114.00000000000105</v>
      </c>
      <c r="F763">
        <v>0.97200279999999994</v>
      </c>
      <c r="G763">
        <v>2.7997198000000001E-2</v>
      </c>
      <c r="P763">
        <v>0.97115666</v>
      </c>
      <c r="Q763">
        <v>2.8843318999999999E-2</v>
      </c>
    </row>
    <row r="764" spans="1:17">
      <c r="A764" s="12">
        <f t="shared" si="10"/>
        <v>114.16666666666772</v>
      </c>
      <c r="F764">
        <v>0.97206029999999999</v>
      </c>
      <c r="G764">
        <v>2.7939704999999999E-2</v>
      </c>
      <c r="P764">
        <v>0.97121670000000004</v>
      </c>
      <c r="Q764">
        <v>2.8783298999999998E-2</v>
      </c>
    </row>
    <row r="765" spans="1:17">
      <c r="A765" s="12">
        <f t="shared" si="10"/>
        <v>114.33333333333439</v>
      </c>
      <c r="F765">
        <v>0.97211753999999995</v>
      </c>
      <c r="G765">
        <v>2.7882442E-2</v>
      </c>
      <c r="P765">
        <v>0.97127646000000001</v>
      </c>
      <c r="Q765">
        <v>2.8723539999999999E-2</v>
      </c>
    </row>
    <row r="766" spans="1:17">
      <c r="A766" s="12">
        <f t="shared" si="10"/>
        <v>114.50000000000107</v>
      </c>
      <c r="F766">
        <v>0.9721746</v>
      </c>
      <c r="G766">
        <v>2.7825406E-2</v>
      </c>
      <c r="P766">
        <v>0.97133594999999995</v>
      </c>
      <c r="Q766">
        <v>2.8664037999999999E-2</v>
      </c>
    </row>
    <row r="767" spans="1:17">
      <c r="A767" s="12">
        <f t="shared" si="10"/>
        <v>114.66666666666774</v>
      </c>
      <c r="F767">
        <v>0.97223139999999997</v>
      </c>
      <c r="G767">
        <v>2.7768590999999999E-2</v>
      </c>
      <c r="P767">
        <v>0.97139520000000001</v>
      </c>
      <c r="Q767">
        <v>2.8604792E-2</v>
      </c>
    </row>
    <row r="768" spans="1:17">
      <c r="A768" s="12">
        <f t="shared" si="10"/>
        <v>114.83333333333441</v>
      </c>
      <c r="F768">
        <v>0.97228800000000004</v>
      </c>
      <c r="G768">
        <v>2.7711999000000001E-2</v>
      </c>
      <c r="P768">
        <v>0.97145420000000005</v>
      </c>
      <c r="Q768">
        <v>2.8545799E-2</v>
      </c>
    </row>
    <row r="769" spans="1:17">
      <c r="A769" s="12">
        <f t="shared" si="10"/>
        <v>115.00000000000108</v>
      </c>
      <c r="F769">
        <v>0.9723444</v>
      </c>
      <c r="G769">
        <v>2.7655628000000002E-2</v>
      </c>
      <c r="P769">
        <v>0.97151290000000001</v>
      </c>
      <c r="Q769">
        <v>2.8487056E-2</v>
      </c>
    </row>
    <row r="770" spans="1:17">
      <c r="A770" s="12">
        <f t="shared" si="10"/>
        <v>115.16666666666775</v>
      </c>
      <c r="F770">
        <v>0.97240055000000003</v>
      </c>
      <c r="G770">
        <v>2.7599473999999999E-2</v>
      </c>
      <c r="P770">
        <v>0.97157145</v>
      </c>
      <c r="Q770">
        <v>2.8428564E-2</v>
      </c>
    </row>
    <row r="771" spans="1:17">
      <c r="A771" s="12">
        <f t="shared" si="10"/>
        <v>115.33333333333442</v>
      </c>
      <c r="F771">
        <v>0.97245645999999997</v>
      </c>
      <c r="G771">
        <v>2.7543539999999998E-2</v>
      </c>
      <c r="P771">
        <v>0.97162970000000004</v>
      </c>
      <c r="Q771">
        <v>2.8370315E-2</v>
      </c>
    </row>
    <row r="772" spans="1:17">
      <c r="A772" s="12">
        <f t="shared" si="10"/>
        <v>115.50000000000109</v>
      </c>
      <c r="F772">
        <v>0.97251220000000005</v>
      </c>
      <c r="G772">
        <v>2.7487826E-2</v>
      </c>
      <c r="P772">
        <v>0.97168770000000004</v>
      </c>
      <c r="Q772">
        <v>2.8312311999999999E-2</v>
      </c>
    </row>
    <row r="773" spans="1:17">
      <c r="A773" s="12">
        <f t="shared" si="10"/>
        <v>115.66666666666777</v>
      </c>
      <c r="F773">
        <v>0.97256770000000003</v>
      </c>
      <c r="G773">
        <v>2.7432324000000001E-2</v>
      </c>
      <c r="P773">
        <v>0.97174543000000002</v>
      </c>
      <c r="Q773">
        <v>2.8254556E-2</v>
      </c>
    </row>
    <row r="774" spans="1:17">
      <c r="A774" s="12">
        <f t="shared" si="10"/>
        <v>115.83333333333444</v>
      </c>
      <c r="F774">
        <v>0.97262300000000002</v>
      </c>
      <c r="G774">
        <v>2.7377035000000001E-2</v>
      </c>
      <c r="P774">
        <v>0.97180295000000005</v>
      </c>
      <c r="Q774">
        <v>2.8197039E-2</v>
      </c>
    </row>
    <row r="775" spans="1:17">
      <c r="A775" s="12">
        <f t="shared" si="10"/>
        <v>116.00000000000111</v>
      </c>
      <c r="F775">
        <v>0.97267806999999995</v>
      </c>
      <c r="G775">
        <v>2.7321957000000001E-2</v>
      </c>
      <c r="P775">
        <v>0.97186022999999999</v>
      </c>
      <c r="Q775">
        <v>2.8139763000000002E-2</v>
      </c>
    </row>
    <row r="776" spans="1:17">
      <c r="A776" s="12">
        <f t="shared" si="10"/>
        <v>116.16666666666778</v>
      </c>
      <c r="F776">
        <v>0.97273290000000001</v>
      </c>
      <c r="G776">
        <v>2.7267090000000001E-2</v>
      </c>
      <c r="P776">
        <v>0.97191729999999998</v>
      </c>
      <c r="Q776">
        <v>2.8082721000000001E-2</v>
      </c>
    </row>
    <row r="777" spans="1:17">
      <c r="A777" s="12">
        <f t="shared" si="10"/>
        <v>116.33333333333445</v>
      </c>
      <c r="F777">
        <v>0.97278756</v>
      </c>
      <c r="G777">
        <v>2.7212426000000001E-2</v>
      </c>
      <c r="P777">
        <v>0.97197409999999995</v>
      </c>
      <c r="Q777">
        <v>2.8025913999999999E-2</v>
      </c>
    </row>
    <row r="778" spans="1:17">
      <c r="A778" s="12">
        <f t="shared" si="10"/>
        <v>116.50000000000112</v>
      </c>
      <c r="F778">
        <v>0.97284203999999996</v>
      </c>
      <c r="G778">
        <v>2.7157971999999999E-2</v>
      </c>
      <c r="P778">
        <v>0.97203063999999995</v>
      </c>
      <c r="Q778">
        <v>2.7969339999999999E-2</v>
      </c>
    </row>
    <row r="779" spans="1:17">
      <c r="A779" s="12">
        <f t="shared" si="10"/>
        <v>116.66666666666779</v>
      </c>
      <c r="F779">
        <v>0.97289630000000005</v>
      </c>
      <c r="G779">
        <v>2.7103720000000001E-2</v>
      </c>
      <c r="P779">
        <v>0.97208700000000003</v>
      </c>
      <c r="Q779">
        <v>2.7912994999999999E-2</v>
      </c>
    </row>
    <row r="780" spans="1:17">
      <c r="A780" s="12">
        <f t="shared" si="10"/>
        <v>116.83333333333447</v>
      </c>
      <c r="F780">
        <v>0.97295034000000002</v>
      </c>
      <c r="G780">
        <v>2.7049672E-2</v>
      </c>
      <c r="P780">
        <v>0.97214310000000004</v>
      </c>
      <c r="Q780">
        <v>2.7856879000000001E-2</v>
      </c>
    </row>
    <row r="781" spans="1:17">
      <c r="A781" s="12">
        <f t="shared" si="10"/>
        <v>117.00000000000114</v>
      </c>
      <c r="F781">
        <v>0.97300416000000001</v>
      </c>
      <c r="G781">
        <v>2.6995825000000001E-2</v>
      </c>
      <c r="P781">
        <v>0.97219900000000004</v>
      </c>
      <c r="Q781">
        <v>2.7800990000000001E-2</v>
      </c>
    </row>
    <row r="782" spans="1:17">
      <c r="A782" s="12">
        <f t="shared" si="10"/>
        <v>117.16666666666781</v>
      </c>
      <c r="F782">
        <v>0.97305779999999997</v>
      </c>
      <c r="G782">
        <v>2.6942177000000001E-2</v>
      </c>
      <c r="P782">
        <v>0.97225470000000003</v>
      </c>
      <c r="Q782">
        <v>2.7745325000000001E-2</v>
      </c>
    </row>
    <row r="783" spans="1:17">
      <c r="A783" s="12">
        <f t="shared" si="10"/>
        <v>117.33333333333448</v>
      </c>
      <c r="F783">
        <v>0.97311130000000001</v>
      </c>
      <c r="G783">
        <v>2.6888728000000001E-2</v>
      </c>
      <c r="P783">
        <v>0.97231009999999995</v>
      </c>
      <c r="Q783">
        <v>2.7689881999999999E-2</v>
      </c>
    </row>
    <row r="784" spans="1:17">
      <c r="A784" s="12">
        <f t="shared" si="10"/>
        <v>117.50000000000115</v>
      </c>
      <c r="F784">
        <v>0.97316449999999999</v>
      </c>
      <c r="G784">
        <v>2.6835477E-2</v>
      </c>
      <c r="P784">
        <v>0.97236529999999999</v>
      </c>
      <c r="Q784">
        <v>2.7634659999999998E-2</v>
      </c>
    </row>
    <row r="785" spans="1:17">
      <c r="A785" s="12">
        <f t="shared" ref="A785:A848" si="11">A784+1/6</f>
        <v>117.66666666666782</v>
      </c>
      <c r="F785">
        <v>0.97321760000000002</v>
      </c>
      <c r="G785">
        <v>2.6782420000000001E-2</v>
      </c>
      <c r="P785">
        <v>0.97242033000000005</v>
      </c>
      <c r="Q785">
        <v>2.7579656000000001E-2</v>
      </c>
    </row>
    <row r="786" spans="1:17">
      <c r="A786" s="12">
        <f t="shared" si="11"/>
        <v>117.83333333333449</v>
      </c>
      <c r="F786">
        <v>0.97327039999999998</v>
      </c>
      <c r="G786">
        <v>2.6729558E-2</v>
      </c>
      <c r="P786">
        <v>0.97247510000000004</v>
      </c>
      <c r="Q786">
        <v>2.752487E-2</v>
      </c>
    </row>
    <row r="787" spans="1:17">
      <c r="A787" s="12">
        <f t="shared" si="11"/>
        <v>118.00000000000117</v>
      </c>
      <c r="F787">
        <v>0.9733231</v>
      </c>
      <c r="G787">
        <v>2.6676887999999999E-2</v>
      </c>
      <c r="P787">
        <v>0.97252970000000005</v>
      </c>
      <c r="Q787">
        <v>2.7470298000000001E-2</v>
      </c>
    </row>
    <row r="788" spans="1:17">
      <c r="A788" s="12">
        <f t="shared" si="11"/>
        <v>118.16666666666784</v>
      </c>
      <c r="F788">
        <v>0.97337560000000001</v>
      </c>
      <c r="G788">
        <v>2.6624407999999999E-2</v>
      </c>
      <c r="P788">
        <v>0.97258407000000002</v>
      </c>
      <c r="Q788">
        <v>2.7415941999999999E-2</v>
      </c>
    </row>
    <row r="789" spans="1:17">
      <c r="A789" s="12">
        <f t="shared" si="11"/>
        <v>118.33333333333451</v>
      </c>
      <c r="F789">
        <v>0.97342790000000001</v>
      </c>
      <c r="G789">
        <v>2.6572120000000001E-2</v>
      </c>
      <c r="P789">
        <v>0.97263820000000001</v>
      </c>
      <c r="Q789">
        <v>2.7361798999999999E-2</v>
      </c>
    </row>
    <row r="790" spans="1:17">
      <c r="A790" s="12">
        <f t="shared" si="11"/>
        <v>118.50000000000118</v>
      </c>
      <c r="F790">
        <v>0.97348000000000001</v>
      </c>
      <c r="G790">
        <v>2.6520019999999998E-2</v>
      </c>
      <c r="P790">
        <v>0.97269212999999999</v>
      </c>
      <c r="Q790">
        <v>2.7307866E-2</v>
      </c>
    </row>
    <row r="791" spans="1:17">
      <c r="A791" s="12">
        <f t="shared" si="11"/>
        <v>118.66666666666785</v>
      </c>
      <c r="F791">
        <v>0.97353190000000001</v>
      </c>
      <c r="G791">
        <v>2.6468106000000002E-2</v>
      </c>
      <c r="P791">
        <v>0.97274583999999997</v>
      </c>
      <c r="Q791">
        <v>2.725414E-2</v>
      </c>
    </row>
    <row r="792" spans="1:17">
      <c r="A792" s="12">
        <f t="shared" si="11"/>
        <v>118.83333333333452</v>
      </c>
      <c r="F792">
        <v>0.97358363999999997</v>
      </c>
      <c r="G792">
        <v>2.6416375999999998E-2</v>
      </c>
      <c r="P792">
        <v>0.97279936</v>
      </c>
      <c r="Q792">
        <v>2.7200622000000001E-2</v>
      </c>
    </row>
    <row r="793" spans="1:17">
      <c r="A793" s="12">
        <f t="shared" si="11"/>
        <v>119.00000000000119</v>
      </c>
      <c r="F793">
        <v>0.97363520000000003</v>
      </c>
      <c r="G793">
        <v>2.6364829999999999E-2</v>
      </c>
      <c r="P793">
        <v>0.97285270000000001</v>
      </c>
      <c r="Q793">
        <v>2.7147310000000001E-2</v>
      </c>
    </row>
    <row r="794" spans="1:17">
      <c r="A794" s="12">
        <f t="shared" si="11"/>
        <v>119.16666666666787</v>
      </c>
      <c r="F794">
        <v>0.97368650000000001</v>
      </c>
      <c r="G794">
        <v>2.6313462999999999E-2</v>
      </c>
      <c r="P794">
        <v>0.97290580000000004</v>
      </c>
      <c r="Q794">
        <v>2.7094199999999999E-2</v>
      </c>
    </row>
    <row r="795" spans="1:17">
      <c r="A795" s="12">
        <f t="shared" si="11"/>
        <v>119.33333333333454</v>
      </c>
      <c r="F795">
        <v>0.97373770000000004</v>
      </c>
      <c r="G795">
        <v>2.6262279999999999E-2</v>
      </c>
      <c r="P795">
        <v>0.97295869999999995</v>
      </c>
      <c r="Q795">
        <v>2.7041292000000001E-2</v>
      </c>
    </row>
    <row r="796" spans="1:17">
      <c r="A796" s="12">
        <f t="shared" si="11"/>
        <v>119.50000000000121</v>
      </c>
      <c r="F796">
        <v>0.97378874000000004</v>
      </c>
      <c r="G796">
        <v>2.6211277000000002E-2</v>
      </c>
      <c r="P796">
        <v>0.97301143000000001</v>
      </c>
      <c r="Q796">
        <v>2.6988584999999999E-2</v>
      </c>
    </row>
    <row r="797" spans="1:17">
      <c r="A797" s="12">
        <f t="shared" si="11"/>
        <v>119.66666666666788</v>
      </c>
      <c r="F797">
        <v>0.97383949999999997</v>
      </c>
      <c r="G797">
        <v>2.6160449999999998E-2</v>
      </c>
      <c r="P797">
        <v>0.97306395000000001</v>
      </c>
      <c r="Q797">
        <v>2.6936075E-2</v>
      </c>
    </row>
    <row r="798" spans="1:17">
      <c r="A798" s="12">
        <f t="shared" si="11"/>
        <v>119.83333333333455</v>
      </c>
      <c r="F798">
        <v>0.97389020000000004</v>
      </c>
      <c r="G798">
        <v>2.6109803000000001E-2</v>
      </c>
      <c r="P798">
        <v>0.97311619999999999</v>
      </c>
      <c r="Q798">
        <v>2.6883761999999999E-2</v>
      </c>
    </row>
    <row r="799" spans="1:17">
      <c r="A799" s="12">
        <f t="shared" si="11"/>
        <v>120.00000000000122</v>
      </c>
      <c r="F799">
        <v>0.97394069999999999</v>
      </c>
      <c r="G799">
        <v>2.6059333E-2</v>
      </c>
      <c r="P799">
        <v>0.97316840000000004</v>
      </c>
      <c r="Q799">
        <v>2.6831647E-2</v>
      </c>
    </row>
    <row r="800" spans="1:17">
      <c r="A800" s="12">
        <f t="shared" si="11"/>
        <v>120.16666666666789</v>
      </c>
      <c r="F800">
        <v>0.97399100000000005</v>
      </c>
      <c r="G800">
        <v>2.6009035999999999E-2</v>
      </c>
      <c r="P800">
        <v>0.97322030000000004</v>
      </c>
      <c r="Q800">
        <v>2.6779724000000001E-2</v>
      </c>
    </row>
    <row r="801" spans="1:17">
      <c r="A801" s="12">
        <f t="shared" si="11"/>
        <v>120.33333333333456</v>
      </c>
      <c r="F801">
        <v>0.97404109999999999</v>
      </c>
      <c r="G801">
        <v>2.5958914E-2</v>
      </c>
      <c r="P801">
        <v>0.97327200000000003</v>
      </c>
      <c r="Q801">
        <v>2.6727995000000001E-2</v>
      </c>
    </row>
    <row r="802" spans="1:17">
      <c r="A802" s="12">
        <f t="shared" si="11"/>
        <v>120.50000000000124</v>
      </c>
      <c r="F802">
        <v>0.97409104999999996</v>
      </c>
      <c r="G802">
        <v>2.5908965999999999E-2</v>
      </c>
      <c r="P802">
        <v>0.97332350000000001</v>
      </c>
      <c r="Q802">
        <v>2.6676456000000001E-2</v>
      </c>
    </row>
    <row r="803" spans="1:17">
      <c r="A803" s="12">
        <f t="shared" si="11"/>
        <v>120.66666666666791</v>
      </c>
      <c r="F803">
        <v>0.97414080000000003</v>
      </c>
      <c r="G803">
        <v>2.5859188000000002E-2</v>
      </c>
      <c r="P803">
        <v>0.97337490000000004</v>
      </c>
      <c r="Q803">
        <v>2.6625105999999999E-2</v>
      </c>
    </row>
    <row r="804" spans="1:17">
      <c r="A804" s="12">
        <f t="shared" si="11"/>
        <v>120.83333333333458</v>
      </c>
      <c r="F804">
        <v>0.97419040000000001</v>
      </c>
      <c r="G804">
        <v>2.5809579999999999E-2</v>
      </c>
      <c r="P804">
        <v>0.97342603999999999</v>
      </c>
      <c r="Q804">
        <v>2.6573947000000001E-2</v>
      </c>
    </row>
    <row r="805" spans="1:17">
      <c r="A805" s="12">
        <f t="shared" si="11"/>
        <v>121.00000000000125</v>
      </c>
      <c r="F805">
        <v>0.97423990000000005</v>
      </c>
      <c r="G805">
        <v>2.5760142E-2</v>
      </c>
      <c r="P805">
        <v>0.97347700000000004</v>
      </c>
      <c r="Q805">
        <v>2.6522971999999999E-2</v>
      </c>
    </row>
    <row r="806" spans="1:17">
      <c r="A806" s="12">
        <f t="shared" si="11"/>
        <v>121.16666666666792</v>
      </c>
      <c r="F806">
        <v>0.97428910000000002</v>
      </c>
      <c r="G806">
        <v>2.5710872999999999E-2</v>
      </c>
      <c r="P806">
        <v>0.97352780000000005</v>
      </c>
      <c r="Q806">
        <v>2.6472183E-2</v>
      </c>
    </row>
    <row r="807" spans="1:17">
      <c r="A807" s="12">
        <f t="shared" si="11"/>
        <v>121.33333333333459</v>
      </c>
      <c r="F807">
        <v>0.97433822999999997</v>
      </c>
      <c r="G807">
        <v>2.566177E-2</v>
      </c>
      <c r="P807">
        <v>0.97357839999999995</v>
      </c>
      <c r="Q807">
        <v>2.6421579000000001E-2</v>
      </c>
    </row>
    <row r="808" spans="1:17">
      <c r="A808" s="12">
        <f t="shared" si="11"/>
        <v>121.50000000000126</v>
      </c>
      <c r="F808">
        <v>0.97438716999999997</v>
      </c>
      <c r="G808">
        <v>2.5612835E-2</v>
      </c>
      <c r="P808">
        <v>0.97362879999999996</v>
      </c>
      <c r="Q808">
        <v>2.6371156999999999E-2</v>
      </c>
    </row>
    <row r="809" spans="1:17">
      <c r="A809" s="12">
        <f t="shared" si="11"/>
        <v>121.66666666666794</v>
      </c>
      <c r="F809">
        <v>0.97443590000000002</v>
      </c>
      <c r="G809">
        <v>2.5564063000000001E-2</v>
      </c>
      <c r="P809">
        <v>0.97367906999999998</v>
      </c>
      <c r="Q809">
        <v>2.6320911999999998E-2</v>
      </c>
    </row>
    <row r="810" spans="1:17">
      <c r="A810" s="12">
        <f t="shared" si="11"/>
        <v>121.83333333333461</v>
      </c>
      <c r="F810">
        <v>0.97448456000000006</v>
      </c>
      <c r="G810">
        <v>2.5515458000000001E-2</v>
      </c>
      <c r="P810">
        <v>0.97372913000000005</v>
      </c>
      <c r="Q810">
        <v>2.6270847999999999E-2</v>
      </c>
    </row>
    <row r="811" spans="1:17">
      <c r="A811" s="12">
        <f t="shared" si="11"/>
        <v>122.00000000000128</v>
      </c>
      <c r="F811">
        <v>0.97453296</v>
      </c>
      <c r="G811">
        <v>2.5467014E-2</v>
      </c>
      <c r="P811">
        <v>0.97377899999999995</v>
      </c>
      <c r="Q811">
        <v>2.6220962E-2</v>
      </c>
    </row>
    <row r="812" spans="1:17">
      <c r="A812" s="12">
        <f t="shared" si="11"/>
        <v>122.16666666666795</v>
      </c>
      <c r="F812">
        <v>0.97458124000000002</v>
      </c>
      <c r="G812">
        <v>2.5418731999999999E-2</v>
      </c>
      <c r="P812">
        <v>0.97382873000000003</v>
      </c>
      <c r="Q812">
        <v>2.6171251999999999E-2</v>
      </c>
    </row>
    <row r="813" spans="1:17">
      <c r="A813" s="12">
        <f t="shared" si="11"/>
        <v>122.33333333333462</v>
      </c>
      <c r="F813">
        <v>0.97462939999999998</v>
      </c>
      <c r="G813">
        <v>2.5370607E-2</v>
      </c>
      <c r="P813">
        <v>0.97387826</v>
      </c>
      <c r="Q813">
        <v>2.6121719000000002E-2</v>
      </c>
    </row>
    <row r="814" spans="1:17">
      <c r="A814" s="12">
        <f t="shared" si="11"/>
        <v>122.50000000000129</v>
      </c>
      <c r="F814">
        <v>0.97467740000000003</v>
      </c>
      <c r="G814">
        <v>2.5322638000000001E-2</v>
      </c>
      <c r="P814">
        <v>0.9739276</v>
      </c>
      <c r="Q814">
        <v>2.6072359E-2</v>
      </c>
    </row>
    <row r="815" spans="1:17">
      <c r="A815" s="12">
        <f t="shared" si="11"/>
        <v>122.66666666666796</v>
      </c>
      <c r="F815">
        <v>0.97472519999999996</v>
      </c>
      <c r="G815">
        <v>2.5274827999999999E-2</v>
      </c>
      <c r="P815">
        <v>0.97397685000000001</v>
      </c>
      <c r="Q815">
        <v>2.6023170000000002E-2</v>
      </c>
    </row>
    <row r="816" spans="1:17">
      <c r="A816" s="12">
        <f t="shared" si="11"/>
        <v>122.83333333333464</v>
      </c>
      <c r="F816">
        <v>0.97477279999999999</v>
      </c>
      <c r="G816">
        <v>2.5227174000000002E-2</v>
      </c>
      <c r="P816">
        <v>0.97402584999999997</v>
      </c>
      <c r="Q816">
        <v>2.5974153999999999E-2</v>
      </c>
    </row>
    <row r="817" spans="1:17">
      <c r="A817" s="12">
        <f t="shared" si="11"/>
        <v>123.00000000000131</v>
      </c>
      <c r="F817">
        <v>0.97482029999999997</v>
      </c>
      <c r="G817">
        <v>2.5179674999999999E-2</v>
      </c>
      <c r="P817">
        <v>0.97407465999999998</v>
      </c>
      <c r="Q817">
        <v>2.592531E-2</v>
      </c>
    </row>
    <row r="818" spans="1:17">
      <c r="A818" s="12">
        <f t="shared" si="11"/>
        <v>123.16666666666798</v>
      </c>
      <c r="F818">
        <v>0.97486764000000004</v>
      </c>
      <c r="G818">
        <v>2.5132330000000001E-2</v>
      </c>
      <c r="P818">
        <v>0.97412335999999999</v>
      </c>
      <c r="Q818">
        <v>2.5876633999999999E-2</v>
      </c>
    </row>
    <row r="819" spans="1:17">
      <c r="A819" s="12">
        <f t="shared" si="11"/>
        <v>123.33333333333465</v>
      </c>
      <c r="F819">
        <v>0.97491485</v>
      </c>
      <c r="G819">
        <v>2.5085139999999999E-2</v>
      </c>
      <c r="P819">
        <v>0.97417189999999998</v>
      </c>
      <c r="Q819">
        <v>2.5828125E-2</v>
      </c>
    </row>
    <row r="820" spans="1:17">
      <c r="A820" s="12">
        <f t="shared" si="11"/>
        <v>123.50000000000132</v>
      </c>
      <c r="F820">
        <v>0.97496190000000005</v>
      </c>
      <c r="G820">
        <v>2.5038100000000001E-2</v>
      </c>
      <c r="P820">
        <v>0.97422019999999998</v>
      </c>
      <c r="Q820">
        <v>2.5779784E-2</v>
      </c>
    </row>
    <row r="821" spans="1:17">
      <c r="A821" s="12">
        <f t="shared" si="11"/>
        <v>123.66666666666799</v>
      </c>
      <c r="F821">
        <v>0.97500880000000001</v>
      </c>
      <c r="G821">
        <v>2.4991214000000001E-2</v>
      </c>
      <c r="P821">
        <v>0.97426840000000003</v>
      </c>
      <c r="Q821">
        <v>2.5731608E-2</v>
      </c>
    </row>
    <row r="822" spans="1:17">
      <c r="A822" s="12">
        <f t="shared" si="11"/>
        <v>123.83333333333466</v>
      </c>
      <c r="F822">
        <v>0.97505549999999996</v>
      </c>
      <c r="G822">
        <v>2.4944477E-2</v>
      </c>
      <c r="P822">
        <v>0.97431639999999997</v>
      </c>
      <c r="Q822">
        <v>2.5683595E-2</v>
      </c>
    </row>
    <row r="823" spans="1:17">
      <c r="A823" s="12">
        <f t="shared" si="11"/>
        <v>124.00000000000134</v>
      </c>
      <c r="F823">
        <v>0.97510209999999997</v>
      </c>
      <c r="G823">
        <v>2.4897889999999999E-2</v>
      </c>
      <c r="P823">
        <v>0.97436429999999996</v>
      </c>
      <c r="Q823">
        <v>2.5635747E-2</v>
      </c>
    </row>
    <row r="824" spans="1:17">
      <c r="A824" s="12">
        <f t="shared" si="11"/>
        <v>124.16666666666801</v>
      </c>
      <c r="F824">
        <v>0.97514856000000005</v>
      </c>
      <c r="G824">
        <v>2.4851452999999999E-2</v>
      </c>
      <c r="P824">
        <v>0.97441195999999997</v>
      </c>
      <c r="Q824">
        <v>2.5588059999999999E-2</v>
      </c>
    </row>
    <row r="825" spans="1:17">
      <c r="A825" s="12">
        <f t="shared" si="11"/>
        <v>124.33333333333468</v>
      </c>
      <c r="F825">
        <v>0.97519480000000003</v>
      </c>
      <c r="G825">
        <v>2.4805161999999999E-2</v>
      </c>
      <c r="P825">
        <v>0.97445946999999999</v>
      </c>
      <c r="Q825">
        <v>2.5540534E-2</v>
      </c>
    </row>
    <row r="826" spans="1:17">
      <c r="A826" s="12">
        <f t="shared" si="11"/>
        <v>124.50000000000135</v>
      </c>
      <c r="F826">
        <v>0.97524100000000002</v>
      </c>
      <c r="G826">
        <v>2.4759017000000001E-2</v>
      </c>
      <c r="P826">
        <v>0.97450685999999997</v>
      </c>
      <c r="Q826">
        <v>2.5493169999999999E-2</v>
      </c>
    </row>
    <row r="827" spans="1:17">
      <c r="A827" s="12">
        <f t="shared" si="11"/>
        <v>124.66666666666802</v>
      </c>
      <c r="F827">
        <v>0.97528696000000004</v>
      </c>
      <c r="G827">
        <v>2.4713018999999999E-2</v>
      </c>
      <c r="P827">
        <v>0.97455406</v>
      </c>
      <c r="Q827">
        <v>2.544596E-2</v>
      </c>
    </row>
    <row r="828" spans="1:17">
      <c r="A828" s="12">
        <f t="shared" si="11"/>
        <v>124.83333333333469</v>
      </c>
      <c r="F828">
        <v>0.97533285999999997</v>
      </c>
      <c r="G828">
        <v>2.4667163999999998E-2</v>
      </c>
      <c r="P828">
        <v>0.9746011</v>
      </c>
      <c r="Q828">
        <v>2.5398911999999999E-2</v>
      </c>
    </row>
    <row r="829" spans="1:17">
      <c r="A829" s="12">
        <f t="shared" si="11"/>
        <v>125.00000000000136</v>
      </c>
      <c r="F829">
        <v>0.97537859999999998</v>
      </c>
      <c r="G829">
        <v>2.4621453000000001E-2</v>
      </c>
      <c r="P829">
        <v>0.97464799999999996</v>
      </c>
      <c r="Q829">
        <v>2.5352018E-2</v>
      </c>
    </row>
    <row r="830" spans="1:17">
      <c r="A830" s="12">
        <f t="shared" si="11"/>
        <v>125.16666666666804</v>
      </c>
      <c r="F830">
        <v>0.97542410000000002</v>
      </c>
      <c r="G830">
        <v>2.4575884999999999E-2</v>
      </c>
      <c r="P830">
        <v>0.97469470000000002</v>
      </c>
      <c r="Q830">
        <v>2.5305277000000001E-2</v>
      </c>
    </row>
    <row r="831" spans="1:17">
      <c r="A831" s="12">
        <f t="shared" si="11"/>
        <v>125.33333333333471</v>
      </c>
      <c r="F831">
        <v>0.97546949999999999</v>
      </c>
      <c r="G831">
        <v>2.453046E-2</v>
      </c>
      <c r="P831">
        <v>0.97474134000000001</v>
      </c>
      <c r="Q831">
        <v>2.5258688000000001E-2</v>
      </c>
    </row>
    <row r="832" spans="1:17">
      <c r="A832" s="12">
        <f t="shared" si="11"/>
        <v>125.50000000000138</v>
      </c>
      <c r="F832">
        <v>0.97551480000000002</v>
      </c>
      <c r="G832">
        <v>2.4485175000000001E-2</v>
      </c>
      <c r="P832">
        <v>0.97478779999999998</v>
      </c>
      <c r="Q832">
        <v>2.5212254E-2</v>
      </c>
    </row>
    <row r="833" spans="1:17">
      <c r="A833" s="12">
        <f t="shared" si="11"/>
        <v>125.66666666666805</v>
      </c>
      <c r="F833">
        <v>0.97555994999999995</v>
      </c>
      <c r="G833">
        <v>2.4440030000000001E-2</v>
      </c>
      <c r="P833">
        <v>0.97483399999999998</v>
      </c>
      <c r="Q833">
        <v>2.5165970999999999E-2</v>
      </c>
    </row>
    <row r="834" spans="1:17">
      <c r="A834" s="12">
        <f t="shared" si="11"/>
        <v>125.83333333333472</v>
      </c>
      <c r="F834">
        <v>0.97560495000000003</v>
      </c>
      <c r="G834">
        <v>2.4395022999999998E-2</v>
      </c>
      <c r="P834">
        <v>0.97488016</v>
      </c>
      <c r="Q834">
        <v>2.5119840000000001E-2</v>
      </c>
    </row>
    <row r="835" spans="1:17">
      <c r="A835" s="12">
        <f t="shared" si="11"/>
        <v>126.00000000000139</v>
      </c>
      <c r="F835">
        <v>0.97564983000000005</v>
      </c>
      <c r="G835">
        <v>2.4350154999999998E-2</v>
      </c>
      <c r="P835">
        <v>0.97492610000000002</v>
      </c>
      <c r="Q835">
        <v>2.5073855999999999E-2</v>
      </c>
    </row>
    <row r="836" spans="1:17">
      <c r="A836" s="12">
        <f t="shared" si="11"/>
        <v>126.16666666666806</v>
      </c>
      <c r="F836">
        <v>0.97569459999999997</v>
      </c>
      <c r="G836">
        <v>2.4305422E-2</v>
      </c>
      <c r="P836">
        <v>0.97497195000000003</v>
      </c>
      <c r="Q836">
        <v>2.5028022E-2</v>
      </c>
    </row>
    <row r="837" spans="1:17">
      <c r="A837" s="12">
        <f t="shared" si="11"/>
        <v>126.33333333333474</v>
      </c>
      <c r="F837">
        <v>0.97573920000000003</v>
      </c>
      <c r="G837">
        <v>2.4260825999999999E-2</v>
      </c>
      <c r="P837">
        <v>0.97501766999999995</v>
      </c>
      <c r="Q837">
        <v>2.4982335000000001E-2</v>
      </c>
    </row>
    <row r="838" spans="1:17">
      <c r="A838" s="12">
        <f t="shared" si="11"/>
        <v>126.50000000000141</v>
      </c>
      <c r="F838">
        <v>0.97578365</v>
      </c>
      <c r="G838">
        <v>2.4216366999999999E-2</v>
      </c>
      <c r="P838">
        <v>0.97506320000000002</v>
      </c>
      <c r="Q838">
        <v>2.4936795000000001E-2</v>
      </c>
    </row>
    <row r="839" spans="1:17">
      <c r="A839" s="12">
        <f t="shared" si="11"/>
        <v>126.66666666666808</v>
      </c>
      <c r="F839">
        <v>0.97582793000000001</v>
      </c>
      <c r="G839">
        <v>2.4172042000000001E-2</v>
      </c>
      <c r="P839">
        <v>0.97510859999999999</v>
      </c>
      <c r="Q839">
        <v>2.4891399000000002E-2</v>
      </c>
    </row>
    <row r="840" spans="1:17">
      <c r="A840" s="12">
        <f t="shared" si="11"/>
        <v>126.83333333333475</v>
      </c>
      <c r="F840">
        <v>0.97587215999999999</v>
      </c>
      <c r="G840">
        <v>2.4127848E-2</v>
      </c>
      <c r="P840">
        <v>0.97515386000000004</v>
      </c>
      <c r="Q840">
        <v>2.4846147999999998E-2</v>
      </c>
    </row>
    <row r="841" spans="1:17">
      <c r="A841" s="12">
        <f t="shared" si="11"/>
        <v>127.00000000000142</v>
      </c>
      <c r="F841">
        <v>0.97591620000000001</v>
      </c>
      <c r="G841">
        <v>2.4083790000000001E-2</v>
      </c>
      <c r="P841">
        <v>0.97519900000000004</v>
      </c>
      <c r="Q841">
        <v>2.480104E-2</v>
      </c>
    </row>
    <row r="842" spans="1:17">
      <c r="A842" s="12">
        <f t="shared" si="11"/>
        <v>127.16666666666809</v>
      </c>
      <c r="F842">
        <v>0.97596013999999998</v>
      </c>
      <c r="G842">
        <v>2.403986E-2</v>
      </c>
      <c r="P842">
        <v>0.97524390000000005</v>
      </c>
      <c r="Q842">
        <v>2.4756075999999998E-2</v>
      </c>
    </row>
    <row r="843" spans="1:17">
      <c r="A843" s="12">
        <f t="shared" si="11"/>
        <v>127.33333333333476</v>
      </c>
      <c r="F843">
        <v>0.97600394000000001</v>
      </c>
      <c r="G843">
        <v>2.3996063000000002E-2</v>
      </c>
      <c r="P843">
        <v>0.97528875000000004</v>
      </c>
      <c r="Q843">
        <v>2.4711251E-2</v>
      </c>
    </row>
    <row r="844" spans="1:17">
      <c r="A844" s="12">
        <f t="shared" si="11"/>
        <v>127.50000000000144</v>
      </c>
      <c r="F844">
        <v>0.97604760000000002</v>
      </c>
      <c r="G844">
        <v>2.3952397E-2</v>
      </c>
      <c r="P844">
        <v>0.97533345000000005</v>
      </c>
      <c r="Q844">
        <v>2.4666568E-2</v>
      </c>
    </row>
    <row r="845" spans="1:17">
      <c r="A845" s="12">
        <f t="shared" si="11"/>
        <v>127.66666666666811</v>
      </c>
      <c r="F845">
        <v>0.97609115000000002</v>
      </c>
      <c r="G845">
        <v>2.3908856999999999E-2</v>
      </c>
      <c r="P845">
        <v>0.97537799999999997</v>
      </c>
      <c r="Q845">
        <v>2.4622023E-2</v>
      </c>
    </row>
    <row r="846" spans="1:17">
      <c r="A846" s="12">
        <f t="shared" si="11"/>
        <v>127.83333333333478</v>
      </c>
      <c r="F846">
        <v>0.97613453999999999</v>
      </c>
      <c r="G846">
        <v>2.3865448000000001E-2</v>
      </c>
      <c r="P846">
        <v>0.97542240000000002</v>
      </c>
      <c r="Q846">
        <v>2.4577617999999999E-2</v>
      </c>
    </row>
    <row r="847" spans="1:17">
      <c r="A847" s="12">
        <f t="shared" si="11"/>
        <v>128.00000000000145</v>
      </c>
      <c r="F847">
        <v>0.97617779999999998</v>
      </c>
      <c r="G847">
        <v>2.3822164E-2</v>
      </c>
      <c r="P847">
        <v>0.97546666999999998</v>
      </c>
      <c r="Q847">
        <v>2.4533348E-2</v>
      </c>
    </row>
    <row r="848" spans="1:17">
      <c r="A848" s="12">
        <f t="shared" si="11"/>
        <v>128.16666666666811</v>
      </c>
      <c r="F848">
        <v>0.97622096999999997</v>
      </c>
      <c r="G848">
        <v>2.3779009E-2</v>
      </c>
      <c r="P848">
        <v>0.97551080000000001</v>
      </c>
      <c r="Q848">
        <v>2.4489217000000001E-2</v>
      </c>
    </row>
    <row r="849" spans="1:17">
      <c r="A849" s="12">
        <f t="shared" ref="A849:A912" si="12">A848+1/6</f>
        <v>128.33333333333476</v>
      </c>
      <c r="F849">
        <v>0.97626400000000002</v>
      </c>
      <c r="G849">
        <v>2.3735978000000001E-2</v>
      </c>
      <c r="P849">
        <v>0.97555475999999997</v>
      </c>
      <c r="Q849">
        <v>2.4445219000000001E-2</v>
      </c>
    </row>
    <row r="850" spans="1:17">
      <c r="A850" s="12">
        <f t="shared" si="12"/>
        <v>128.50000000000142</v>
      </c>
      <c r="F850">
        <v>0.97630689999999998</v>
      </c>
      <c r="G850">
        <v>2.3693071999999999E-2</v>
      </c>
      <c r="P850">
        <v>0.97559863000000002</v>
      </c>
      <c r="Q850">
        <v>2.4401356999999999E-2</v>
      </c>
    </row>
    <row r="851" spans="1:17">
      <c r="A851" s="12">
        <f t="shared" si="12"/>
        <v>128.66666666666808</v>
      </c>
      <c r="F851">
        <v>0.97634969999999999</v>
      </c>
      <c r="G851">
        <v>2.3650289000000001E-2</v>
      </c>
      <c r="P851">
        <v>0.97564240000000002</v>
      </c>
      <c r="Q851">
        <v>2.4357630000000002E-2</v>
      </c>
    </row>
    <row r="852" spans="1:17">
      <c r="A852" s="12">
        <f t="shared" si="12"/>
        <v>128.83333333333474</v>
      </c>
      <c r="F852">
        <v>0.97639240000000005</v>
      </c>
      <c r="G852">
        <v>2.3607630000000001E-2</v>
      </c>
      <c r="P852">
        <v>0.97568595000000002</v>
      </c>
      <c r="Q852">
        <v>2.4314037E-2</v>
      </c>
    </row>
    <row r="853" spans="1:17">
      <c r="A853" s="12">
        <f t="shared" si="12"/>
        <v>129.00000000000139</v>
      </c>
      <c r="F853">
        <v>0.97643489999999999</v>
      </c>
      <c r="G853">
        <v>2.3565092999999999E-2</v>
      </c>
      <c r="P853">
        <v>0.97572939999999997</v>
      </c>
      <c r="Q853">
        <v>2.4270574E-2</v>
      </c>
    </row>
    <row r="854" spans="1:17">
      <c r="A854" s="12">
        <f t="shared" si="12"/>
        <v>129.16666666666805</v>
      </c>
      <c r="F854">
        <v>0.97647729999999999</v>
      </c>
      <c r="G854">
        <v>2.3522676999999999E-2</v>
      </c>
      <c r="P854">
        <v>0.97577274000000003</v>
      </c>
      <c r="Q854">
        <v>2.4227242999999999E-2</v>
      </c>
    </row>
    <row r="855" spans="1:17">
      <c r="A855" s="12">
        <f t="shared" si="12"/>
        <v>129.33333333333471</v>
      </c>
      <c r="F855">
        <v>0.97651964000000002</v>
      </c>
      <c r="G855">
        <v>2.3480384E-2</v>
      </c>
      <c r="P855">
        <v>0.97581594999999999</v>
      </c>
      <c r="Q855">
        <v>2.4184042999999999E-2</v>
      </c>
    </row>
    <row r="856" spans="1:17">
      <c r="A856" s="12">
        <f t="shared" si="12"/>
        <v>129.50000000000136</v>
      </c>
      <c r="F856">
        <v>0.97656180000000004</v>
      </c>
      <c r="G856">
        <v>2.3438212999999999E-2</v>
      </c>
      <c r="P856">
        <v>0.97585904999999995</v>
      </c>
      <c r="Q856">
        <v>2.4140970000000001E-2</v>
      </c>
    </row>
    <row r="857" spans="1:17">
      <c r="A857" s="12">
        <f t="shared" si="12"/>
        <v>129.66666666666802</v>
      </c>
      <c r="F857">
        <v>0.97660387000000004</v>
      </c>
      <c r="G857">
        <v>2.3396162000000002E-2</v>
      </c>
      <c r="P857">
        <v>0.97590195999999996</v>
      </c>
      <c r="Q857">
        <v>2.4098027000000001E-2</v>
      </c>
    </row>
    <row r="858" spans="1:17">
      <c r="A858" s="12">
        <f t="shared" si="12"/>
        <v>129.83333333333468</v>
      </c>
      <c r="F858">
        <v>0.97664576999999997</v>
      </c>
      <c r="G858">
        <v>2.335423E-2</v>
      </c>
      <c r="P858">
        <v>0.97594475999999997</v>
      </c>
      <c r="Q858">
        <v>2.4055212999999999E-2</v>
      </c>
    </row>
    <row r="859" spans="1:17">
      <c r="A859" s="12">
        <f t="shared" si="12"/>
        <v>130.00000000000134</v>
      </c>
      <c r="F859">
        <v>0.97668759999999999</v>
      </c>
      <c r="G859">
        <v>2.3312415999999999E-2</v>
      </c>
      <c r="P859">
        <v>0.97598750000000001</v>
      </c>
      <c r="Q859">
        <v>2.4012525E-2</v>
      </c>
    </row>
    <row r="860" spans="1:17">
      <c r="A860" s="12">
        <f t="shared" si="12"/>
        <v>130.16666666666799</v>
      </c>
      <c r="F860">
        <v>0.97672930000000002</v>
      </c>
      <c r="G860">
        <v>2.3270720000000002E-2</v>
      </c>
      <c r="P860">
        <v>0.97603004999999998</v>
      </c>
      <c r="Q860">
        <v>2.3969961000000001E-2</v>
      </c>
    </row>
    <row r="861" spans="1:17">
      <c r="A861" s="12">
        <f t="shared" si="12"/>
        <v>130.33333333333465</v>
      </c>
      <c r="F861">
        <v>0.9767709</v>
      </c>
      <c r="G861">
        <v>2.3229139999999999E-2</v>
      </c>
      <c r="P861">
        <v>0.97607250000000001</v>
      </c>
      <c r="Q861">
        <v>2.3927525000000002E-2</v>
      </c>
    </row>
    <row r="862" spans="1:17">
      <c r="A862" s="12">
        <f t="shared" si="12"/>
        <v>130.50000000000131</v>
      </c>
      <c r="F862">
        <v>0.97681229999999997</v>
      </c>
      <c r="G862">
        <v>2.3187676000000001E-2</v>
      </c>
      <c r="P862">
        <v>0.97611479999999995</v>
      </c>
      <c r="Q862">
        <v>2.3885211E-2</v>
      </c>
    </row>
    <row r="863" spans="1:17">
      <c r="A863" s="12">
        <f t="shared" si="12"/>
        <v>130.66666666666796</v>
      </c>
      <c r="F863">
        <v>0.97685367000000001</v>
      </c>
      <c r="G863">
        <v>2.3146328000000001E-2</v>
      </c>
      <c r="P863">
        <v>0.97615695000000002</v>
      </c>
      <c r="Q863">
        <v>2.3843019999999999E-2</v>
      </c>
    </row>
    <row r="864" spans="1:17">
      <c r="A864" s="12">
        <f t="shared" si="12"/>
        <v>130.83333333333462</v>
      </c>
      <c r="F864">
        <v>0.97689490000000001</v>
      </c>
      <c r="G864">
        <v>2.3105094E-2</v>
      </c>
      <c r="P864">
        <v>0.97619902999999997</v>
      </c>
      <c r="Q864">
        <v>2.3800952E-2</v>
      </c>
    </row>
    <row r="865" spans="1:17">
      <c r="A865" s="12">
        <f t="shared" si="12"/>
        <v>131.00000000000128</v>
      </c>
      <c r="F865">
        <v>0.97693604000000001</v>
      </c>
      <c r="G865">
        <v>2.3063973000000002E-2</v>
      </c>
      <c r="P865">
        <v>0.97624100000000003</v>
      </c>
      <c r="Q865">
        <v>2.3759006999999999E-2</v>
      </c>
    </row>
    <row r="866" spans="1:17">
      <c r="A866" s="12">
        <f t="shared" si="12"/>
        <v>131.16666666666794</v>
      </c>
      <c r="F866">
        <v>0.97697705000000001</v>
      </c>
      <c r="G866">
        <v>2.3022965999999999E-2</v>
      </c>
      <c r="P866">
        <v>0.97628283999999999</v>
      </c>
      <c r="Q866">
        <v>2.3717182E-2</v>
      </c>
    </row>
    <row r="867" spans="1:17">
      <c r="A867" s="12">
        <f t="shared" si="12"/>
        <v>131.33333333333459</v>
      </c>
      <c r="F867">
        <v>0.97701793999999997</v>
      </c>
      <c r="G867">
        <v>2.298207E-2</v>
      </c>
      <c r="P867">
        <v>0.97632450000000004</v>
      </c>
      <c r="Q867">
        <v>2.3675475000000001E-2</v>
      </c>
    </row>
    <row r="868" spans="1:17">
      <c r="A868" s="12">
        <f t="shared" si="12"/>
        <v>131.50000000000125</v>
      </c>
      <c r="F868">
        <v>0.97705869999999995</v>
      </c>
      <c r="G868">
        <v>2.2941288000000001E-2</v>
      </c>
      <c r="P868">
        <v>0.97636610000000001</v>
      </c>
      <c r="Q868">
        <v>2.3633890000000001E-2</v>
      </c>
    </row>
    <row r="869" spans="1:17">
      <c r="A869" s="12">
        <f t="shared" si="12"/>
        <v>131.66666666666791</v>
      </c>
      <c r="F869">
        <v>0.97709935999999997</v>
      </c>
      <c r="G869">
        <v>2.2900613E-2</v>
      </c>
      <c r="P869">
        <v>0.97640760000000004</v>
      </c>
      <c r="Q869">
        <v>2.3592421999999998E-2</v>
      </c>
    </row>
    <row r="870" spans="1:17">
      <c r="A870" s="12">
        <f t="shared" si="12"/>
        <v>131.83333333333456</v>
      </c>
      <c r="F870">
        <v>0.97713994999999998</v>
      </c>
      <c r="G870">
        <v>2.2860051999999999E-2</v>
      </c>
      <c r="P870">
        <v>0.97644894999999998</v>
      </c>
      <c r="Q870">
        <v>2.3551071E-2</v>
      </c>
    </row>
    <row r="871" spans="1:17">
      <c r="A871" s="12">
        <f t="shared" si="12"/>
        <v>132.00000000000122</v>
      </c>
      <c r="F871">
        <v>0.97718039999999995</v>
      </c>
      <c r="G871">
        <v>2.2819597E-2</v>
      </c>
      <c r="P871">
        <v>0.97649014000000001</v>
      </c>
      <c r="Q871">
        <v>2.3509840000000001E-2</v>
      </c>
    </row>
    <row r="872" spans="1:17">
      <c r="A872" s="12">
        <f t="shared" si="12"/>
        <v>132.16666666666788</v>
      </c>
      <c r="F872">
        <v>0.9772208</v>
      </c>
      <c r="G872">
        <v>2.2779253999999999E-2</v>
      </c>
      <c r="P872">
        <v>0.97653126999999995</v>
      </c>
      <c r="Q872">
        <v>2.3468724999999999E-2</v>
      </c>
    </row>
    <row r="873" spans="1:17">
      <c r="A873" s="12">
        <f t="shared" si="12"/>
        <v>132.33333333333454</v>
      </c>
      <c r="F873">
        <v>0.97726100000000005</v>
      </c>
      <c r="G873">
        <v>2.2739017E-2</v>
      </c>
      <c r="P873">
        <v>0.97657229999999995</v>
      </c>
      <c r="Q873">
        <v>2.3427726999999999E-2</v>
      </c>
    </row>
    <row r="874" spans="1:17">
      <c r="A874" s="12">
        <f t="shared" si="12"/>
        <v>132.50000000000119</v>
      </c>
      <c r="F874">
        <v>0.97730110000000003</v>
      </c>
      <c r="G874">
        <v>2.2698889E-2</v>
      </c>
      <c r="P874">
        <v>0.97661315999999998</v>
      </c>
      <c r="Q874">
        <v>2.3386844E-2</v>
      </c>
    </row>
    <row r="875" spans="1:17">
      <c r="A875" s="12">
        <f t="shared" si="12"/>
        <v>132.66666666666785</v>
      </c>
      <c r="F875">
        <v>0.97734109999999996</v>
      </c>
      <c r="G875">
        <v>2.2658866E-2</v>
      </c>
      <c r="P875">
        <v>0.97665393</v>
      </c>
      <c r="Q875">
        <v>2.3346074000000001E-2</v>
      </c>
    </row>
    <row r="876" spans="1:17">
      <c r="A876" s="12">
        <f t="shared" si="12"/>
        <v>132.83333333333451</v>
      </c>
      <c r="F876">
        <v>0.97738104999999997</v>
      </c>
      <c r="G876">
        <v>2.2618949999999999E-2</v>
      </c>
      <c r="P876">
        <v>0.97669459999999997</v>
      </c>
      <c r="Q876">
        <v>2.330542E-2</v>
      </c>
    </row>
    <row r="877" spans="1:17">
      <c r="A877" s="12">
        <f t="shared" si="12"/>
        <v>133.00000000000117</v>
      </c>
      <c r="F877">
        <v>0.97742087</v>
      </c>
      <c r="G877">
        <v>2.2579142999999999E-2</v>
      </c>
      <c r="P877">
        <v>0.97673509999999997</v>
      </c>
      <c r="Q877">
        <v>2.3264877E-2</v>
      </c>
    </row>
    <row r="878" spans="1:17">
      <c r="A878" s="12">
        <f t="shared" si="12"/>
        <v>133.16666666666782</v>
      </c>
      <c r="F878">
        <v>0.97746056000000003</v>
      </c>
      <c r="G878">
        <v>2.2539440000000001E-2</v>
      </c>
      <c r="P878">
        <v>0.97677550000000002</v>
      </c>
      <c r="Q878">
        <v>2.3224446999999999E-2</v>
      </c>
    </row>
    <row r="879" spans="1:17">
      <c r="A879" s="12">
        <f t="shared" si="12"/>
        <v>133.33333333333448</v>
      </c>
      <c r="F879">
        <v>0.97750013999999996</v>
      </c>
      <c r="G879">
        <v>2.2499842999999999E-2</v>
      </c>
      <c r="P879">
        <v>0.97681589999999996</v>
      </c>
      <c r="Q879">
        <v>2.3184127999999998E-2</v>
      </c>
    </row>
    <row r="880" spans="1:17">
      <c r="A880" s="12">
        <f t="shared" si="12"/>
        <v>133.50000000000114</v>
      </c>
      <c r="F880">
        <v>0.97753966000000003</v>
      </c>
      <c r="G880">
        <v>2.2460349000000001E-2</v>
      </c>
      <c r="P880">
        <v>0.97685604999999998</v>
      </c>
      <c r="Q880">
        <v>2.3143919999999998E-2</v>
      </c>
    </row>
    <row r="881" spans="1:17">
      <c r="A881" s="12">
        <f t="shared" si="12"/>
        <v>133.66666666666779</v>
      </c>
      <c r="F881">
        <v>0.97757906000000006</v>
      </c>
      <c r="G881">
        <v>2.242096E-2</v>
      </c>
      <c r="P881">
        <v>0.97689616999999995</v>
      </c>
      <c r="Q881">
        <v>2.3103822E-2</v>
      </c>
    </row>
    <row r="882" spans="1:17">
      <c r="A882" s="12">
        <f t="shared" si="12"/>
        <v>133.83333333333445</v>
      </c>
      <c r="F882">
        <v>0.97761834000000003</v>
      </c>
      <c r="G882">
        <v>2.2381673000000001E-2</v>
      </c>
      <c r="P882">
        <v>0.97693616000000005</v>
      </c>
      <c r="Q882">
        <v>2.3063832999999999E-2</v>
      </c>
    </row>
    <row r="883" spans="1:17">
      <c r="A883" s="12">
        <f t="shared" si="12"/>
        <v>134.00000000000111</v>
      </c>
      <c r="F883">
        <v>0.97765749999999996</v>
      </c>
      <c r="G883">
        <v>2.2342486000000002E-2</v>
      </c>
      <c r="P883">
        <v>0.97697604000000005</v>
      </c>
      <c r="Q883">
        <v>2.3023952E-2</v>
      </c>
    </row>
    <row r="884" spans="1:17">
      <c r="A884" s="12">
        <f t="shared" si="12"/>
        <v>134.16666666666777</v>
      </c>
      <c r="F884">
        <v>0.97769660000000003</v>
      </c>
      <c r="G884">
        <v>2.2303403999999999E-2</v>
      </c>
      <c r="P884">
        <v>0.97701579999999999</v>
      </c>
      <c r="Q884">
        <v>2.298418E-2</v>
      </c>
    </row>
    <row r="885" spans="1:17">
      <c r="A885" s="12">
        <f t="shared" si="12"/>
        <v>134.33333333333442</v>
      </c>
      <c r="F885">
        <v>0.97773560000000004</v>
      </c>
      <c r="G885">
        <v>2.2264421E-2</v>
      </c>
      <c r="P885">
        <v>0.97705549999999997</v>
      </c>
      <c r="Q885">
        <v>2.2944513999999999E-2</v>
      </c>
    </row>
    <row r="886" spans="1:17">
      <c r="A886" s="12">
        <f t="shared" si="12"/>
        <v>134.50000000000108</v>
      </c>
      <c r="F886">
        <v>0.97777444000000002</v>
      </c>
      <c r="G886">
        <v>2.2225539999999998E-2</v>
      </c>
      <c r="P886">
        <v>0.97709506999999995</v>
      </c>
      <c r="Q886">
        <v>2.2904957E-2</v>
      </c>
    </row>
    <row r="887" spans="1:17">
      <c r="A887" s="12">
        <f t="shared" si="12"/>
        <v>134.66666666666774</v>
      </c>
      <c r="F887">
        <v>0.97781324000000003</v>
      </c>
      <c r="G887">
        <v>2.2186758000000001E-2</v>
      </c>
      <c r="P887">
        <v>0.97713450000000002</v>
      </c>
      <c r="Q887">
        <v>2.2865503999999998E-2</v>
      </c>
    </row>
    <row r="888" spans="1:17">
      <c r="A888" s="12">
        <f t="shared" si="12"/>
        <v>134.83333333333439</v>
      </c>
      <c r="F888">
        <v>0.9778519</v>
      </c>
      <c r="G888">
        <v>2.2148075999999999E-2</v>
      </c>
      <c r="P888">
        <v>0.97717385999999995</v>
      </c>
      <c r="Q888">
        <v>2.2826156E-2</v>
      </c>
    </row>
    <row r="889" spans="1:17">
      <c r="A889" s="12">
        <f t="shared" si="12"/>
        <v>135.00000000000105</v>
      </c>
      <c r="F889">
        <v>0.9778905</v>
      </c>
      <c r="G889">
        <v>2.2109492000000001E-2</v>
      </c>
      <c r="P889">
        <v>0.97721309999999995</v>
      </c>
      <c r="Q889">
        <v>2.2786912999999999E-2</v>
      </c>
    </row>
    <row r="890" spans="1:17">
      <c r="A890" s="12">
        <f t="shared" si="12"/>
        <v>135.16666666666771</v>
      </c>
      <c r="F890">
        <v>0.97792900000000005</v>
      </c>
      <c r="G890">
        <v>2.2071006000000001E-2</v>
      </c>
      <c r="P890">
        <v>0.97725223999999999</v>
      </c>
      <c r="Q890">
        <v>2.2747773999999998E-2</v>
      </c>
    </row>
    <row r="891" spans="1:17">
      <c r="A891" s="12">
        <f t="shared" si="12"/>
        <v>135.33333333333437</v>
      </c>
      <c r="F891">
        <v>0.97796740000000004</v>
      </c>
      <c r="G891">
        <v>2.2032619E-2</v>
      </c>
      <c r="P891">
        <v>0.97729129999999997</v>
      </c>
      <c r="Q891">
        <v>2.2708737999999999E-2</v>
      </c>
    </row>
    <row r="892" spans="1:17">
      <c r="A892" s="12">
        <f t="shared" si="12"/>
        <v>135.50000000000102</v>
      </c>
      <c r="F892">
        <v>0.97800564999999995</v>
      </c>
      <c r="G892">
        <v>2.1994328E-2</v>
      </c>
      <c r="P892">
        <v>0.97733020000000004</v>
      </c>
      <c r="Q892">
        <v>2.2669802999999999E-2</v>
      </c>
    </row>
    <row r="893" spans="1:17">
      <c r="A893" s="12">
        <f t="shared" si="12"/>
        <v>135.66666666666768</v>
      </c>
      <c r="F893">
        <v>0.97804385000000005</v>
      </c>
      <c r="G893">
        <v>2.1956135000000002E-2</v>
      </c>
      <c r="P893">
        <v>0.97736900000000004</v>
      </c>
      <c r="Q893">
        <v>2.2630975000000001E-2</v>
      </c>
    </row>
    <row r="894" spans="1:17">
      <c r="A894" s="12">
        <f t="shared" si="12"/>
        <v>135.83333333333434</v>
      </c>
      <c r="F894">
        <v>0.97808194000000004</v>
      </c>
      <c r="G894">
        <v>2.1918035999999998E-2</v>
      </c>
      <c r="P894">
        <v>0.97740775000000002</v>
      </c>
      <c r="Q894">
        <v>2.2592247999999999E-2</v>
      </c>
    </row>
    <row r="895" spans="1:17">
      <c r="A895" s="12">
        <f t="shared" si="12"/>
        <v>136.00000000000099</v>
      </c>
      <c r="F895">
        <v>0.97811996999999995</v>
      </c>
      <c r="G895">
        <v>2.1880034E-2</v>
      </c>
      <c r="P895">
        <v>0.97744640000000005</v>
      </c>
      <c r="Q895">
        <v>2.2553622999999998E-2</v>
      </c>
    </row>
    <row r="896" spans="1:17">
      <c r="A896" s="12">
        <f t="shared" si="12"/>
        <v>136.16666666666765</v>
      </c>
      <c r="F896">
        <v>0.97815790000000002</v>
      </c>
      <c r="G896">
        <v>2.1842127999999999E-2</v>
      </c>
      <c r="P896">
        <v>0.97748489999999999</v>
      </c>
      <c r="Q896">
        <v>2.2515098000000001E-2</v>
      </c>
    </row>
    <row r="897" spans="1:17">
      <c r="A897" s="12">
        <f t="shared" si="12"/>
        <v>136.33333333333431</v>
      </c>
      <c r="F897">
        <v>0.97819566999999996</v>
      </c>
      <c r="G897">
        <v>2.1804314000000002E-2</v>
      </c>
      <c r="P897">
        <v>0.97752329999999998</v>
      </c>
      <c r="Q897">
        <v>2.2476671E-2</v>
      </c>
    </row>
    <row r="898" spans="1:17">
      <c r="A898" s="12">
        <f t="shared" si="12"/>
        <v>136.50000000000097</v>
      </c>
      <c r="F898">
        <v>0.97823340000000003</v>
      </c>
      <c r="G898">
        <v>2.1766595999999999E-2</v>
      </c>
      <c r="P898">
        <v>0.97756164999999995</v>
      </c>
      <c r="Q898">
        <v>2.2438344999999998E-2</v>
      </c>
    </row>
    <row r="899" spans="1:17">
      <c r="A899" s="12">
        <f t="shared" si="12"/>
        <v>136.66666666666762</v>
      </c>
      <c r="F899">
        <v>0.978271</v>
      </c>
      <c r="G899">
        <v>2.1728968000000001E-2</v>
      </c>
      <c r="P899">
        <v>0.97759985999999999</v>
      </c>
      <c r="Q899">
        <v>2.2400118E-2</v>
      </c>
    </row>
    <row r="900" spans="1:17">
      <c r="A900" s="12">
        <f t="shared" si="12"/>
        <v>136.83333333333428</v>
      </c>
      <c r="F900">
        <v>0.97830855999999999</v>
      </c>
      <c r="G900">
        <v>2.1691436000000001E-2</v>
      </c>
      <c r="P900">
        <v>0.97763800000000001</v>
      </c>
      <c r="Q900">
        <v>2.2361990000000002E-2</v>
      </c>
    </row>
    <row r="901" spans="1:17">
      <c r="A901" s="12">
        <f t="shared" si="12"/>
        <v>137.00000000000094</v>
      </c>
      <c r="F901">
        <v>0.97834600000000005</v>
      </c>
      <c r="G901">
        <v>2.1653994999999999E-2</v>
      </c>
      <c r="P901">
        <v>0.97767603000000003</v>
      </c>
      <c r="Q901">
        <v>2.2323959000000001E-2</v>
      </c>
    </row>
    <row r="902" spans="1:17">
      <c r="A902" s="12">
        <f t="shared" si="12"/>
        <v>137.1666666666676</v>
      </c>
      <c r="F902">
        <v>0.97838336000000004</v>
      </c>
      <c r="G902">
        <v>2.1616646999999999E-2</v>
      </c>
      <c r="P902">
        <v>0.97771399999999997</v>
      </c>
      <c r="Q902">
        <v>2.2286024000000001E-2</v>
      </c>
    </row>
    <row r="903" spans="1:17">
      <c r="A903" s="12">
        <f t="shared" si="12"/>
        <v>137.33333333333425</v>
      </c>
      <c r="F903">
        <v>0.97842059999999997</v>
      </c>
      <c r="G903">
        <v>2.1579389000000001E-2</v>
      </c>
      <c r="P903">
        <v>0.97775179999999995</v>
      </c>
      <c r="Q903">
        <v>2.2248184000000001E-2</v>
      </c>
    </row>
    <row r="904" spans="1:17">
      <c r="A904" s="12">
        <f t="shared" si="12"/>
        <v>137.50000000000091</v>
      </c>
      <c r="F904">
        <v>0.97845775000000001</v>
      </c>
      <c r="G904">
        <v>2.1542222999999999E-2</v>
      </c>
      <c r="P904">
        <v>0.97778960000000004</v>
      </c>
      <c r="Q904">
        <v>2.2210443E-2</v>
      </c>
    </row>
    <row r="905" spans="1:17">
      <c r="A905" s="12">
        <f t="shared" si="12"/>
        <v>137.66666666666757</v>
      </c>
      <c r="F905">
        <v>0.97849489999999995</v>
      </c>
      <c r="G905">
        <v>2.1505145E-2</v>
      </c>
      <c r="P905">
        <v>0.97782720000000001</v>
      </c>
      <c r="Q905">
        <v>2.2172796000000002E-2</v>
      </c>
    </row>
    <row r="906" spans="1:17">
      <c r="A906" s="12">
        <f t="shared" si="12"/>
        <v>137.83333333333422</v>
      </c>
      <c r="F906">
        <v>0.97853184000000004</v>
      </c>
      <c r="G906">
        <v>2.146816E-2</v>
      </c>
      <c r="P906">
        <v>0.97786474000000001</v>
      </c>
      <c r="Q906">
        <v>2.2135245000000001E-2</v>
      </c>
    </row>
    <row r="907" spans="1:17">
      <c r="A907" s="12">
        <f t="shared" si="12"/>
        <v>138.00000000000088</v>
      </c>
      <c r="F907">
        <v>0.97856873</v>
      </c>
      <c r="G907">
        <v>2.1431263999999998E-2</v>
      </c>
      <c r="P907">
        <v>0.97790222999999998</v>
      </c>
      <c r="Q907">
        <v>2.2097787000000001E-2</v>
      </c>
    </row>
    <row r="908" spans="1:17">
      <c r="A908" s="12">
        <f t="shared" si="12"/>
        <v>138.16666666666754</v>
      </c>
      <c r="F908">
        <v>0.97860557000000004</v>
      </c>
      <c r="G908">
        <v>2.1394455999999999E-2</v>
      </c>
      <c r="P908">
        <v>0.97793960000000002</v>
      </c>
      <c r="Q908">
        <v>2.2060423999999999E-2</v>
      </c>
    </row>
    <row r="909" spans="1:17">
      <c r="A909" s="12">
        <f t="shared" si="12"/>
        <v>138.3333333333342</v>
      </c>
      <c r="F909">
        <v>0.97864229999999997</v>
      </c>
      <c r="G909">
        <v>2.1357737000000002E-2</v>
      </c>
      <c r="P909">
        <v>0.97797685999999995</v>
      </c>
      <c r="Q909">
        <v>2.2023153E-2</v>
      </c>
    </row>
    <row r="910" spans="1:17">
      <c r="A910" s="12">
        <f t="shared" si="12"/>
        <v>138.50000000000085</v>
      </c>
      <c r="F910">
        <v>0.97867890000000002</v>
      </c>
      <c r="G910">
        <v>2.1321106999999999E-2</v>
      </c>
      <c r="P910">
        <v>0.97801404999999997</v>
      </c>
      <c r="Q910">
        <v>2.1985976000000001E-2</v>
      </c>
    </row>
    <row r="911" spans="1:17">
      <c r="A911" s="12">
        <f t="shared" si="12"/>
        <v>138.66666666666751</v>
      </c>
      <c r="F911">
        <v>0.97871540000000001</v>
      </c>
      <c r="G911">
        <v>2.1284562999999999E-2</v>
      </c>
      <c r="P911">
        <v>0.97805109999999995</v>
      </c>
      <c r="Q911">
        <v>2.1948888999999999E-2</v>
      </c>
    </row>
    <row r="912" spans="1:17">
      <c r="A912" s="12">
        <f t="shared" si="12"/>
        <v>138.83333333333417</v>
      </c>
      <c r="F912">
        <v>0.97875190000000001</v>
      </c>
      <c r="G912">
        <v>2.1248105999999999E-2</v>
      </c>
      <c r="P912">
        <v>0.97808810000000002</v>
      </c>
      <c r="Q912">
        <v>2.1911897E-2</v>
      </c>
    </row>
    <row r="913" spans="1:17">
      <c r="A913" s="12">
        <f t="shared" ref="A913:A976" si="13">A912+1/6</f>
        <v>139.00000000000082</v>
      </c>
      <c r="F913">
        <v>0.97878825999999997</v>
      </c>
      <c r="G913">
        <v>2.1211738000000001E-2</v>
      </c>
      <c r="P913">
        <v>0.97812504</v>
      </c>
      <c r="Q913">
        <v>2.1874993999999998E-2</v>
      </c>
    </row>
    <row r="914" spans="1:17">
      <c r="A914" s="12">
        <f t="shared" si="13"/>
        <v>139.16666666666748</v>
      </c>
      <c r="F914">
        <v>0.97882455999999995</v>
      </c>
      <c r="G914">
        <v>2.1175454999999999E-2</v>
      </c>
      <c r="P914">
        <v>0.97816179999999997</v>
      </c>
      <c r="Q914">
        <v>2.1838179999999999E-2</v>
      </c>
    </row>
    <row r="915" spans="1:17">
      <c r="A915" s="12">
        <f t="shared" si="13"/>
        <v>139.33333333333414</v>
      </c>
      <c r="F915">
        <v>0.97886074000000001</v>
      </c>
      <c r="G915">
        <v>2.1139257000000002E-2</v>
      </c>
      <c r="P915">
        <v>0.97819849999999997</v>
      </c>
      <c r="Q915">
        <v>2.1801460000000002E-2</v>
      </c>
    </row>
    <row r="916" spans="1:17">
      <c r="A916" s="12">
        <f t="shared" si="13"/>
        <v>139.5000000000008</v>
      </c>
      <c r="F916">
        <v>0.97889685999999998</v>
      </c>
      <c r="G916">
        <v>2.1103146E-2</v>
      </c>
      <c r="P916">
        <v>0.97823519999999997</v>
      </c>
      <c r="Q916">
        <v>2.1764828E-2</v>
      </c>
    </row>
    <row r="917" spans="1:17">
      <c r="A917" s="12">
        <f t="shared" si="13"/>
        <v>139.66666666666745</v>
      </c>
      <c r="F917">
        <v>0.97893286000000002</v>
      </c>
      <c r="G917">
        <v>2.1067120000000002E-2</v>
      </c>
      <c r="P917">
        <v>0.97827169999999997</v>
      </c>
      <c r="Q917">
        <v>2.1728285E-2</v>
      </c>
    </row>
    <row r="918" spans="1:17">
      <c r="A918" s="12">
        <f t="shared" si="13"/>
        <v>139.83333333333411</v>
      </c>
      <c r="F918">
        <v>0.97896879999999997</v>
      </c>
      <c r="G918">
        <v>2.1031177000000002E-2</v>
      </c>
      <c r="P918">
        <v>0.97830813999999999</v>
      </c>
      <c r="Q918">
        <v>2.1691829999999999E-2</v>
      </c>
    </row>
    <row r="919" spans="1:17">
      <c r="A919" s="12">
        <f t="shared" si="13"/>
        <v>140.00000000000077</v>
      </c>
      <c r="F919">
        <v>0.97900469999999995</v>
      </c>
      <c r="G919">
        <v>2.0995318999999998E-2</v>
      </c>
      <c r="P919">
        <v>0.97834456000000003</v>
      </c>
      <c r="Q919">
        <v>2.1655464999999999E-2</v>
      </c>
    </row>
    <row r="920" spans="1:17">
      <c r="A920" s="12">
        <f t="shared" si="13"/>
        <v>140.16666666666742</v>
      </c>
      <c r="F920">
        <v>0.97904044000000001</v>
      </c>
      <c r="G920">
        <v>2.0959546999999999E-2</v>
      </c>
      <c r="P920">
        <v>0.97838080000000005</v>
      </c>
      <c r="Q920">
        <v>2.1619188000000001E-2</v>
      </c>
    </row>
    <row r="921" spans="1:17">
      <c r="A921" s="12">
        <f t="shared" si="13"/>
        <v>140.33333333333408</v>
      </c>
      <c r="F921">
        <v>0.97907615000000003</v>
      </c>
      <c r="G921">
        <v>2.0923855000000002E-2</v>
      </c>
      <c r="P921">
        <v>0.97841699999999998</v>
      </c>
      <c r="Q921">
        <v>2.1582996E-2</v>
      </c>
    </row>
    <row r="922" spans="1:17">
      <c r="A922" s="12">
        <f t="shared" si="13"/>
        <v>140.50000000000074</v>
      </c>
      <c r="F922">
        <v>0.97911172999999996</v>
      </c>
      <c r="G922">
        <v>2.0888248000000002E-2</v>
      </c>
      <c r="P922">
        <v>0.97845309999999996</v>
      </c>
      <c r="Q922">
        <v>2.1546890999999999E-2</v>
      </c>
    </row>
    <row r="923" spans="1:17">
      <c r="A923" s="12">
        <f t="shared" si="13"/>
        <v>140.6666666666674</v>
      </c>
      <c r="F923">
        <v>0.97914725999999996</v>
      </c>
      <c r="G923">
        <v>2.0852724E-2</v>
      </c>
      <c r="P923">
        <v>0.9784891</v>
      </c>
      <c r="Q923">
        <v>2.1510874999999999E-2</v>
      </c>
    </row>
    <row r="924" spans="1:17">
      <c r="A924" s="12">
        <f t="shared" si="13"/>
        <v>140.83333333333405</v>
      </c>
      <c r="F924">
        <v>0.97918269999999996</v>
      </c>
      <c r="G924">
        <v>2.0817280000000001E-2</v>
      </c>
      <c r="P924">
        <v>0.97852503999999996</v>
      </c>
      <c r="Q924">
        <v>2.1474943E-2</v>
      </c>
    </row>
    <row r="925" spans="1:17">
      <c r="A925" s="12">
        <f t="shared" si="13"/>
        <v>141.00000000000071</v>
      </c>
      <c r="F925">
        <v>0.97921807000000005</v>
      </c>
      <c r="G925">
        <v>2.0781919999999999E-2</v>
      </c>
      <c r="P925">
        <v>0.97856089999999996</v>
      </c>
      <c r="Q925">
        <v>2.1439096000000001E-2</v>
      </c>
    </row>
    <row r="926" spans="1:17">
      <c r="A926" s="12">
        <f t="shared" si="13"/>
        <v>141.16666666666737</v>
      </c>
      <c r="F926">
        <v>0.97925335000000002</v>
      </c>
      <c r="G926">
        <v>2.0746639000000001E-2</v>
      </c>
      <c r="P926">
        <v>0.97859669999999999</v>
      </c>
      <c r="Q926">
        <v>2.1403333E-2</v>
      </c>
    </row>
    <row r="927" spans="1:17">
      <c r="A927" s="12">
        <f t="shared" si="13"/>
        <v>141.33333333333402</v>
      </c>
      <c r="F927">
        <v>0.97928859999999995</v>
      </c>
      <c r="G927">
        <v>2.0711435E-2</v>
      </c>
      <c r="P927">
        <v>0.97863233000000005</v>
      </c>
      <c r="Q927">
        <v>2.1367655999999999E-2</v>
      </c>
    </row>
    <row r="928" spans="1:17">
      <c r="A928" s="12">
        <f t="shared" si="13"/>
        <v>141.50000000000068</v>
      </c>
      <c r="F928">
        <v>0.97932370000000002</v>
      </c>
      <c r="G928">
        <v>2.0676310999999999E-2</v>
      </c>
      <c r="P928">
        <v>0.97866790000000004</v>
      </c>
      <c r="Q928">
        <v>2.1332062999999998E-2</v>
      </c>
    </row>
    <row r="929" spans="1:17">
      <c r="A929" s="12">
        <f t="shared" si="13"/>
        <v>141.66666666666734</v>
      </c>
      <c r="F929">
        <v>0.97935872999999996</v>
      </c>
      <c r="G929">
        <v>2.0641267000000001E-2</v>
      </c>
      <c r="P929">
        <v>0.97870343999999998</v>
      </c>
      <c r="Q929">
        <v>2.1296552999999999E-2</v>
      </c>
    </row>
    <row r="930" spans="1:17">
      <c r="A930" s="12">
        <f t="shared" si="13"/>
        <v>141.833333333334</v>
      </c>
      <c r="F930">
        <v>0.97939370000000003</v>
      </c>
      <c r="G930">
        <v>2.0606302E-2</v>
      </c>
      <c r="P930">
        <v>0.97873884</v>
      </c>
      <c r="Q930">
        <v>2.1261126000000002E-2</v>
      </c>
    </row>
    <row r="931" spans="1:17">
      <c r="A931" s="12">
        <f t="shared" si="13"/>
        <v>142.00000000000065</v>
      </c>
      <c r="F931">
        <v>0.97942859999999998</v>
      </c>
      <c r="G931">
        <v>2.0571415999999999E-2</v>
      </c>
      <c r="P931">
        <v>0.97877420000000004</v>
      </c>
      <c r="Q931">
        <v>2.1225781999999999E-2</v>
      </c>
    </row>
    <row r="932" spans="1:17">
      <c r="A932" s="12">
        <f t="shared" si="13"/>
        <v>142.16666666666731</v>
      </c>
      <c r="F932">
        <v>0.97946339999999998</v>
      </c>
      <c r="G932">
        <v>2.0536609000000001E-2</v>
      </c>
      <c r="P932">
        <v>0.9788095</v>
      </c>
      <c r="Q932">
        <v>2.1190520000000001E-2</v>
      </c>
    </row>
    <row r="933" spans="1:17">
      <c r="A933" s="12">
        <f t="shared" si="13"/>
        <v>142.33333333333397</v>
      </c>
      <c r="F933">
        <v>0.97949814999999996</v>
      </c>
      <c r="G933">
        <v>2.050188E-2</v>
      </c>
      <c r="P933">
        <v>0.97884464000000004</v>
      </c>
      <c r="Q933">
        <v>2.1155340000000002E-2</v>
      </c>
    </row>
    <row r="934" spans="1:17">
      <c r="A934" s="12">
        <f t="shared" si="13"/>
        <v>142.50000000000063</v>
      </c>
      <c r="F934">
        <v>0.97953279999999998</v>
      </c>
      <c r="G934">
        <v>2.0467227000000001E-2</v>
      </c>
      <c r="P934">
        <v>0.97887975000000005</v>
      </c>
      <c r="Q934">
        <v>2.1120243E-2</v>
      </c>
    </row>
    <row r="935" spans="1:17">
      <c r="A935" s="12">
        <f t="shared" si="13"/>
        <v>142.66666666666728</v>
      </c>
      <c r="F935">
        <v>0.97956734999999995</v>
      </c>
      <c r="G935">
        <v>2.0432652999999999E-2</v>
      </c>
      <c r="P935">
        <v>0.97891479999999997</v>
      </c>
      <c r="Q935">
        <v>2.1085224999999999E-2</v>
      </c>
    </row>
    <row r="936" spans="1:17">
      <c r="A936" s="12">
        <f t="shared" si="13"/>
        <v>142.83333333333394</v>
      </c>
      <c r="F936">
        <v>0.97960186000000005</v>
      </c>
      <c r="G936">
        <v>2.0398157E-2</v>
      </c>
      <c r="P936">
        <v>0.97894970000000003</v>
      </c>
      <c r="Q936">
        <v>2.1050289999999999E-2</v>
      </c>
    </row>
    <row r="937" spans="1:17">
      <c r="A937" s="12">
        <f t="shared" si="13"/>
        <v>143.0000000000006</v>
      </c>
      <c r="F937">
        <v>0.97963624999999999</v>
      </c>
      <c r="G937">
        <v>2.0363735000000001E-2</v>
      </c>
      <c r="P937">
        <v>0.97898459999999998</v>
      </c>
      <c r="Q937">
        <v>2.1015432000000001E-2</v>
      </c>
    </row>
    <row r="938" spans="1:17">
      <c r="A938" s="12">
        <f t="shared" si="13"/>
        <v>143.16666666666725</v>
      </c>
      <c r="F938">
        <v>0.97967059999999995</v>
      </c>
      <c r="G938">
        <v>2.0329392000000002E-2</v>
      </c>
      <c r="P938">
        <v>0.97901934000000002</v>
      </c>
      <c r="Q938">
        <v>2.0980654000000001E-2</v>
      </c>
    </row>
    <row r="939" spans="1:17">
      <c r="A939" s="12">
        <f t="shared" si="13"/>
        <v>143.33333333333391</v>
      </c>
      <c r="F939">
        <v>0.97970486000000001</v>
      </c>
      <c r="G939">
        <v>2.0295123000000002E-2</v>
      </c>
      <c r="P939">
        <v>0.97905403000000002</v>
      </c>
      <c r="Q939">
        <v>2.0945957000000001E-2</v>
      </c>
    </row>
    <row r="940" spans="1:17">
      <c r="A940" s="12">
        <f t="shared" si="13"/>
        <v>143.50000000000057</v>
      </c>
      <c r="F940">
        <v>0.97973907000000005</v>
      </c>
      <c r="G940">
        <v>2.026093E-2</v>
      </c>
      <c r="P940">
        <v>0.97908866000000006</v>
      </c>
      <c r="Q940">
        <v>2.091134E-2</v>
      </c>
    </row>
    <row r="941" spans="1:17">
      <c r="A941" s="12">
        <f t="shared" si="13"/>
        <v>143.66666666666723</v>
      </c>
      <c r="F941">
        <v>0.97977316000000003</v>
      </c>
      <c r="G941">
        <v>2.0226812E-2</v>
      </c>
      <c r="P941">
        <v>0.97912319999999997</v>
      </c>
      <c r="Q941">
        <v>2.0876799000000001E-2</v>
      </c>
    </row>
    <row r="942" spans="1:17">
      <c r="A942" s="12">
        <f t="shared" si="13"/>
        <v>143.83333333333388</v>
      </c>
      <c r="F942">
        <v>0.97980725999999996</v>
      </c>
      <c r="G942">
        <v>2.0192768E-2</v>
      </c>
      <c r="P942">
        <v>0.97915770000000002</v>
      </c>
      <c r="Q942">
        <v>2.0842337999999998E-2</v>
      </c>
    </row>
    <row r="943" spans="1:17">
      <c r="A943" s="12">
        <f t="shared" si="13"/>
        <v>144.00000000000054</v>
      </c>
      <c r="F943">
        <v>0.97984119999999997</v>
      </c>
      <c r="G943">
        <v>2.0158800000000001E-2</v>
      </c>
      <c r="P943">
        <v>0.97919199999999995</v>
      </c>
      <c r="Q943">
        <v>2.0807954E-2</v>
      </c>
    </row>
    <row r="944" spans="1:17">
      <c r="A944" s="12">
        <f t="shared" si="13"/>
        <v>144.1666666666672</v>
      </c>
      <c r="F944">
        <v>0.9798751</v>
      </c>
      <c r="G944">
        <v>2.0124904999999998E-2</v>
      </c>
      <c r="P944">
        <v>0.97922635000000002</v>
      </c>
      <c r="Q944">
        <v>2.0773645E-2</v>
      </c>
    </row>
    <row r="945" spans="1:17">
      <c r="A945" s="12">
        <f t="shared" si="13"/>
        <v>144.33333333333385</v>
      </c>
      <c r="F945">
        <v>0.97990893999999995</v>
      </c>
      <c r="G945">
        <v>2.0091085000000002E-2</v>
      </c>
      <c r="P945">
        <v>0.97926055999999995</v>
      </c>
      <c r="Q945">
        <v>2.0739417999999999E-2</v>
      </c>
    </row>
    <row r="946" spans="1:17">
      <c r="A946" s="12">
        <f t="shared" si="13"/>
        <v>144.50000000000051</v>
      </c>
      <c r="F946">
        <v>0.97994270000000006</v>
      </c>
      <c r="G946">
        <v>2.005734E-2</v>
      </c>
      <c r="P946">
        <v>0.97929469999999996</v>
      </c>
      <c r="Q946">
        <v>2.0705264000000001E-2</v>
      </c>
    </row>
    <row r="947" spans="1:17">
      <c r="A947" s="12">
        <f t="shared" si="13"/>
        <v>144.66666666666717</v>
      </c>
      <c r="F947">
        <v>0.97997635999999999</v>
      </c>
      <c r="G947">
        <v>2.0023664E-2</v>
      </c>
      <c r="P947">
        <v>0.9793288</v>
      </c>
      <c r="Q947">
        <v>2.0671187000000001E-2</v>
      </c>
    </row>
    <row r="948" spans="1:17">
      <c r="A948" s="12">
        <f t="shared" si="13"/>
        <v>144.83333333333383</v>
      </c>
      <c r="F948">
        <v>0.98000989999999999</v>
      </c>
      <c r="G948">
        <v>1.9990063999999998E-2</v>
      </c>
      <c r="P948">
        <v>0.97936279999999998</v>
      </c>
      <c r="Q948">
        <v>2.0637185999999998E-2</v>
      </c>
    </row>
    <row r="949" spans="1:17">
      <c r="A949" s="12">
        <f t="shared" si="13"/>
        <v>145.00000000000048</v>
      </c>
      <c r="F949">
        <v>0.98004349999999996</v>
      </c>
      <c r="G949">
        <v>1.9956535000000001E-2</v>
      </c>
      <c r="P949">
        <v>0.97939675999999998</v>
      </c>
      <c r="Q949">
        <v>2.0603260000000002E-2</v>
      </c>
    </row>
    <row r="950" spans="1:17">
      <c r="A950" s="12">
        <f t="shared" si="13"/>
        <v>145.16666666666714</v>
      </c>
      <c r="F950">
        <v>0.98007690000000003</v>
      </c>
      <c r="G950">
        <v>1.9923079999999999E-2</v>
      </c>
      <c r="P950">
        <v>0.97943060000000004</v>
      </c>
      <c r="Q950">
        <v>2.0569404999999999E-2</v>
      </c>
    </row>
    <row r="951" spans="1:17">
      <c r="A951" s="12">
        <f t="shared" si="13"/>
        <v>145.3333333333338</v>
      </c>
      <c r="F951">
        <v>0.98011029999999999</v>
      </c>
      <c r="G951">
        <v>1.9889695999999998E-2</v>
      </c>
      <c r="P951">
        <v>0.97946434999999998</v>
      </c>
      <c r="Q951">
        <v>2.0535623999999999E-2</v>
      </c>
    </row>
    <row r="952" spans="1:17">
      <c r="A952" s="12">
        <f t="shared" si="13"/>
        <v>145.50000000000045</v>
      </c>
      <c r="F952">
        <v>0.9801436</v>
      </c>
      <c r="G952">
        <v>1.9856381999999999E-2</v>
      </c>
      <c r="P952">
        <v>0.97949810000000004</v>
      </c>
      <c r="Q952">
        <v>2.0501917000000001E-2</v>
      </c>
    </row>
    <row r="953" spans="1:17">
      <c r="A953" s="12">
        <f t="shared" si="13"/>
        <v>145.66666666666711</v>
      </c>
      <c r="F953">
        <v>0.98017686999999998</v>
      </c>
      <c r="G953">
        <v>1.9823140999999999E-2</v>
      </c>
      <c r="P953">
        <v>0.97953170000000001</v>
      </c>
      <c r="Q953">
        <v>2.0468283E-2</v>
      </c>
    </row>
    <row r="954" spans="1:17">
      <c r="A954" s="12">
        <f t="shared" si="13"/>
        <v>145.83333333333377</v>
      </c>
      <c r="F954">
        <v>0.98021000000000003</v>
      </c>
      <c r="G954">
        <v>1.9789971E-2</v>
      </c>
      <c r="P954">
        <v>0.97956525999999999</v>
      </c>
      <c r="Q954">
        <v>2.0434724000000001E-2</v>
      </c>
    </row>
    <row r="955" spans="1:17">
      <c r="A955" s="12">
        <f t="shared" si="13"/>
        <v>146.00000000000043</v>
      </c>
      <c r="F955">
        <v>0.98024314999999995</v>
      </c>
      <c r="G955">
        <v>1.9756869999999999E-2</v>
      </c>
      <c r="P955">
        <v>0.97959876000000001</v>
      </c>
      <c r="Q955">
        <v>2.0401237999999999E-2</v>
      </c>
    </row>
    <row r="956" spans="1:17">
      <c r="A956" s="12">
        <f t="shared" si="13"/>
        <v>146.16666666666708</v>
      </c>
      <c r="F956">
        <v>0.98027617</v>
      </c>
      <c r="G956">
        <v>1.9723833999999999E-2</v>
      </c>
      <c r="P956">
        <v>0.97963219999999995</v>
      </c>
      <c r="Q956">
        <v>2.0367822000000001E-2</v>
      </c>
    </row>
    <row r="957" spans="1:17">
      <c r="A957" s="12">
        <f t="shared" si="13"/>
        <v>146.33333333333374</v>
      </c>
      <c r="F957">
        <v>0.98030910000000004</v>
      </c>
      <c r="G957">
        <v>1.9690868E-2</v>
      </c>
      <c r="P957">
        <v>0.97966549999999997</v>
      </c>
      <c r="Q957">
        <v>2.0334479999999999E-2</v>
      </c>
    </row>
    <row r="958" spans="1:17">
      <c r="A958" s="12">
        <f t="shared" si="13"/>
        <v>146.5000000000004</v>
      </c>
      <c r="F958">
        <v>0.98034202999999998</v>
      </c>
      <c r="G958">
        <v>1.9657971E-2</v>
      </c>
      <c r="P958">
        <v>0.97969879999999998</v>
      </c>
      <c r="Q958">
        <v>2.030121E-2</v>
      </c>
    </row>
    <row r="959" spans="1:17">
      <c r="A959" s="12">
        <f t="shared" si="13"/>
        <v>146.66666666666706</v>
      </c>
      <c r="F959">
        <v>0.98037490000000005</v>
      </c>
      <c r="G959">
        <v>1.9625142000000002E-2</v>
      </c>
      <c r="P959">
        <v>0.97973200000000005</v>
      </c>
      <c r="Q959">
        <v>2.0268009999999999E-2</v>
      </c>
    </row>
    <row r="960" spans="1:17">
      <c r="A960" s="12">
        <f t="shared" si="13"/>
        <v>146.83333333333371</v>
      </c>
      <c r="F960">
        <v>0.98040760000000005</v>
      </c>
      <c r="G960">
        <v>1.9592381999999998E-2</v>
      </c>
      <c r="P960">
        <v>0.97976510000000006</v>
      </c>
      <c r="Q960">
        <v>2.0234882999999999E-2</v>
      </c>
    </row>
    <row r="961" spans="1:17">
      <c r="A961" s="12">
        <f t="shared" si="13"/>
        <v>147.00000000000037</v>
      </c>
      <c r="F961">
        <v>0.98044030000000004</v>
      </c>
      <c r="G961">
        <v>1.9559689000000002E-2</v>
      </c>
      <c r="P961">
        <v>0.97979819999999995</v>
      </c>
      <c r="Q961">
        <v>2.0201825E-2</v>
      </c>
    </row>
    <row r="962" spans="1:17">
      <c r="A962" s="12">
        <f t="shared" si="13"/>
        <v>147.16666666666703</v>
      </c>
      <c r="F962">
        <v>0.98047289999999998</v>
      </c>
      <c r="G962">
        <v>1.9527065E-2</v>
      </c>
      <c r="P962">
        <v>0.97983116000000003</v>
      </c>
      <c r="Q962">
        <v>2.0168839000000001E-2</v>
      </c>
    </row>
    <row r="963" spans="1:17">
      <c r="A963" s="12">
        <f t="shared" si="13"/>
        <v>147.33333333333368</v>
      </c>
      <c r="F963">
        <v>0.98050546999999999</v>
      </c>
      <c r="G963">
        <v>1.9494507000000001E-2</v>
      </c>
      <c r="P963">
        <v>0.97986406000000004</v>
      </c>
      <c r="Q963">
        <v>2.0135922000000001E-2</v>
      </c>
    </row>
    <row r="964" spans="1:17">
      <c r="A964" s="12">
        <f t="shared" si="13"/>
        <v>147.50000000000034</v>
      </c>
      <c r="F964">
        <v>0.98053800000000002</v>
      </c>
      <c r="G964">
        <v>1.9462017000000002E-2</v>
      </c>
      <c r="P964">
        <v>0.97989689999999996</v>
      </c>
      <c r="Q964">
        <v>2.0103075000000001E-2</v>
      </c>
    </row>
    <row r="965" spans="1:17">
      <c r="A965" s="12">
        <f t="shared" si="13"/>
        <v>147.666666666667</v>
      </c>
      <c r="F965">
        <v>0.98057039999999995</v>
      </c>
      <c r="G965">
        <v>1.9429594000000001E-2</v>
      </c>
      <c r="P965">
        <v>0.97992970000000001</v>
      </c>
      <c r="Q965">
        <v>2.0070298E-2</v>
      </c>
    </row>
    <row r="966" spans="1:17">
      <c r="A966" s="12">
        <f t="shared" si="13"/>
        <v>147.83333333333366</v>
      </c>
      <c r="F966">
        <v>0.98060274000000003</v>
      </c>
      <c r="G966">
        <v>1.9397238000000001E-2</v>
      </c>
      <c r="P966">
        <v>0.97996240000000001</v>
      </c>
      <c r="Q966">
        <v>2.0037590000000001E-2</v>
      </c>
    </row>
    <row r="967" spans="1:17">
      <c r="A967" s="12">
        <f t="shared" si="13"/>
        <v>148.00000000000031</v>
      </c>
      <c r="F967">
        <v>0.98063504999999995</v>
      </c>
      <c r="G967">
        <v>1.9364947E-2</v>
      </c>
      <c r="P967">
        <v>0.97999510000000001</v>
      </c>
      <c r="Q967">
        <v>2.0004950000000001E-2</v>
      </c>
    </row>
    <row r="968" spans="1:17">
      <c r="A968" s="12">
        <f t="shared" si="13"/>
        <v>148.16666666666697</v>
      </c>
      <c r="F968">
        <v>0.98066730000000002</v>
      </c>
      <c r="G968">
        <v>1.9332723999999999E-2</v>
      </c>
      <c r="P968">
        <v>0.9800276</v>
      </c>
      <c r="Q968">
        <v>1.9972380000000001E-2</v>
      </c>
    </row>
    <row r="969" spans="1:17">
      <c r="A969" s="12">
        <f t="shared" si="13"/>
        <v>148.33333333333363</v>
      </c>
      <c r="F969">
        <v>0.9806994</v>
      </c>
      <c r="G969">
        <v>1.9300564999999999E-2</v>
      </c>
      <c r="P969">
        <v>0.98006009999999999</v>
      </c>
      <c r="Q969">
        <v>1.9939877000000002E-2</v>
      </c>
    </row>
    <row r="970" spans="1:17">
      <c r="A970" s="12">
        <f t="shared" si="13"/>
        <v>148.50000000000028</v>
      </c>
      <c r="F970">
        <v>0.98073155000000001</v>
      </c>
      <c r="G970">
        <v>1.9268471999999998E-2</v>
      </c>
      <c r="P970">
        <v>0.98009259999999998</v>
      </c>
      <c r="Q970">
        <v>1.9907443E-2</v>
      </c>
    </row>
    <row r="971" spans="1:17">
      <c r="A971" s="12">
        <f t="shared" si="13"/>
        <v>148.66666666666694</v>
      </c>
      <c r="F971">
        <v>0.98076355000000004</v>
      </c>
      <c r="G971">
        <v>1.9236443999999998E-2</v>
      </c>
      <c r="P971">
        <v>0.98012494999999999</v>
      </c>
      <c r="Q971">
        <v>1.9875075999999998E-2</v>
      </c>
    </row>
    <row r="972" spans="1:17">
      <c r="A972" s="12">
        <f t="shared" si="13"/>
        <v>148.8333333333336</v>
      </c>
      <c r="F972">
        <v>0.98079550000000004</v>
      </c>
      <c r="G972">
        <v>1.9204479999999999E-2</v>
      </c>
      <c r="P972">
        <v>0.98015719999999995</v>
      </c>
      <c r="Q972">
        <v>1.9842776999999999E-2</v>
      </c>
    </row>
    <row r="973" spans="1:17">
      <c r="A973" s="12">
        <f t="shared" si="13"/>
        <v>149.00000000000026</v>
      </c>
      <c r="F973">
        <v>0.98082740000000002</v>
      </c>
      <c r="G973">
        <v>1.9172580000000002E-2</v>
      </c>
      <c r="P973">
        <v>0.98018943999999997</v>
      </c>
      <c r="Q973">
        <v>1.9810543999999999E-2</v>
      </c>
    </row>
    <row r="974" spans="1:17">
      <c r="A974" s="12">
        <f t="shared" si="13"/>
        <v>149.16666666666691</v>
      </c>
      <c r="F974">
        <v>0.98085929999999999</v>
      </c>
      <c r="G974">
        <v>1.9140746E-2</v>
      </c>
      <c r="P974">
        <v>0.98022160000000003</v>
      </c>
      <c r="Q974">
        <v>1.9778377999999999E-2</v>
      </c>
    </row>
    <row r="975" spans="1:17">
      <c r="A975" s="12">
        <f t="shared" si="13"/>
        <v>149.33333333333357</v>
      </c>
      <c r="F975">
        <v>0.98089104999999999</v>
      </c>
      <c r="G975">
        <v>1.9108975E-2</v>
      </c>
      <c r="P975">
        <v>0.98025370000000001</v>
      </c>
      <c r="Q975">
        <v>1.9746280000000001E-2</v>
      </c>
    </row>
    <row r="976" spans="1:17">
      <c r="A976" s="12">
        <f t="shared" si="13"/>
        <v>149.50000000000023</v>
      </c>
      <c r="F976">
        <v>0.98092276</v>
      </c>
      <c r="G976">
        <v>1.907727E-2</v>
      </c>
      <c r="P976">
        <v>0.98028576000000001</v>
      </c>
      <c r="Q976">
        <v>1.9714247000000001E-2</v>
      </c>
    </row>
    <row r="977" spans="1:17">
      <c r="A977" s="12">
        <f t="shared" ref="A977:A1040" si="14">A976+1/6</f>
        <v>149.66666666666688</v>
      </c>
      <c r="F977">
        <v>0.98095434999999997</v>
      </c>
      <c r="G977">
        <v>1.9045626999999999E-2</v>
      </c>
      <c r="P977">
        <v>0.98031769999999996</v>
      </c>
      <c r="Q977">
        <v>1.968228E-2</v>
      </c>
    </row>
    <row r="978" spans="1:17">
      <c r="A978" s="12">
        <f t="shared" si="14"/>
        <v>149.83333333333354</v>
      </c>
      <c r="F978">
        <v>0.98098593999999995</v>
      </c>
      <c r="G978">
        <v>1.9014046E-2</v>
      </c>
      <c r="P978">
        <v>0.98034960000000004</v>
      </c>
      <c r="Q978">
        <v>1.9650379999999999E-2</v>
      </c>
    </row>
    <row r="979" spans="1:17">
      <c r="A979" s="12">
        <f t="shared" si="14"/>
        <v>150.0000000000002</v>
      </c>
      <c r="F979">
        <v>0.98101749999999999</v>
      </c>
      <c r="G979">
        <v>1.8982530000000001E-2</v>
      </c>
      <c r="P979">
        <v>0.98038139999999996</v>
      </c>
      <c r="Q979">
        <v>1.9618542999999999E-2</v>
      </c>
    </row>
    <row r="980" spans="1:17">
      <c r="A980" s="12">
        <f t="shared" si="14"/>
        <v>150.16666666666686</v>
      </c>
      <c r="F980">
        <v>0.98104893999999998</v>
      </c>
      <c r="G980">
        <v>1.8951075000000001E-2</v>
      </c>
      <c r="P980">
        <v>0.98041319999999998</v>
      </c>
      <c r="Q980">
        <v>1.9586774000000001E-2</v>
      </c>
    </row>
    <row r="981" spans="1:17">
      <c r="A981" s="12">
        <f t="shared" si="14"/>
        <v>150.33333333333351</v>
      </c>
      <c r="F981">
        <v>0.98108030000000002</v>
      </c>
      <c r="G981">
        <v>1.8919682E-2</v>
      </c>
      <c r="P981">
        <v>0.98044489999999995</v>
      </c>
      <c r="Q981">
        <v>1.9555067999999998E-2</v>
      </c>
    </row>
    <row r="982" spans="1:17">
      <c r="A982" s="12">
        <f t="shared" si="14"/>
        <v>150.50000000000017</v>
      </c>
      <c r="F982">
        <v>0.98111165</v>
      </c>
      <c r="G982">
        <v>1.8888352000000001E-2</v>
      </c>
      <c r="P982">
        <v>0.98047656000000005</v>
      </c>
      <c r="Q982">
        <v>1.9523426999999999E-2</v>
      </c>
    </row>
    <row r="983" spans="1:17">
      <c r="A983" s="12">
        <f t="shared" si="14"/>
        <v>150.66666666666683</v>
      </c>
      <c r="F983">
        <v>0.98114294000000002</v>
      </c>
      <c r="G983">
        <v>1.8857084E-2</v>
      </c>
      <c r="P983">
        <v>0.98050815000000002</v>
      </c>
      <c r="Q983">
        <v>1.9491850000000002E-2</v>
      </c>
    </row>
    <row r="984" spans="1:17">
      <c r="A984" s="12">
        <f t="shared" si="14"/>
        <v>150.83333333333348</v>
      </c>
      <c r="F984">
        <v>0.98117410000000005</v>
      </c>
      <c r="G984">
        <v>1.8825877000000001E-2</v>
      </c>
      <c r="P984">
        <v>0.98053970000000001</v>
      </c>
      <c r="Q984">
        <v>1.9460337000000001E-2</v>
      </c>
    </row>
    <row r="985" spans="1:17">
      <c r="A985" s="12">
        <f t="shared" si="14"/>
        <v>151.00000000000014</v>
      </c>
      <c r="F985">
        <v>0.98120529999999995</v>
      </c>
      <c r="G985">
        <v>1.8794728E-2</v>
      </c>
      <c r="P985">
        <v>0.98057110000000003</v>
      </c>
      <c r="Q985">
        <v>1.9428887999999998E-2</v>
      </c>
    </row>
    <row r="986" spans="1:17">
      <c r="A986" s="12">
        <f t="shared" si="14"/>
        <v>151.1666666666668</v>
      </c>
      <c r="F986">
        <v>0.98123634000000004</v>
      </c>
      <c r="G986">
        <v>1.8763638999999999E-2</v>
      </c>
      <c r="P986">
        <v>0.98060250000000004</v>
      </c>
      <c r="Q986">
        <v>1.9397500000000002E-2</v>
      </c>
    </row>
    <row r="987" spans="1:17">
      <c r="A987" s="12">
        <f t="shared" si="14"/>
        <v>151.33333333333346</v>
      </c>
      <c r="F987">
        <v>0.98126740000000001</v>
      </c>
      <c r="G987">
        <v>1.873261E-2</v>
      </c>
      <c r="P987">
        <v>0.98063385000000003</v>
      </c>
      <c r="Q987">
        <v>1.9366171000000001E-2</v>
      </c>
    </row>
    <row r="988" spans="1:17">
      <c r="A988" s="12">
        <f t="shared" si="14"/>
        <v>151.50000000000011</v>
      </c>
      <c r="F988">
        <v>0.98129840000000002</v>
      </c>
      <c r="G988">
        <v>1.8701638999999999E-2</v>
      </c>
      <c r="P988">
        <v>0.98066509999999996</v>
      </c>
      <c r="Q988">
        <v>1.9334904999999999E-2</v>
      </c>
    </row>
    <row r="989" spans="1:17">
      <c r="A989" s="12">
        <f t="shared" si="14"/>
        <v>151.66666666666677</v>
      </c>
      <c r="F989">
        <v>0.98132925999999998</v>
      </c>
      <c r="G989">
        <v>1.867073E-2</v>
      </c>
      <c r="P989">
        <v>0.98069629999999997</v>
      </c>
      <c r="Q989">
        <v>1.93037E-2</v>
      </c>
    </row>
    <row r="990" spans="1:17">
      <c r="A990" s="12">
        <f t="shared" si="14"/>
        <v>151.83333333333343</v>
      </c>
      <c r="F990">
        <v>0.98136014000000005</v>
      </c>
      <c r="G990">
        <v>1.8639880000000001E-2</v>
      </c>
      <c r="P990">
        <v>0.98072742999999996</v>
      </c>
      <c r="Q990">
        <v>1.9272556999999999E-2</v>
      </c>
    </row>
    <row r="991" spans="1:17">
      <c r="A991" s="12">
        <f t="shared" si="14"/>
        <v>152.00000000000009</v>
      </c>
      <c r="F991">
        <v>0.98139089999999995</v>
      </c>
      <c r="G991">
        <v>1.8609089999999998E-2</v>
      </c>
      <c r="P991">
        <v>0.98075855000000001</v>
      </c>
      <c r="Q991">
        <v>1.9241476E-2</v>
      </c>
    </row>
    <row r="992" spans="1:17">
      <c r="A992" s="12">
        <f t="shared" si="14"/>
        <v>152.16666666666674</v>
      </c>
      <c r="F992">
        <v>0.98142165000000003</v>
      </c>
      <c r="G992">
        <v>1.8578356000000001E-2</v>
      </c>
      <c r="P992">
        <v>0.98078953999999996</v>
      </c>
      <c r="Q992">
        <v>1.9210456000000001E-2</v>
      </c>
    </row>
    <row r="993" spans="1:17">
      <c r="A993" s="12">
        <f t="shared" si="14"/>
        <v>152.3333333333334</v>
      </c>
      <c r="F993">
        <v>0.98145234999999997</v>
      </c>
      <c r="G993">
        <v>1.8547683999999998E-2</v>
      </c>
      <c r="P993">
        <v>0.98082049999999998</v>
      </c>
      <c r="Q993">
        <v>1.9179495000000001E-2</v>
      </c>
    </row>
    <row r="994" spans="1:17">
      <c r="A994" s="12">
        <f t="shared" si="14"/>
        <v>152.50000000000006</v>
      </c>
      <c r="F994">
        <v>0.98148290000000005</v>
      </c>
      <c r="G994">
        <v>1.851707E-2</v>
      </c>
      <c r="P994">
        <v>0.98085140000000004</v>
      </c>
      <c r="Q994">
        <v>1.9148597E-2</v>
      </c>
    </row>
    <row r="995" spans="1:17">
      <c r="A995" s="12">
        <f t="shared" si="14"/>
        <v>152.66666666666671</v>
      </c>
      <c r="F995">
        <v>0.98151350000000004</v>
      </c>
      <c r="G995">
        <v>1.8486513E-2</v>
      </c>
      <c r="P995">
        <v>0.98088220000000004</v>
      </c>
      <c r="Q995">
        <v>1.9117757999999999E-2</v>
      </c>
    </row>
    <row r="996" spans="1:17">
      <c r="A996" s="12">
        <f t="shared" si="14"/>
        <v>152.83333333333337</v>
      </c>
      <c r="F996">
        <v>0.98154395999999999</v>
      </c>
      <c r="G996">
        <v>1.8456014E-2</v>
      </c>
      <c r="P996">
        <v>0.98091304000000001</v>
      </c>
      <c r="Q996">
        <v>1.908698E-2</v>
      </c>
    </row>
    <row r="997" spans="1:17">
      <c r="A997" s="12">
        <f t="shared" si="14"/>
        <v>153.00000000000003</v>
      </c>
      <c r="F997">
        <v>0.98157439999999996</v>
      </c>
      <c r="G997">
        <v>1.8425573000000001E-2</v>
      </c>
      <c r="P997">
        <v>0.98094373999999995</v>
      </c>
      <c r="Q997">
        <v>1.9056259999999998E-2</v>
      </c>
    </row>
    <row r="998" spans="1:17">
      <c r="A998" s="12">
        <f t="shared" si="14"/>
        <v>153.16666666666669</v>
      </c>
      <c r="F998">
        <v>0.98160480000000006</v>
      </c>
      <c r="G998">
        <v>1.8395189999999999E-2</v>
      </c>
      <c r="P998">
        <v>0.98097440000000002</v>
      </c>
      <c r="Q998">
        <v>1.9025601E-2</v>
      </c>
    </row>
    <row r="999" spans="1:17">
      <c r="A999" s="12">
        <f t="shared" si="14"/>
        <v>153.33333333333334</v>
      </c>
      <c r="F999">
        <v>0.98163515000000001</v>
      </c>
      <c r="G999">
        <v>1.8364862999999999E-2</v>
      </c>
      <c r="P999">
        <v>0.98100500000000002</v>
      </c>
      <c r="Q999">
        <v>1.8995002E-2</v>
      </c>
    </row>
    <row r="1000" spans="1:17">
      <c r="A1000" s="12">
        <f t="shared" si="14"/>
        <v>153.5</v>
      </c>
      <c r="F1000">
        <v>0.98166542999999995</v>
      </c>
      <c r="G1000">
        <v>1.8334593999999999E-2</v>
      </c>
      <c r="P1000">
        <v>0.98103552999999999</v>
      </c>
      <c r="Q1000">
        <v>1.8964462000000001E-2</v>
      </c>
    </row>
    <row r="1001" spans="1:17">
      <c r="A1001" s="12">
        <f t="shared" si="14"/>
        <v>153.66666666666666</v>
      </c>
      <c r="F1001">
        <v>0.9816956</v>
      </c>
      <c r="G1001">
        <v>1.8304382000000001E-2</v>
      </c>
      <c r="P1001">
        <v>0.98106605000000002</v>
      </c>
      <c r="Q1001">
        <v>1.893398E-2</v>
      </c>
    </row>
    <row r="1002" spans="1:17">
      <c r="A1002" s="12">
        <f t="shared" si="14"/>
        <v>153.83333333333331</v>
      </c>
      <c r="F1002">
        <v>0.98172574999999995</v>
      </c>
      <c r="G1002">
        <v>1.8274225000000002E-2</v>
      </c>
      <c r="P1002">
        <v>0.98109645000000001</v>
      </c>
      <c r="Q1002">
        <v>1.8903557000000001E-2</v>
      </c>
    </row>
    <row r="1003" spans="1:17">
      <c r="A1003" s="12">
        <f t="shared" si="14"/>
        <v>153.99999999999997</v>
      </c>
      <c r="F1003">
        <v>0.98175584999999999</v>
      </c>
      <c r="G1003">
        <v>1.8244126999999999E-2</v>
      </c>
      <c r="P1003">
        <v>0.98112679999999997</v>
      </c>
      <c r="Q1003">
        <v>1.8873192E-2</v>
      </c>
    </row>
    <row r="1004" spans="1:17">
      <c r="A1004" s="12">
        <f t="shared" si="14"/>
        <v>154.16666666666663</v>
      </c>
      <c r="F1004">
        <v>0.98178589999999999</v>
      </c>
      <c r="G1004">
        <v>1.8214081999999999E-2</v>
      </c>
      <c r="P1004">
        <v>0.9811571</v>
      </c>
      <c r="Q1004">
        <v>1.8842885E-2</v>
      </c>
    </row>
    <row r="1005" spans="1:17">
      <c r="A1005" s="12">
        <f t="shared" si="14"/>
        <v>154.33333333333329</v>
      </c>
      <c r="F1005">
        <v>0.98181593</v>
      </c>
      <c r="G1005">
        <v>1.8184096E-2</v>
      </c>
      <c r="P1005">
        <v>0.98118733999999996</v>
      </c>
      <c r="Q1005">
        <v>1.8812638E-2</v>
      </c>
    </row>
    <row r="1006" spans="1:17">
      <c r="A1006" s="12">
        <f t="shared" si="14"/>
        <v>154.49999999999994</v>
      </c>
      <c r="F1006">
        <v>0.98184585999999996</v>
      </c>
      <c r="G1006">
        <v>1.8154163000000001E-2</v>
      </c>
      <c r="P1006">
        <v>0.98121756000000004</v>
      </c>
      <c r="Q1006">
        <v>1.8782446000000001E-2</v>
      </c>
    </row>
    <row r="1007" spans="1:17">
      <c r="A1007" s="12">
        <f t="shared" si="14"/>
        <v>154.6666666666666</v>
      </c>
      <c r="F1007">
        <v>0.98187570000000002</v>
      </c>
      <c r="G1007">
        <v>1.8124286E-2</v>
      </c>
      <c r="P1007">
        <v>0.98124765999999997</v>
      </c>
      <c r="Q1007">
        <v>1.8752312E-2</v>
      </c>
    </row>
    <row r="1008" spans="1:17">
      <c r="A1008" s="12">
        <f t="shared" si="14"/>
        <v>154.83333333333326</v>
      </c>
      <c r="F1008">
        <v>0.98190549999999999</v>
      </c>
      <c r="G1008">
        <v>1.8094465000000001E-2</v>
      </c>
      <c r="P1008">
        <v>0.98127776</v>
      </c>
      <c r="Q1008">
        <v>1.8722236E-2</v>
      </c>
    </row>
    <row r="1009" spans="1:17">
      <c r="A1009" s="12">
        <f t="shared" si="14"/>
        <v>154.99999999999991</v>
      </c>
      <c r="F1009">
        <v>0.98193529999999996</v>
      </c>
      <c r="G1009">
        <v>1.8064698000000001E-2</v>
      </c>
      <c r="P1009">
        <v>0.98130779999999995</v>
      </c>
      <c r="Q1009">
        <v>1.8692218E-2</v>
      </c>
    </row>
    <row r="1010" spans="1:17">
      <c r="A1010" s="12">
        <f t="shared" si="14"/>
        <v>155.16666666666657</v>
      </c>
      <c r="F1010">
        <v>0.98196499999999998</v>
      </c>
      <c r="G1010">
        <v>1.8034985E-2</v>
      </c>
      <c r="P1010">
        <v>0.98133769999999998</v>
      </c>
      <c r="Q1010">
        <v>1.8662254999999999E-2</v>
      </c>
    </row>
    <row r="1011" spans="1:17">
      <c r="A1011" s="12">
        <f t="shared" si="14"/>
        <v>155.33333333333323</v>
      </c>
      <c r="F1011">
        <v>0.9819947</v>
      </c>
      <c r="G1011">
        <v>1.8005328000000001E-2</v>
      </c>
      <c r="P1011">
        <v>0.98136765000000004</v>
      </c>
      <c r="Q1011">
        <v>1.8632348999999999E-2</v>
      </c>
    </row>
    <row r="1012" spans="1:17">
      <c r="A1012" s="12">
        <f t="shared" si="14"/>
        <v>155.49999999999989</v>
      </c>
      <c r="F1012">
        <v>0.98202425000000004</v>
      </c>
      <c r="G1012">
        <v>1.7975725000000001E-2</v>
      </c>
      <c r="P1012">
        <v>0.98139750000000003</v>
      </c>
      <c r="Q1012">
        <v>1.8602500000000001E-2</v>
      </c>
    </row>
    <row r="1013" spans="1:17">
      <c r="A1013" s="12">
        <f t="shared" si="14"/>
        <v>155.66666666666654</v>
      </c>
      <c r="F1013">
        <v>0.98205379999999998</v>
      </c>
      <c r="G1013">
        <v>1.7946176000000001E-2</v>
      </c>
      <c r="P1013">
        <v>0.9814273</v>
      </c>
      <c r="Q1013">
        <v>1.8572707000000001E-2</v>
      </c>
    </row>
    <row r="1014" spans="1:17">
      <c r="A1014" s="12">
        <f t="shared" si="14"/>
        <v>155.8333333333332</v>
      </c>
      <c r="F1014">
        <v>0.98208329999999999</v>
      </c>
      <c r="G1014">
        <v>1.7916677999999998E-2</v>
      </c>
      <c r="P1014">
        <v>0.98145705000000005</v>
      </c>
      <c r="Q1014">
        <v>1.8542968E-2</v>
      </c>
    </row>
    <row r="1015" spans="1:17">
      <c r="A1015" s="12">
        <f t="shared" si="14"/>
        <v>155.99999999999986</v>
      </c>
      <c r="F1015">
        <v>0.98211276999999997</v>
      </c>
      <c r="G1015">
        <v>1.7887232999999999E-2</v>
      </c>
      <c r="P1015">
        <v>0.98148674000000002</v>
      </c>
      <c r="Q1015">
        <v>1.8513285000000001E-2</v>
      </c>
    </row>
    <row r="1016" spans="1:17">
      <c r="A1016" s="12">
        <f t="shared" si="14"/>
        <v>156.16666666666652</v>
      </c>
      <c r="F1016">
        <v>0.98214215000000005</v>
      </c>
      <c r="G1016">
        <v>1.785784E-2</v>
      </c>
      <c r="P1016">
        <v>0.98151635999999998</v>
      </c>
      <c r="Q1016">
        <v>1.8483653999999999E-2</v>
      </c>
    </row>
    <row r="1017" spans="1:17">
      <c r="A1017" s="12">
        <f t="shared" si="14"/>
        <v>156.33333333333317</v>
      </c>
      <c r="F1017">
        <v>0.98217149999999998</v>
      </c>
      <c r="G1017">
        <v>1.7828500000000001E-2</v>
      </c>
      <c r="P1017">
        <v>0.98154589999999997</v>
      </c>
      <c r="Q1017">
        <v>1.8454076999999999E-2</v>
      </c>
    </row>
    <row r="1018" spans="1:17">
      <c r="A1018" s="12">
        <f t="shared" si="14"/>
        <v>156.49999999999983</v>
      </c>
      <c r="F1018">
        <v>0.98220079999999998</v>
      </c>
      <c r="G1018">
        <v>1.7799211999999998E-2</v>
      </c>
      <c r="P1018">
        <v>0.98157539999999999</v>
      </c>
      <c r="Q1018">
        <v>1.8424553999999999E-2</v>
      </c>
    </row>
    <row r="1019" spans="1:17">
      <c r="A1019" s="12">
        <f t="shared" si="14"/>
        <v>156.66666666666649</v>
      </c>
      <c r="F1019">
        <v>0.98223000000000005</v>
      </c>
      <c r="G1019">
        <v>1.7769976999999999E-2</v>
      </c>
      <c r="P1019">
        <v>0.98160493000000004</v>
      </c>
      <c r="Q1019">
        <v>1.8395084999999999E-2</v>
      </c>
    </row>
    <row r="1020" spans="1:17">
      <c r="A1020" s="12">
        <f t="shared" si="14"/>
        <v>156.83333333333314</v>
      </c>
      <c r="F1020">
        <v>0.9822592</v>
      </c>
      <c r="G1020">
        <v>1.7740794000000001E-2</v>
      </c>
      <c r="P1020">
        <v>0.98163429999999996</v>
      </c>
      <c r="Q1020">
        <v>1.8365672E-2</v>
      </c>
    </row>
    <row r="1021" spans="1:17">
      <c r="A1021" s="12">
        <f t="shared" si="14"/>
        <v>156.9999999999998</v>
      </c>
      <c r="F1021">
        <v>0.98228835999999997</v>
      </c>
      <c r="G1021">
        <v>1.7711663999999998E-2</v>
      </c>
      <c r="P1021">
        <v>0.98166370000000003</v>
      </c>
      <c r="Q1021">
        <v>1.8336311000000001E-2</v>
      </c>
    </row>
    <row r="1022" spans="1:17">
      <c r="A1022" s="12">
        <f t="shared" si="14"/>
        <v>157.16666666666646</v>
      </c>
      <c r="F1022">
        <v>0.98231740000000001</v>
      </c>
      <c r="G1022">
        <v>1.7682584000000001E-2</v>
      </c>
      <c r="P1022">
        <v>0.98169297</v>
      </c>
      <c r="Q1022">
        <v>1.8307001999999999E-2</v>
      </c>
    </row>
    <row r="1023" spans="1:17">
      <c r="A1023" s="12">
        <f t="shared" si="14"/>
        <v>157.33333333333312</v>
      </c>
      <c r="F1023">
        <v>0.98234639999999995</v>
      </c>
      <c r="G1023">
        <v>1.7653555000000001E-2</v>
      </c>
      <c r="P1023">
        <v>0.98172223999999997</v>
      </c>
      <c r="Q1023">
        <v>1.8277749999999999E-2</v>
      </c>
    </row>
    <row r="1024" spans="1:17">
      <c r="A1024" s="12">
        <f t="shared" si="14"/>
        <v>157.49999999999977</v>
      </c>
      <c r="F1024">
        <v>0.98237543999999999</v>
      </c>
      <c r="G1024">
        <v>1.7624580000000001E-2</v>
      </c>
      <c r="P1024">
        <v>0.98175144000000003</v>
      </c>
      <c r="Q1024">
        <v>1.8248548999999999E-2</v>
      </c>
    </row>
    <row r="1025" spans="1:17">
      <c r="A1025" s="12">
        <f t="shared" si="14"/>
        <v>157.66666666666643</v>
      </c>
      <c r="F1025">
        <v>0.98240435000000004</v>
      </c>
      <c r="G1025">
        <v>1.7595652E-2</v>
      </c>
      <c r="P1025">
        <v>0.9817806</v>
      </c>
      <c r="Q1025">
        <v>1.82194E-2</v>
      </c>
    </row>
    <row r="1026" spans="1:17">
      <c r="A1026" s="12">
        <f t="shared" si="14"/>
        <v>157.83333333333309</v>
      </c>
      <c r="F1026">
        <v>0.98243320000000001</v>
      </c>
      <c r="G1026">
        <v>1.7566778000000002E-2</v>
      </c>
      <c r="P1026">
        <v>0.98180970000000001</v>
      </c>
      <c r="Q1026">
        <v>1.8190304000000001E-2</v>
      </c>
    </row>
    <row r="1027" spans="1:17">
      <c r="A1027" s="12">
        <f t="shared" si="14"/>
        <v>157.99999999999974</v>
      </c>
      <c r="F1027">
        <v>0.98246204999999998</v>
      </c>
      <c r="G1027">
        <v>1.7537952999999998E-2</v>
      </c>
      <c r="P1027">
        <v>0.98183876000000003</v>
      </c>
      <c r="Q1027">
        <v>1.8161261000000001E-2</v>
      </c>
    </row>
    <row r="1028" spans="1:17">
      <c r="A1028" s="12">
        <f t="shared" si="14"/>
        <v>158.1666666666664</v>
      </c>
      <c r="F1028">
        <v>0.98249083999999998</v>
      </c>
      <c r="G1028">
        <v>1.7509179999999999E-2</v>
      </c>
      <c r="P1028">
        <v>0.98186773000000005</v>
      </c>
      <c r="Q1028">
        <v>1.8132269999999999E-2</v>
      </c>
    </row>
    <row r="1029" spans="1:17">
      <c r="A1029" s="12">
        <f t="shared" si="14"/>
        <v>158.33333333333306</v>
      </c>
      <c r="F1029">
        <v>0.98251957000000001</v>
      </c>
      <c r="G1029">
        <v>1.7480454999999999E-2</v>
      </c>
      <c r="P1029">
        <v>0.98189669999999996</v>
      </c>
      <c r="Q1029">
        <v>1.8103331E-2</v>
      </c>
    </row>
    <row r="1030" spans="1:17">
      <c r="A1030" s="12">
        <f t="shared" si="14"/>
        <v>158.49999999999972</v>
      </c>
      <c r="F1030">
        <v>0.98254823999999996</v>
      </c>
      <c r="G1030">
        <v>1.7451781999999999E-2</v>
      </c>
      <c r="P1030">
        <v>0.98192555000000004</v>
      </c>
      <c r="Q1030">
        <v>1.8074443999999999E-2</v>
      </c>
    </row>
    <row r="1031" spans="1:17">
      <c r="A1031" s="12">
        <f t="shared" si="14"/>
        <v>158.66666666666637</v>
      </c>
      <c r="F1031">
        <v>0.98257684999999995</v>
      </c>
      <c r="G1031">
        <v>1.7423159000000001E-2</v>
      </c>
      <c r="P1031">
        <v>0.98195440000000001</v>
      </c>
      <c r="Q1031">
        <v>1.8045608000000001E-2</v>
      </c>
    </row>
    <row r="1032" spans="1:17">
      <c r="A1032" s="12">
        <f t="shared" si="14"/>
        <v>158.83333333333303</v>
      </c>
      <c r="F1032">
        <v>0.98260539999999996</v>
      </c>
      <c r="G1032">
        <v>1.7394584000000001E-2</v>
      </c>
      <c r="P1032">
        <v>0.98198319999999995</v>
      </c>
      <c r="Q1032">
        <v>1.8016823000000001E-2</v>
      </c>
    </row>
    <row r="1033" spans="1:17">
      <c r="A1033" s="12">
        <f t="shared" si="14"/>
        <v>158.99999999999969</v>
      </c>
      <c r="F1033">
        <v>0.98263394999999998</v>
      </c>
      <c r="G1033">
        <v>1.7366059999999999E-2</v>
      </c>
      <c r="P1033">
        <v>0.98201190000000005</v>
      </c>
      <c r="Q1033">
        <v>1.7988090000000002E-2</v>
      </c>
    </row>
    <row r="1034" spans="1:17">
      <c r="A1034" s="12">
        <f t="shared" si="14"/>
        <v>159.16666666666634</v>
      </c>
      <c r="F1034">
        <v>0.98266244000000003</v>
      </c>
      <c r="G1034">
        <v>1.7337583E-2</v>
      </c>
      <c r="P1034">
        <v>0.98204060000000004</v>
      </c>
      <c r="Q1034">
        <v>1.7959407E-2</v>
      </c>
    </row>
    <row r="1035" spans="1:17">
      <c r="A1035" s="12">
        <f t="shared" si="14"/>
        <v>159.333333333333</v>
      </c>
      <c r="F1035">
        <v>0.98269090000000003</v>
      </c>
      <c r="G1035">
        <v>1.7309155E-2</v>
      </c>
      <c r="P1035">
        <v>0.98206925</v>
      </c>
      <c r="Q1035">
        <v>1.7930775999999999E-2</v>
      </c>
    </row>
    <row r="1036" spans="1:17">
      <c r="A1036" s="12">
        <f t="shared" si="14"/>
        <v>159.49999999999966</v>
      </c>
      <c r="F1036">
        <v>0.98271923999999999</v>
      </c>
      <c r="G1036">
        <v>1.7280778E-2</v>
      </c>
      <c r="P1036">
        <v>0.98209780000000002</v>
      </c>
      <c r="Q1036">
        <v>1.7902194E-2</v>
      </c>
    </row>
    <row r="1037" spans="1:17">
      <c r="A1037" s="12">
        <f t="shared" si="14"/>
        <v>159.66666666666632</v>
      </c>
      <c r="F1037">
        <v>0.98274755000000003</v>
      </c>
      <c r="G1037">
        <v>1.7252449E-2</v>
      </c>
      <c r="P1037">
        <v>0.98212635999999998</v>
      </c>
      <c r="Q1037">
        <v>1.7873663000000001E-2</v>
      </c>
    </row>
    <row r="1038" spans="1:17">
      <c r="A1038" s="12">
        <f t="shared" si="14"/>
        <v>159.83333333333297</v>
      </c>
      <c r="F1038">
        <v>0.98277579999999998</v>
      </c>
      <c r="G1038">
        <v>1.7224166999999999E-2</v>
      </c>
      <c r="P1038">
        <v>0.98215485000000002</v>
      </c>
      <c r="Q1038">
        <v>1.7845182000000001E-2</v>
      </c>
    </row>
    <row r="1039" spans="1:17">
      <c r="A1039" s="12">
        <f t="shared" si="14"/>
        <v>159.99999999999963</v>
      </c>
      <c r="F1039">
        <v>0.98280405999999998</v>
      </c>
      <c r="G1039">
        <v>1.7195934E-2</v>
      </c>
      <c r="P1039">
        <v>0.98218329999999998</v>
      </c>
      <c r="Q1039">
        <v>1.7816749999999999E-2</v>
      </c>
    </row>
    <row r="1040" spans="1:17">
      <c r="A1040" s="12">
        <f t="shared" si="14"/>
        <v>160.16666666666629</v>
      </c>
      <c r="F1040">
        <v>0.98283224999999996</v>
      </c>
      <c r="G1040">
        <v>1.7167749E-2</v>
      </c>
      <c r="P1040">
        <v>0.98221164999999999</v>
      </c>
      <c r="Q1040">
        <v>1.7788370000000001E-2</v>
      </c>
    </row>
    <row r="1041" spans="1:17">
      <c r="A1041" s="12">
        <f t="shared" ref="A1041:A1104" si="15">A1040+1/6</f>
        <v>160.33333333333294</v>
      </c>
      <c r="F1041">
        <v>0.98286039999999997</v>
      </c>
      <c r="G1041">
        <v>1.7139611999999999E-2</v>
      </c>
      <c r="P1041">
        <v>0.98223996000000002</v>
      </c>
      <c r="Q1041">
        <v>1.7760037999999999E-2</v>
      </c>
    </row>
    <row r="1042" spans="1:17">
      <c r="A1042" s="12">
        <f t="shared" si="15"/>
        <v>160.4999999999996</v>
      </c>
      <c r="F1042">
        <v>0.98288845999999996</v>
      </c>
      <c r="G1042">
        <v>1.7111523E-2</v>
      </c>
      <c r="P1042">
        <v>0.98226829999999998</v>
      </c>
      <c r="Q1042">
        <v>1.7731756000000001E-2</v>
      </c>
    </row>
    <row r="1043" spans="1:17">
      <c r="A1043" s="12">
        <f t="shared" si="15"/>
        <v>160.66666666666626</v>
      </c>
      <c r="F1043">
        <v>0.98291653000000001</v>
      </c>
      <c r="G1043">
        <v>1.7083480000000002E-2</v>
      </c>
      <c r="P1043">
        <v>0.98229646999999998</v>
      </c>
      <c r="Q1043">
        <v>1.7703521999999999E-2</v>
      </c>
    </row>
    <row r="1044" spans="1:17">
      <c r="A1044" s="12">
        <f t="shared" si="15"/>
        <v>160.83333333333292</v>
      </c>
      <c r="F1044">
        <v>0.98294455000000003</v>
      </c>
      <c r="G1044">
        <v>1.7055480000000001E-2</v>
      </c>
      <c r="P1044">
        <v>0.98232465999999996</v>
      </c>
      <c r="Q1044">
        <v>1.7675337999999999E-2</v>
      </c>
    </row>
    <row r="1045" spans="1:17">
      <c r="A1045" s="12">
        <f t="shared" si="15"/>
        <v>160.99999999999957</v>
      </c>
      <c r="F1045">
        <v>0.98297243999999995</v>
      </c>
      <c r="G1045">
        <v>1.7027527000000001E-2</v>
      </c>
      <c r="P1045">
        <v>0.98235280000000003</v>
      </c>
      <c r="Q1045">
        <v>1.7647199999999998E-2</v>
      </c>
    </row>
    <row r="1046" spans="1:17">
      <c r="A1046" s="12">
        <f t="shared" si="15"/>
        <v>161.16666666666623</v>
      </c>
      <c r="F1046">
        <v>0.9830004</v>
      </c>
      <c r="G1046">
        <v>1.6999620999999999E-2</v>
      </c>
      <c r="P1046">
        <v>0.98238086999999996</v>
      </c>
      <c r="Q1046">
        <v>1.7619109000000001E-2</v>
      </c>
    </row>
    <row r="1047" spans="1:17">
      <c r="A1047" s="12">
        <f t="shared" si="15"/>
        <v>161.33333333333289</v>
      </c>
      <c r="F1047">
        <v>0.98302822999999995</v>
      </c>
      <c r="G1047">
        <v>1.6971760999999998E-2</v>
      </c>
      <c r="P1047">
        <v>0.98240894000000001</v>
      </c>
      <c r="Q1047">
        <v>1.7591066999999998E-2</v>
      </c>
    </row>
    <row r="1048" spans="1:17">
      <c r="A1048" s="12">
        <f t="shared" si="15"/>
        <v>161.49999999999955</v>
      </c>
      <c r="F1048">
        <v>0.98305606999999995</v>
      </c>
      <c r="G1048">
        <v>1.6943948E-2</v>
      </c>
      <c r="P1048">
        <v>0.98243694999999998</v>
      </c>
      <c r="Q1048">
        <v>1.7563072999999998E-2</v>
      </c>
    </row>
    <row r="1049" spans="1:17">
      <c r="A1049" s="12">
        <f t="shared" si="15"/>
        <v>161.6666666666662</v>
      </c>
      <c r="F1049">
        <v>0.98308384000000004</v>
      </c>
      <c r="G1049">
        <v>1.6916181999999998E-2</v>
      </c>
      <c r="P1049">
        <v>0.98246484999999995</v>
      </c>
      <c r="Q1049">
        <v>1.7535126000000002E-2</v>
      </c>
    </row>
    <row r="1050" spans="1:17">
      <c r="A1050" s="12">
        <f t="shared" si="15"/>
        <v>161.83333333333286</v>
      </c>
      <c r="F1050">
        <v>0.98311156</v>
      </c>
      <c r="G1050">
        <v>1.6888460000000001E-2</v>
      </c>
      <c r="P1050">
        <v>0.98249273999999998</v>
      </c>
      <c r="Q1050">
        <v>1.7507227E-2</v>
      </c>
    </row>
    <row r="1051" spans="1:17">
      <c r="A1051" s="12">
        <f t="shared" si="15"/>
        <v>161.99999999999952</v>
      </c>
      <c r="F1051">
        <v>0.98313919999999999</v>
      </c>
      <c r="G1051">
        <v>1.6860785E-2</v>
      </c>
      <c r="P1051">
        <v>0.98252063999999995</v>
      </c>
      <c r="Q1051">
        <v>1.7479374999999998E-2</v>
      </c>
    </row>
    <row r="1052" spans="1:17">
      <c r="A1052" s="12">
        <f t="shared" si="15"/>
        <v>162.16666666666617</v>
      </c>
      <c r="F1052">
        <v>0.98316689999999995</v>
      </c>
      <c r="G1052">
        <v>1.6833153999999999E-2</v>
      </c>
      <c r="P1052">
        <v>0.98254839999999999</v>
      </c>
      <c r="Q1052">
        <v>1.745157E-2</v>
      </c>
    </row>
    <row r="1053" spans="1:17">
      <c r="A1053" s="12">
        <f t="shared" si="15"/>
        <v>162.33333333333283</v>
      </c>
      <c r="F1053">
        <v>0.98319440000000002</v>
      </c>
      <c r="G1053">
        <v>1.6805568999999999E-2</v>
      </c>
      <c r="P1053">
        <v>0.98257620000000001</v>
      </c>
      <c r="Q1053">
        <v>1.7423812E-2</v>
      </c>
    </row>
    <row r="1054" spans="1:17">
      <c r="A1054" s="12">
        <f t="shared" si="15"/>
        <v>162.49999999999949</v>
      </c>
      <c r="F1054">
        <v>0.98322195000000001</v>
      </c>
      <c r="G1054">
        <v>1.6778029999999999E-2</v>
      </c>
      <c r="P1054">
        <v>0.98260389999999997</v>
      </c>
      <c r="Q1054">
        <v>1.7396100000000001E-2</v>
      </c>
    </row>
    <row r="1055" spans="1:17">
      <c r="A1055" s="12">
        <f t="shared" si="15"/>
        <v>162.66666666666615</v>
      </c>
      <c r="F1055">
        <v>0.9832495</v>
      </c>
      <c r="G1055">
        <v>1.6750535E-2</v>
      </c>
      <c r="P1055">
        <v>0.98263155999999996</v>
      </c>
      <c r="Q1055">
        <v>1.7368436000000001E-2</v>
      </c>
    </row>
    <row r="1056" spans="1:17">
      <c r="A1056" s="12">
        <f t="shared" si="15"/>
        <v>162.8333333333328</v>
      </c>
      <c r="F1056">
        <v>0.98327690000000001</v>
      </c>
      <c r="G1056">
        <v>1.6723083E-2</v>
      </c>
      <c r="P1056">
        <v>0.98265915999999998</v>
      </c>
      <c r="Q1056">
        <v>1.7340817000000001E-2</v>
      </c>
    </row>
    <row r="1057" spans="1:17">
      <c r="A1057" s="12">
        <f t="shared" si="15"/>
        <v>162.99999999999946</v>
      </c>
      <c r="F1057">
        <v>0.98330430000000002</v>
      </c>
      <c r="G1057">
        <v>1.6695677999999999E-2</v>
      </c>
      <c r="P1057">
        <v>0.98268675999999999</v>
      </c>
      <c r="Q1057">
        <v>1.7313243999999998E-2</v>
      </c>
    </row>
    <row r="1058" spans="1:17">
      <c r="A1058" s="12">
        <f t="shared" si="15"/>
        <v>163.16666666666612</v>
      </c>
      <c r="F1058">
        <v>0.98333170000000003</v>
      </c>
      <c r="G1058">
        <v>1.6668315999999999E-2</v>
      </c>
      <c r="P1058">
        <v>0.98271430000000004</v>
      </c>
      <c r="Q1058">
        <v>1.7285717999999999E-2</v>
      </c>
    </row>
    <row r="1059" spans="1:17">
      <c r="A1059" s="12">
        <f t="shared" si="15"/>
        <v>163.33333333333277</v>
      </c>
      <c r="F1059">
        <v>0.98335899999999998</v>
      </c>
      <c r="G1059">
        <v>1.6641E-2</v>
      </c>
      <c r="P1059">
        <v>0.9827418</v>
      </c>
      <c r="Q1059">
        <v>1.7258236E-2</v>
      </c>
    </row>
    <row r="1060" spans="1:17">
      <c r="A1060" s="12">
        <f t="shared" si="15"/>
        <v>163.49999999999943</v>
      </c>
      <c r="F1060">
        <v>0.98338630000000005</v>
      </c>
      <c r="G1060">
        <v>1.6613726999999998E-2</v>
      </c>
      <c r="P1060">
        <v>0.98276920000000001</v>
      </c>
      <c r="Q1060">
        <v>1.7230801E-2</v>
      </c>
    </row>
    <row r="1061" spans="1:17">
      <c r="A1061" s="12">
        <f t="shared" si="15"/>
        <v>163.66666666666609</v>
      </c>
      <c r="F1061">
        <v>0.98341350000000005</v>
      </c>
      <c r="G1061">
        <v>1.6586496999999999E-2</v>
      </c>
      <c r="P1061">
        <v>0.98279660000000002</v>
      </c>
      <c r="Q1061">
        <v>1.7203410999999998E-2</v>
      </c>
    </row>
    <row r="1062" spans="1:17">
      <c r="A1062" s="12">
        <f t="shared" si="15"/>
        <v>163.83333333333275</v>
      </c>
      <c r="F1062">
        <v>0.98344069999999995</v>
      </c>
      <c r="G1062">
        <v>1.6559312E-2</v>
      </c>
      <c r="P1062">
        <v>0.98282389999999997</v>
      </c>
      <c r="Q1062">
        <v>1.7176067E-2</v>
      </c>
    </row>
    <row r="1063" spans="1:17">
      <c r="A1063" s="12">
        <f t="shared" si="15"/>
        <v>163.9999999999994</v>
      </c>
      <c r="F1063">
        <v>0.9834678</v>
      </c>
      <c r="G1063">
        <v>1.6532169999999999E-2</v>
      </c>
      <c r="P1063">
        <v>0.98285120000000004</v>
      </c>
      <c r="Q1063">
        <v>1.7148766999999999E-2</v>
      </c>
    </row>
    <row r="1064" spans="1:17">
      <c r="A1064" s="12">
        <f t="shared" si="15"/>
        <v>164.16666666666606</v>
      </c>
      <c r="F1064">
        <v>0.98349494000000004</v>
      </c>
      <c r="G1064">
        <v>1.6505071999999999E-2</v>
      </c>
      <c r="P1064">
        <v>0.98287849999999999</v>
      </c>
      <c r="Q1064">
        <v>1.7121511999999998E-2</v>
      </c>
    </row>
    <row r="1065" spans="1:17">
      <c r="A1065" s="12">
        <f t="shared" si="15"/>
        <v>164.33333333333272</v>
      </c>
      <c r="F1065">
        <v>0.98352200000000001</v>
      </c>
      <c r="G1065">
        <v>1.6478017000000001E-2</v>
      </c>
      <c r="P1065">
        <v>0.98290569999999999</v>
      </c>
      <c r="Q1065">
        <v>1.7094303000000002E-2</v>
      </c>
    </row>
    <row r="1066" spans="1:17">
      <c r="A1066" s="12">
        <f t="shared" si="15"/>
        <v>164.49999999999937</v>
      </c>
      <c r="F1066">
        <v>0.98354900000000001</v>
      </c>
      <c r="G1066">
        <v>1.6451005000000001E-2</v>
      </c>
      <c r="P1066">
        <v>0.98293286999999996</v>
      </c>
      <c r="Q1066">
        <v>1.7067136E-2</v>
      </c>
    </row>
    <row r="1067" spans="1:17">
      <c r="A1067" s="12">
        <f t="shared" si="15"/>
        <v>164.66666666666603</v>
      </c>
      <c r="F1067">
        <v>0.98357594000000004</v>
      </c>
      <c r="G1067">
        <v>1.6424035999999999E-2</v>
      </c>
      <c r="P1067">
        <v>0.98295999999999994</v>
      </c>
      <c r="Q1067">
        <v>1.7040016000000002E-2</v>
      </c>
    </row>
    <row r="1068" spans="1:17">
      <c r="A1068" s="12">
        <f t="shared" si="15"/>
        <v>164.83333333333269</v>
      </c>
      <c r="F1068">
        <v>0.98360289999999995</v>
      </c>
      <c r="G1068">
        <v>1.6397109999999999E-2</v>
      </c>
      <c r="P1068">
        <v>0.98298704999999997</v>
      </c>
      <c r="Q1068">
        <v>1.7012939000000001E-2</v>
      </c>
    </row>
    <row r="1069" spans="1:17">
      <c r="A1069" s="12">
        <f t="shared" si="15"/>
        <v>164.99999999999935</v>
      </c>
      <c r="F1069">
        <v>0.98362976000000002</v>
      </c>
      <c r="G1069">
        <v>1.6370226000000002E-2</v>
      </c>
      <c r="P1069">
        <v>0.9830141</v>
      </c>
      <c r="Q1069">
        <v>1.6985905999999999E-2</v>
      </c>
    </row>
    <row r="1070" spans="1:17">
      <c r="A1070" s="12">
        <f t="shared" si="15"/>
        <v>165.166666666666</v>
      </c>
      <c r="F1070">
        <v>0.98365663999999997</v>
      </c>
      <c r="G1070">
        <v>1.6343383E-2</v>
      </c>
      <c r="P1070">
        <v>0.9830411</v>
      </c>
      <c r="Q1070">
        <v>1.6958917E-2</v>
      </c>
    </row>
    <row r="1071" spans="1:17">
      <c r="A1071" s="12">
        <f t="shared" si="15"/>
        <v>165.33333333333266</v>
      </c>
      <c r="F1071">
        <v>0.98368339999999999</v>
      </c>
      <c r="G1071">
        <v>1.6316585000000002E-2</v>
      </c>
      <c r="P1071">
        <v>0.98306804999999997</v>
      </c>
      <c r="Q1071">
        <v>1.6931972E-2</v>
      </c>
    </row>
    <row r="1072" spans="1:17">
      <c r="A1072" s="12">
        <f t="shared" si="15"/>
        <v>165.49999999999932</v>
      </c>
      <c r="F1072">
        <v>0.98371017000000005</v>
      </c>
      <c r="G1072">
        <v>1.6289827999999999E-2</v>
      </c>
      <c r="P1072">
        <v>0.98309493000000003</v>
      </c>
      <c r="Q1072">
        <v>1.6905070000000001E-2</v>
      </c>
    </row>
    <row r="1073" spans="1:17">
      <c r="A1073" s="12">
        <f t="shared" si="15"/>
        <v>165.66666666666598</v>
      </c>
      <c r="F1073">
        <v>0.98373690000000003</v>
      </c>
      <c r="G1073">
        <v>1.6263112E-2</v>
      </c>
      <c r="P1073">
        <v>0.98312180000000005</v>
      </c>
      <c r="Q1073">
        <v>1.6878210000000001E-2</v>
      </c>
    </row>
    <row r="1074" spans="1:17">
      <c r="A1074" s="12">
        <f t="shared" si="15"/>
        <v>165.83333333333263</v>
      </c>
      <c r="F1074">
        <v>0.98376359999999996</v>
      </c>
      <c r="G1074">
        <v>1.6236440000000001E-2</v>
      </c>
      <c r="P1074">
        <v>0.98314862999999997</v>
      </c>
      <c r="Q1074">
        <v>1.6851393999999999E-2</v>
      </c>
    </row>
    <row r="1075" spans="1:17">
      <c r="A1075" s="12">
        <f t="shared" si="15"/>
        <v>165.99999999999929</v>
      </c>
      <c r="F1075">
        <v>0.98379019999999995</v>
      </c>
      <c r="G1075">
        <v>1.6209810000000002E-2</v>
      </c>
      <c r="P1075">
        <v>0.98317540000000003</v>
      </c>
      <c r="Q1075">
        <v>1.6824619999999998E-2</v>
      </c>
    </row>
    <row r="1076" spans="1:17">
      <c r="A1076" s="12">
        <f t="shared" si="15"/>
        <v>166.16666666666595</v>
      </c>
      <c r="F1076">
        <v>0.98381680000000005</v>
      </c>
      <c r="G1076">
        <v>1.6183217999999999E-2</v>
      </c>
      <c r="P1076">
        <v>0.98320209999999997</v>
      </c>
      <c r="Q1076">
        <v>1.6797887000000001E-2</v>
      </c>
    </row>
    <row r="1077" spans="1:17">
      <c r="A1077" s="12">
        <f t="shared" si="15"/>
        <v>166.3333333333326</v>
      </c>
      <c r="F1077">
        <v>0.98384329999999998</v>
      </c>
      <c r="G1077">
        <v>1.6156670000000001E-2</v>
      </c>
      <c r="P1077">
        <v>0.98322880000000001</v>
      </c>
      <c r="Q1077">
        <v>1.67712E-2</v>
      </c>
    </row>
    <row r="1078" spans="1:17">
      <c r="A1078" s="12">
        <f t="shared" si="15"/>
        <v>166.49999999999926</v>
      </c>
      <c r="F1078">
        <v>0.98386985000000005</v>
      </c>
      <c r="G1078">
        <v>1.6130162E-2</v>
      </c>
      <c r="P1078">
        <v>0.98325545000000003</v>
      </c>
      <c r="Q1078">
        <v>1.6744551999999999E-2</v>
      </c>
    </row>
    <row r="1079" spans="1:17">
      <c r="A1079" s="12">
        <f t="shared" si="15"/>
        <v>166.66666666666592</v>
      </c>
      <c r="F1079">
        <v>0.98389629999999995</v>
      </c>
      <c r="G1079">
        <v>1.6103698E-2</v>
      </c>
      <c r="P1079">
        <v>0.98328199999999999</v>
      </c>
      <c r="Q1079">
        <v>1.6717946000000001E-2</v>
      </c>
    </row>
    <row r="1080" spans="1:17">
      <c r="A1080" s="12">
        <f t="shared" si="15"/>
        <v>166.83333333333258</v>
      </c>
      <c r="F1080">
        <v>0.98392270000000004</v>
      </c>
      <c r="G1080">
        <v>1.6077273E-2</v>
      </c>
      <c r="P1080">
        <v>0.98330859999999998</v>
      </c>
      <c r="Q1080">
        <v>1.6691385E-2</v>
      </c>
    </row>
    <row r="1081" spans="1:17">
      <c r="A1081" s="12">
        <f t="shared" si="15"/>
        <v>166.99999999999923</v>
      </c>
      <c r="F1081">
        <v>0.98394910000000002</v>
      </c>
      <c r="G1081">
        <v>1.6050887999999999E-2</v>
      </c>
      <c r="P1081">
        <v>0.98333514</v>
      </c>
      <c r="Q1081">
        <v>1.6664862999999999E-2</v>
      </c>
    </row>
    <row r="1082" spans="1:17">
      <c r="A1082" s="12">
        <f t="shared" si="15"/>
        <v>167.16666666666589</v>
      </c>
      <c r="F1082">
        <v>0.98397546999999996</v>
      </c>
      <c r="G1082">
        <v>1.6024545000000001E-2</v>
      </c>
      <c r="P1082">
        <v>0.98336159999999995</v>
      </c>
      <c r="Q1082">
        <v>1.6638383E-2</v>
      </c>
    </row>
    <row r="1083" spans="1:17">
      <c r="A1083" s="12">
        <f t="shared" si="15"/>
        <v>167.33333333333255</v>
      </c>
      <c r="F1083">
        <v>0.98400175999999995</v>
      </c>
      <c r="G1083">
        <v>1.5998241999999999E-2</v>
      </c>
      <c r="P1083">
        <v>0.98338806999999995</v>
      </c>
      <c r="Q1083">
        <v>1.6611946999999998E-2</v>
      </c>
    </row>
    <row r="1084" spans="1:17">
      <c r="A1084" s="12">
        <f t="shared" si="15"/>
        <v>167.4999999999992</v>
      </c>
      <c r="F1084">
        <v>0.98402803999999999</v>
      </c>
      <c r="G1084">
        <v>1.597198E-2</v>
      </c>
      <c r="P1084">
        <v>0.98341449999999997</v>
      </c>
      <c r="Q1084">
        <v>1.6585550000000001E-2</v>
      </c>
    </row>
    <row r="1085" spans="1:17">
      <c r="A1085" s="12">
        <f t="shared" si="15"/>
        <v>167.66666666666586</v>
      </c>
      <c r="F1085">
        <v>0.98405427000000001</v>
      </c>
      <c r="G1085">
        <v>1.5945751000000001E-2</v>
      </c>
      <c r="P1085">
        <v>0.9834408</v>
      </c>
      <c r="Q1085">
        <v>1.6559194999999999E-2</v>
      </c>
    </row>
    <row r="1086" spans="1:17">
      <c r="A1086" s="12">
        <f t="shared" si="15"/>
        <v>167.83333333333252</v>
      </c>
      <c r="F1086">
        <v>0.98408043000000001</v>
      </c>
      <c r="G1086">
        <v>1.5919562000000002E-2</v>
      </c>
      <c r="P1086">
        <v>0.98346710000000004</v>
      </c>
      <c r="Q1086">
        <v>1.653288E-2</v>
      </c>
    </row>
    <row r="1087" spans="1:17">
      <c r="A1087" s="12">
        <f t="shared" si="15"/>
        <v>167.99999999999918</v>
      </c>
      <c r="F1087">
        <v>0.98410660000000005</v>
      </c>
      <c r="G1087">
        <v>1.5893415000000001E-2</v>
      </c>
      <c r="P1087">
        <v>0.98349339999999996</v>
      </c>
      <c r="Q1087">
        <v>1.6506607E-2</v>
      </c>
    </row>
    <row r="1088" spans="1:17">
      <c r="A1088" s="12">
        <f t="shared" si="15"/>
        <v>168.16666666666583</v>
      </c>
      <c r="F1088">
        <v>0.98413269999999997</v>
      </c>
      <c r="G1088">
        <v>1.5867303999999999E-2</v>
      </c>
      <c r="P1088">
        <v>0.98351960000000005</v>
      </c>
      <c r="Q1088">
        <v>1.6480373E-2</v>
      </c>
    </row>
    <row r="1089" spans="1:17">
      <c r="A1089" s="12">
        <f t="shared" si="15"/>
        <v>168.33333333333249</v>
      </c>
      <c r="F1089">
        <v>0.98415874999999997</v>
      </c>
      <c r="G1089">
        <v>1.5841233999999999E-2</v>
      </c>
      <c r="P1089">
        <v>0.98354584</v>
      </c>
      <c r="Q1089">
        <v>1.6454183000000001E-2</v>
      </c>
    </row>
    <row r="1090" spans="1:17">
      <c r="A1090" s="12">
        <f t="shared" si="15"/>
        <v>168.49999999999915</v>
      </c>
      <c r="F1090">
        <v>0.98418479999999997</v>
      </c>
      <c r="G1090">
        <v>1.5815203999999999E-2</v>
      </c>
      <c r="P1090">
        <v>0.98357194999999997</v>
      </c>
      <c r="Q1090">
        <v>1.6428030999999999E-2</v>
      </c>
    </row>
    <row r="1091" spans="1:17">
      <c r="A1091" s="12">
        <f t="shared" si="15"/>
        <v>168.6666666666658</v>
      </c>
      <c r="F1091">
        <v>0.98421080000000005</v>
      </c>
      <c r="G1091">
        <v>1.5789210000000001E-2</v>
      </c>
      <c r="P1091">
        <v>0.98359805</v>
      </c>
      <c r="Q1091">
        <v>1.6401919000000001E-2</v>
      </c>
    </row>
    <row r="1092" spans="1:17">
      <c r="A1092" s="12">
        <f t="shared" si="15"/>
        <v>168.83333333333246</v>
      </c>
      <c r="F1092">
        <v>0.98423669999999996</v>
      </c>
      <c r="G1092">
        <v>1.5763259000000002E-2</v>
      </c>
      <c r="P1092">
        <v>0.98362415999999997</v>
      </c>
      <c r="Q1092">
        <v>1.6375846999999999E-2</v>
      </c>
    </row>
    <row r="1093" spans="1:17">
      <c r="A1093" s="12">
        <f t="shared" si="15"/>
        <v>168.99999999999912</v>
      </c>
      <c r="F1093">
        <v>0.98426265000000002</v>
      </c>
      <c r="G1093">
        <v>1.5737344E-2</v>
      </c>
      <c r="P1093">
        <v>0.98365020000000003</v>
      </c>
      <c r="Q1093">
        <v>1.6349816999999999E-2</v>
      </c>
    </row>
    <row r="1094" spans="1:17">
      <c r="A1094" s="12">
        <f t="shared" si="15"/>
        <v>169.16666666666578</v>
      </c>
      <c r="F1094">
        <v>0.98428850000000001</v>
      </c>
      <c r="G1094">
        <v>1.5711467999999999E-2</v>
      </c>
      <c r="P1094">
        <v>0.9836762</v>
      </c>
      <c r="Q1094">
        <v>1.6323825E-2</v>
      </c>
    </row>
    <row r="1095" spans="1:17">
      <c r="A1095" s="12">
        <f t="shared" si="15"/>
        <v>169.33333333333243</v>
      </c>
      <c r="F1095">
        <v>0.98431440000000003</v>
      </c>
      <c r="G1095">
        <v>1.5685629999999999E-2</v>
      </c>
      <c r="P1095">
        <v>0.98370210000000002</v>
      </c>
      <c r="Q1095">
        <v>1.6297873000000001E-2</v>
      </c>
    </row>
    <row r="1096" spans="1:17">
      <c r="A1096" s="12">
        <f t="shared" si="15"/>
        <v>169.49999999999909</v>
      </c>
      <c r="F1096">
        <v>0.9843402</v>
      </c>
      <c r="G1096">
        <v>1.565983E-2</v>
      </c>
      <c r="P1096">
        <v>0.98372804999999997</v>
      </c>
      <c r="Q1096">
        <v>1.6271959999999999E-2</v>
      </c>
    </row>
    <row r="1097" spans="1:17">
      <c r="A1097" s="12">
        <f t="shared" si="15"/>
        <v>169.66666666666575</v>
      </c>
      <c r="F1097">
        <v>0.98436593999999999</v>
      </c>
      <c r="G1097">
        <v>1.563407E-2</v>
      </c>
      <c r="P1097">
        <v>0.98375389999999996</v>
      </c>
      <c r="Q1097">
        <v>1.6246087999999999E-2</v>
      </c>
    </row>
    <row r="1098" spans="1:17">
      <c r="A1098" s="12">
        <f t="shared" si="15"/>
        <v>169.8333333333324</v>
      </c>
      <c r="F1098">
        <v>0.98439160000000003</v>
      </c>
      <c r="G1098">
        <v>1.5608344999999999E-2</v>
      </c>
      <c r="P1098">
        <v>0.98377970000000003</v>
      </c>
      <c r="Q1098">
        <v>1.6220253E-2</v>
      </c>
    </row>
    <row r="1099" spans="1:17">
      <c r="A1099" s="12">
        <f t="shared" si="15"/>
        <v>169.99999999999906</v>
      </c>
      <c r="F1099">
        <v>0.98441730000000005</v>
      </c>
      <c r="G1099">
        <v>1.5582659E-2</v>
      </c>
      <c r="P1099">
        <v>0.98380553999999998</v>
      </c>
      <c r="Q1099">
        <v>1.6194459000000001E-2</v>
      </c>
    </row>
    <row r="1100" spans="1:17">
      <c r="A1100" s="12">
        <f t="shared" si="15"/>
        <v>170.16666666666572</v>
      </c>
      <c r="F1100">
        <v>0.98444299999999996</v>
      </c>
      <c r="G1100">
        <v>1.5557012E-2</v>
      </c>
      <c r="P1100">
        <v>0.98383129999999996</v>
      </c>
      <c r="Q1100">
        <v>1.6168702E-2</v>
      </c>
    </row>
    <row r="1101" spans="1:17">
      <c r="A1101" s="12">
        <f t="shared" si="15"/>
        <v>170.33333333333238</v>
      </c>
      <c r="F1101">
        <v>0.98446860000000003</v>
      </c>
      <c r="G1101">
        <v>1.5531401E-2</v>
      </c>
      <c r="P1101">
        <v>0.98385703999999996</v>
      </c>
      <c r="Q1101">
        <v>1.6142987000000001E-2</v>
      </c>
    </row>
    <row r="1102" spans="1:17">
      <c r="A1102" s="12">
        <f t="shared" si="15"/>
        <v>170.49999999999903</v>
      </c>
      <c r="F1102">
        <v>0.98449414999999996</v>
      </c>
      <c r="G1102">
        <v>1.5505829E-2</v>
      </c>
      <c r="P1102">
        <v>0.98388266999999996</v>
      </c>
      <c r="Q1102">
        <v>1.6117308E-2</v>
      </c>
    </row>
    <row r="1103" spans="1:17">
      <c r="A1103" s="12">
        <f t="shared" si="15"/>
        <v>170.66666666666569</v>
      </c>
      <c r="F1103">
        <v>0.9845197</v>
      </c>
      <c r="G1103">
        <v>1.5480292999999999E-2</v>
      </c>
      <c r="P1103">
        <v>0.98390836000000004</v>
      </c>
      <c r="Q1103">
        <v>1.6091667E-2</v>
      </c>
    </row>
    <row r="1104" spans="1:17">
      <c r="A1104" s="12">
        <f t="shared" si="15"/>
        <v>170.83333333333235</v>
      </c>
      <c r="F1104">
        <v>0.98454523000000005</v>
      </c>
      <c r="G1104">
        <v>1.5454794000000001E-2</v>
      </c>
      <c r="P1104">
        <v>0.98393390000000003</v>
      </c>
      <c r="Q1104">
        <v>1.6066065000000001E-2</v>
      </c>
    </row>
    <row r="1105" spans="1:17">
      <c r="A1105" s="12">
        <f t="shared" ref="A1105:A1168" si="16">A1104+1/6</f>
        <v>170.99999999999901</v>
      </c>
      <c r="F1105">
        <v>0.98457070000000002</v>
      </c>
      <c r="G1105">
        <v>1.5429333999999999E-2</v>
      </c>
      <c r="P1105">
        <v>0.98395949999999999</v>
      </c>
      <c r="Q1105">
        <v>1.6040499999999999E-2</v>
      </c>
    </row>
    <row r="1106" spans="1:17">
      <c r="A1106" s="12">
        <f t="shared" si="16"/>
        <v>171.16666666666566</v>
      </c>
      <c r="F1106">
        <v>0.98459609999999997</v>
      </c>
      <c r="G1106">
        <v>1.540391E-2</v>
      </c>
      <c r="P1106">
        <v>0.983985</v>
      </c>
      <c r="Q1106">
        <v>1.6014972999999998E-2</v>
      </c>
    </row>
    <row r="1107" spans="1:17">
      <c r="A1107" s="12">
        <f t="shared" si="16"/>
        <v>171.33333333333232</v>
      </c>
      <c r="F1107">
        <v>0.98462147</v>
      </c>
      <c r="G1107">
        <v>1.5378522E-2</v>
      </c>
      <c r="P1107">
        <v>0.98401050000000001</v>
      </c>
      <c r="Q1107">
        <v>1.5989484000000002E-2</v>
      </c>
    </row>
    <row r="1108" spans="1:17">
      <c r="A1108" s="12">
        <f t="shared" si="16"/>
        <v>171.49999999999898</v>
      </c>
      <c r="F1108">
        <v>0.98464686000000001</v>
      </c>
      <c r="G1108">
        <v>1.5353171000000001E-2</v>
      </c>
      <c r="P1108">
        <v>0.98403596999999998</v>
      </c>
      <c r="Q1108">
        <v>1.5964032999999999E-2</v>
      </c>
    </row>
    <row r="1109" spans="1:17">
      <c r="A1109" s="12">
        <f t="shared" si="16"/>
        <v>171.66666666666563</v>
      </c>
      <c r="F1109">
        <v>0.98467210000000005</v>
      </c>
      <c r="G1109">
        <v>1.5327857E-2</v>
      </c>
      <c r="P1109">
        <v>0.98406136</v>
      </c>
      <c r="Q1109">
        <v>1.5938620000000001E-2</v>
      </c>
    </row>
    <row r="1110" spans="1:17">
      <c r="A1110" s="12">
        <f t="shared" si="16"/>
        <v>171.83333333333229</v>
      </c>
      <c r="F1110">
        <v>0.98469739999999994</v>
      </c>
      <c r="G1110">
        <v>1.5302579E-2</v>
      </c>
      <c r="P1110">
        <v>0.98408675000000001</v>
      </c>
      <c r="Q1110">
        <v>1.5913242000000001E-2</v>
      </c>
    </row>
    <row r="1111" spans="1:17">
      <c r="A1111" s="12">
        <f t="shared" si="16"/>
        <v>171.99999999999895</v>
      </c>
      <c r="F1111">
        <v>0.98472269999999995</v>
      </c>
      <c r="G1111">
        <v>1.5277337E-2</v>
      </c>
      <c r="P1111">
        <v>0.98411210000000005</v>
      </c>
      <c r="Q1111">
        <v>1.5887905000000001E-2</v>
      </c>
    </row>
    <row r="1112" spans="1:17">
      <c r="A1112" s="12">
        <f t="shared" si="16"/>
        <v>172.16666666666561</v>
      </c>
      <c r="F1112">
        <v>0.98474790000000001</v>
      </c>
      <c r="G1112">
        <v>1.5252132E-2</v>
      </c>
      <c r="P1112">
        <v>0.98413740000000005</v>
      </c>
      <c r="Q1112">
        <v>1.5862602999999999E-2</v>
      </c>
    </row>
    <row r="1113" spans="1:17">
      <c r="A1113" s="12">
        <f t="shared" si="16"/>
        <v>172.33333333333226</v>
      </c>
      <c r="F1113">
        <v>0.98477303999999999</v>
      </c>
      <c r="G1113">
        <v>1.5226963E-2</v>
      </c>
      <c r="P1113">
        <v>0.98416269999999995</v>
      </c>
      <c r="Q1113">
        <v>1.5837337999999999E-2</v>
      </c>
    </row>
    <row r="1114" spans="1:17">
      <c r="A1114" s="12">
        <f t="shared" si="16"/>
        <v>172.49999999999892</v>
      </c>
      <c r="F1114">
        <v>0.98479819999999996</v>
      </c>
      <c r="G1114">
        <v>1.520183E-2</v>
      </c>
      <c r="P1114">
        <v>0.9841879</v>
      </c>
      <c r="Q1114">
        <v>1.5812107999999998E-2</v>
      </c>
    </row>
    <row r="1115" spans="1:17">
      <c r="A1115" s="12">
        <f t="shared" si="16"/>
        <v>172.66666666666558</v>
      </c>
      <c r="F1115">
        <v>0.98482329999999996</v>
      </c>
      <c r="G1115">
        <v>1.5176733E-2</v>
      </c>
      <c r="P1115">
        <v>0.98421305000000003</v>
      </c>
      <c r="Q1115">
        <v>1.5786918E-2</v>
      </c>
    </row>
    <row r="1116" spans="1:17">
      <c r="A1116" s="12">
        <f t="shared" si="16"/>
        <v>172.83333333333223</v>
      </c>
      <c r="F1116">
        <v>0.98484830000000001</v>
      </c>
      <c r="G1116">
        <v>1.5151671E-2</v>
      </c>
      <c r="P1116">
        <v>0.98423819999999995</v>
      </c>
      <c r="Q1116">
        <v>1.5761763000000002E-2</v>
      </c>
    </row>
    <row r="1117" spans="1:17">
      <c r="A1117" s="12">
        <f t="shared" si="16"/>
        <v>172.99999999999889</v>
      </c>
      <c r="F1117">
        <v>0.98487334999999998</v>
      </c>
      <c r="G1117">
        <v>1.5126646000000001E-2</v>
      </c>
      <c r="P1117">
        <v>0.98426336000000003</v>
      </c>
      <c r="Q1117">
        <v>1.5736645E-2</v>
      </c>
    </row>
    <row r="1118" spans="1:17">
      <c r="A1118" s="12">
        <f t="shared" si="16"/>
        <v>173.16666666666555</v>
      </c>
      <c r="F1118">
        <v>0.9848983</v>
      </c>
      <c r="G1118">
        <v>1.5101655E-2</v>
      </c>
      <c r="P1118">
        <v>0.98428844999999998</v>
      </c>
      <c r="Q1118">
        <v>1.5711563000000001E-2</v>
      </c>
    </row>
    <row r="1119" spans="1:17">
      <c r="A1119" s="12">
        <f t="shared" si="16"/>
        <v>173.33333333333221</v>
      </c>
      <c r="F1119">
        <v>0.98492329999999995</v>
      </c>
      <c r="G1119">
        <v>1.5076701E-2</v>
      </c>
      <c r="P1119">
        <v>0.98431349999999995</v>
      </c>
      <c r="Q1119">
        <v>1.5686516000000001E-2</v>
      </c>
    </row>
    <row r="1120" spans="1:17">
      <c r="A1120" s="12">
        <f t="shared" si="16"/>
        <v>173.49999999999886</v>
      </c>
      <c r="F1120">
        <v>0.98494820000000005</v>
      </c>
      <c r="G1120">
        <v>1.5051781E-2</v>
      </c>
      <c r="P1120">
        <v>0.98433850000000001</v>
      </c>
      <c r="Q1120">
        <v>1.5661505999999999E-2</v>
      </c>
    </row>
    <row r="1121" spans="1:17">
      <c r="A1121" s="12">
        <f t="shared" si="16"/>
        <v>173.66666666666552</v>
      </c>
      <c r="F1121">
        <v>0.98497312999999997</v>
      </c>
      <c r="G1121">
        <v>1.5026896E-2</v>
      </c>
      <c r="P1121">
        <v>0.98436349999999995</v>
      </c>
      <c r="Q1121">
        <v>1.5636533000000001E-2</v>
      </c>
    </row>
    <row r="1122" spans="1:17">
      <c r="A1122" s="12">
        <f t="shared" si="16"/>
        <v>173.83333333333218</v>
      </c>
      <c r="F1122">
        <v>0.98499789999999998</v>
      </c>
      <c r="G1122">
        <v>1.5002048E-2</v>
      </c>
      <c r="P1122">
        <v>0.98438840000000005</v>
      </c>
      <c r="Q1122">
        <v>1.5611595000000001E-2</v>
      </c>
    </row>
    <row r="1123" spans="1:17">
      <c r="A1123" s="12">
        <f t="shared" si="16"/>
        <v>173.99999999999883</v>
      </c>
      <c r="F1123">
        <v>0.98502279999999998</v>
      </c>
      <c r="G1123">
        <v>1.4977233499999999E-2</v>
      </c>
      <c r="P1123">
        <v>0.98441330000000005</v>
      </c>
      <c r="Q1123">
        <v>1.5586691999999999E-2</v>
      </c>
    </row>
    <row r="1124" spans="1:17">
      <c r="A1124" s="12">
        <f t="shared" si="16"/>
        <v>174.16666666666549</v>
      </c>
      <c r="F1124">
        <v>0.98504749999999996</v>
      </c>
      <c r="G1124">
        <v>1.4952454E-2</v>
      </c>
      <c r="P1124">
        <v>0.98443820000000004</v>
      </c>
      <c r="Q1124">
        <v>1.5561826000000001E-2</v>
      </c>
    </row>
    <row r="1125" spans="1:17">
      <c r="A1125" s="12">
        <f t="shared" si="16"/>
        <v>174.33333333333215</v>
      </c>
      <c r="F1125">
        <v>0.98507230000000001</v>
      </c>
      <c r="G1125">
        <v>1.4927709500000001E-2</v>
      </c>
      <c r="P1125">
        <v>0.98446299999999998</v>
      </c>
      <c r="Q1125">
        <v>1.5536994E-2</v>
      </c>
    </row>
    <row r="1126" spans="1:17">
      <c r="A1126" s="12">
        <f t="shared" si="16"/>
        <v>174.49999999999881</v>
      </c>
      <c r="F1126">
        <v>0.985097</v>
      </c>
      <c r="G1126">
        <v>1.4902996999999999E-2</v>
      </c>
      <c r="P1126">
        <v>0.98448782999999995</v>
      </c>
      <c r="Q1126">
        <v>1.5512198E-2</v>
      </c>
    </row>
    <row r="1127" spans="1:17">
      <c r="A1127" s="12">
        <f t="shared" si="16"/>
        <v>174.66666666666546</v>
      </c>
      <c r="F1127">
        <v>0.98512166999999995</v>
      </c>
      <c r="G1127">
        <v>1.4878315E-2</v>
      </c>
      <c r="P1127">
        <v>0.98451257000000003</v>
      </c>
      <c r="Q1127">
        <v>1.5487437E-2</v>
      </c>
    </row>
    <row r="1128" spans="1:17">
      <c r="A1128" s="12">
        <f t="shared" si="16"/>
        <v>174.83333333333212</v>
      </c>
      <c r="F1128">
        <v>0.98514634000000001</v>
      </c>
      <c r="G1128">
        <v>1.4853667500000001E-2</v>
      </c>
      <c r="P1128">
        <v>0.98453729999999995</v>
      </c>
      <c r="Q1128">
        <v>1.5462711000000001E-2</v>
      </c>
    </row>
    <row r="1129" spans="1:17">
      <c r="A1129" s="12">
        <f t="shared" si="16"/>
        <v>174.99999999999878</v>
      </c>
      <c r="F1129">
        <v>0.98517096000000004</v>
      </c>
      <c r="G1129">
        <v>1.4829054499999999E-2</v>
      </c>
      <c r="P1129">
        <v>0.98456200000000005</v>
      </c>
      <c r="Q1129">
        <v>1.543802E-2</v>
      </c>
    </row>
    <row r="1130" spans="1:17">
      <c r="A1130" s="12">
        <f t="shared" si="16"/>
        <v>175.16666666666544</v>
      </c>
      <c r="F1130">
        <v>0.9851955</v>
      </c>
      <c r="G1130">
        <v>1.4804474E-2</v>
      </c>
      <c r="P1130">
        <v>0.98458665999999995</v>
      </c>
      <c r="Q1130">
        <v>1.5413364000000001E-2</v>
      </c>
    </row>
    <row r="1131" spans="1:17">
      <c r="A1131" s="12">
        <f t="shared" si="16"/>
        <v>175.33333333333209</v>
      </c>
      <c r="F1131">
        <v>0.98522010000000004</v>
      </c>
      <c r="G1131">
        <v>1.4779927999999999E-2</v>
      </c>
      <c r="P1131">
        <v>0.98461129999999997</v>
      </c>
      <c r="Q1131">
        <v>1.5388743E-2</v>
      </c>
    </row>
    <row r="1132" spans="1:17">
      <c r="A1132" s="12">
        <f t="shared" si="16"/>
        <v>175.49999999999875</v>
      </c>
      <c r="F1132">
        <v>0.98524460000000003</v>
      </c>
      <c r="G1132">
        <v>1.4755414999999999E-2</v>
      </c>
      <c r="P1132">
        <v>0.98463582999999999</v>
      </c>
      <c r="Q1132">
        <v>1.5364154E-2</v>
      </c>
    </row>
    <row r="1133" spans="1:17">
      <c r="A1133" s="12">
        <f t="shared" si="16"/>
        <v>175.66666666666541</v>
      </c>
      <c r="F1133">
        <v>0.98526906999999997</v>
      </c>
      <c r="G1133">
        <v>1.4730936E-2</v>
      </c>
      <c r="P1133">
        <v>0.98466039999999999</v>
      </c>
      <c r="Q1133">
        <v>1.5339597E-2</v>
      </c>
    </row>
    <row r="1134" spans="1:17">
      <c r="A1134" s="12">
        <f t="shared" si="16"/>
        <v>175.83333333333206</v>
      </c>
      <c r="F1134">
        <v>0.98529350000000004</v>
      </c>
      <c r="G1134">
        <v>1.4706489999999999E-2</v>
      </c>
      <c r="P1134">
        <v>0.98468493999999995</v>
      </c>
      <c r="Q1134">
        <v>1.5315074999999999E-2</v>
      </c>
    </row>
    <row r="1135" spans="1:17">
      <c r="A1135" s="12">
        <f t="shared" si="16"/>
        <v>175.99999999999872</v>
      </c>
      <c r="F1135">
        <v>0.98531795</v>
      </c>
      <c r="G1135">
        <v>1.4682077E-2</v>
      </c>
      <c r="P1135">
        <v>0.98470944000000005</v>
      </c>
      <c r="Q1135">
        <v>1.5290586E-2</v>
      </c>
    </row>
    <row r="1136" spans="1:17">
      <c r="A1136" s="12">
        <f t="shared" si="16"/>
        <v>176.16666666666538</v>
      </c>
      <c r="F1136">
        <v>0.9853423</v>
      </c>
      <c r="G1136">
        <v>1.4657697000000001E-2</v>
      </c>
      <c r="P1136">
        <v>0.98473390000000005</v>
      </c>
      <c r="Q1136">
        <v>1.5266132E-2</v>
      </c>
    </row>
    <row r="1137" spans="1:17">
      <c r="A1137" s="12">
        <f t="shared" si="16"/>
        <v>176.33333333333204</v>
      </c>
      <c r="F1137">
        <v>0.98536663999999996</v>
      </c>
      <c r="G1137">
        <v>1.4633349E-2</v>
      </c>
      <c r="P1137">
        <v>0.98475829999999998</v>
      </c>
      <c r="Q1137">
        <v>1.52417105E-2</v>
      </c>
    </row>
    <row r="1138" spans="1:17">
      <c r="A1138" s="12">
        <f t="shared" si="16"/>
        <v>176.49999999999869</v>
      </c>
      <c r="F1138">
        <v>0.98539096000000004</v>
      </c>
      <c r="G1138">
        <v>1.4609034999999999E-2</v>
      </c>
      <c r="P1138">
        <v>0.98478270000000001</v>
      </c>
      <c r="Q1138">
        <v>1.5217324000000001E-2</v>
      </c>
    </row>
    <row r="1139" spans="1:17">
      <c r="A1139" s="12">
        <f t="shared" si="16"/>
        <v>176.66666666666535</v>
      </c>
      <c r="F1139">
        <v>0.98541520000000005</v>
      </c>
      <c r="G1139">
        <v>1.4584754E-2</v>
      </c>
      <c r="P1139">
        <v>0.98480699999999999</v>
      </c>
      <c r="Q1139">
        <v>1.519297E-2</v>
      </c>
    </row>
    <row r="1140" spans="1:17">
      <c r="A1140" s="12">
        <f t="shared" si="16"/>
        <v>176.83333333333201</v>
      </c>
      <c r="F1140">
        <v>0.98543950000000002</v>
      </c>
      <c r="G1140">
        <v>1.4560505E-2</v>
      </c>
      <c r="P1140">
        <v>0.98483133</v>
      </c>
      <c r="Q1140">
        <v>1.5168648999999999E-2</v>
      </c>
    </row>
    <row r="1141" spans="1:17">
      <c r="A1141" s="12">
        <f t="shared" si="16"/>
        <v>176.99999999999866</v>
      </c>
      <c r="F1141">
        <v>0.98546374000000003</v>
      </c>
      <c r="G1141">
        <v>1.4536289000000001E-2</v>
      </c>
      <c r="P1141">
        <v>0.98485564999999997</v>
      </c>
      <c r="Q1141">
        <v>1.5144362E-2</v>
      </c>
    </row>
    <row r="1142" spans="1:17">
      <c r="A1142" s="12">
        <f t="shared" si="16"/>
        <v>177.16666666666532</v>
      </c>
      <c r="F1142">
        <v>0.98548789999999997</v>
      </c>
      <c r="G1142">
        <v>1.4512105000000001E-2</v>
      </c>
      <c r="P1142">
        <v>0.98487990000000003</v>
      </c>
      <c r="Q1142">
        <v>1.5120108E-2</v>
      </c>
    </row>
    <row r="1143" spans="1:17">
      <c r="A1143" s="12">
        <f t="shared" si="16"/>
        <v>177.33333333333198</v>
      </c>
      <c r="F1143">
        <v>0.98551200000000005</v>
      </c>
      <c r="G1143">
        <v>1.4487953E-2</v>
      </c>
      <c r="P1143">
        <v>0.98490409999999995</v>
      </c>
      <c r="Q1143">
        <v>1.5095887000000001E-2</v>
      </c>
    </row>
    <row r="1144" spans="1:17">
      <c r="A1144" s="12">
        <f t="shared" si="16"/>
        <v>177.49999999999864</v>
      </c>
      <c r="F1144">
        <v>0.98553615999999999</v>
      </c>
      <c r="G1144">
        <v>1.44638335E-2</v>
      </c>
      <c r="P1144">
        <v>0.98492829999999998</v>
      </c>
      <c r="Q1144">
        <v>1.5071698E-2</v>
      </c>
    </row>
    <row r="1145" spans="1:17">
      <c r="A1145" s="12">
        <f t="shared" si="16"/>
        <v>177.66666666666529</v>
      </c>
      <c r="F1145">
        <v>0.98556023999999998</v>
      </c>
      <c r="G1145">
        <v>1.4439746E-2</v>
      </c>
      <c r="P1145">
        <v>0.98495244999999998</v>
      </c>
      <c r="Q1145">
        <v>1.5047544E-2</v>
      </c>
    </row>
    <row r="1146" spans="1:17">
      <c r="A1146" s="12">
        <f t="shared" si="16"/>
        <v>177.83333333333195</v>
      </c>
      <c r="F1146">
        <v>0.98558429999999997</v>
      </c>
      <c r="G1146">
        <v>1.4415691E-2</v>
      </c>
      <c r="P1146">
        <v>0.98497659999999998</v>
      </c>
      <c r="Q1146">
        <v>1.5023421E-2</v>
      </c>
    </row>
    <row r="1147" spans="1:17">
      <c r="A1147" s="12">
        <f t="shared" si="16"/>
        <v>177.99999999999861</v>
      </c>
      <c r="F1147">
        <v>0.98560833999999997</v>
      </c>
      <c r="G1147">
        <v>1.4391667E-2</v>
      </c>
      <c r="P1147">
        <v>0.98500067000000002</v>
      </c>
      <c r="Q1147">
        <v>1.4999330999999999E-2</v>
      </c>
    </row>
    <row r="1148" spans="1:17">
      <c r="A1148" s="12">
        <f t="shared" si="16"/>
        <v>178.16666666666526</v>
      </c>
      <c r="F1148">
        <v>0.98563230000000002</v>
      </c>
      <c r="G1148">
        <v>1.4367675E-2</v>
      </c>
      <c r="P1148">
        <v>0.98502475</v>
      </c>
      <c r="Q1148">
        <v>1.4975273000000001E-2</v>
      </c>
    </row>
    <row r="1149" spans="1:17">
      <c r="A1149" s="12">
        <f t="shared" si="16"/>
        <v>178.33333333333192</v>
      </c>
      <c r="F1149">
        <v>0.98565625999999995</v>
      </c>
      <c r="G1149">
        <v>1.4343715E-2</v>
      </c>
      <c r="P1149">
        <v>0.98504879999999995</v>
      </c>
      <c r="Q1149">
        <v>1.4951248E-2</v>
      </c>
    </row>
    <row r="1150" spans="1:17">
      <c r="A1150" s="12">
        <f t="shared" si="16"/>
        <v>178.49999999999858</v>
      </c>
      <c r="F1150">
        <v>0.98568020000000001</v>
      </c>
      <c r="G1150">
        <v>1.4319787E-2</v>
      </c>
      <c r="P1150">
        <v>0.98507272999999995</v>
      </c>
      <c r="Q1150">
        <v>1.4927255E-2</v>
      </c>
    </row>
    <row r="1151" spans="1:17">
      <c r="A1151" s="12">
        <f t="shared" si="16"/>
        <v>178.66666666666524</v>
      </c>
      <c r="F1151">
        <v>0.98570409999999997</v>
      </c>
      <c r="G1151">
        <v>1.4295889000000001E-2</v>
      </c>
      <c r="P1151">
        <v>0.98509670000000005</v>
      </c>
      <c r="Q1151">
        <v>1.4903295E-2</v>
      </c>
    </row>
    <row r="1152" spans="1:17">
      <c r="A1152" s="12">
        <f t="shared" si="16"/>
        <v>178.83333333333189</v>
      </c>
      <c r="F1152">
        <v>0.98572797000000001</v>
      </c>
      <c r="G1152">
        <v>1.4272023999999999E-2</v>
      </c>
      <c r="P1152">
        <v>0.98512065000000004</v>
      </c>
      <c r="Q1152">
        <v>1.4879366E-2</v>
      </c>
    </row>
    <row r="1153" spans="1:17">
      <c r="A1153" s="12">
        <f t="shared" si="16"/>
        <v>178.99999999999855</v>
      </c>
      <c r="F1153">
        <v>0.98575179999999996</v>
      </c>
      <c r="G1153">
        <v>1.4248189499999999E-2</v>
      </c>
      <c r="P1153">
        <v>0.98514455999999995</v>
      </c>
      <c r="Q1153">
        <v>1.4855470000000001E-2</v>
      </c>
    </row>
    <row r="1154" spans="1:17">
      <c r="A1154" s="12">
        <f t="shared" si="16"/>
        <v>179.16666666666521</v>
      </c>
      <c r="F1154">
        <v>0.98577559999999997</v>
      </c>
      <c r="G1154">
        <v>1.4224386E-2</v>
      </c>
      <c r="P1154">
        <v>0.98516840000000006</v>
      </c>
      <c r="Q1154">
        <v>1.4831604E-2</v>
      </c>
    </row>
    <row r="1155" spans="1:17">
      <c r="A1155" s="12">
        <f t="shared" si="16"/>
        <v>179.33333333333186</v>
      </c>
      <c r="F1155">
        <v>0.98579939999999999</v>
      </c>
      <c r="G1155">
        <v>1.4200614E-2</v>
      </c>
      <c r="P1155">
        <v>0.98519224000000005</v>
      </c>
      <c r="Q1155">
        <v>1.4807772E-2</v>
      </c>
    </row>
    <row r="1156" spans="1:17">
      <c r="A1156" s="12">
        <f t="shared" si="16"/>
        <v>179.49999999999852</v>
      </c>
      <c r="F1156">
        <v>0.98582314999999998</v>
      </c>
      <c r="G1156">
        <v>1.4176873E-2</v>
      </c>
      <c r="P1156">
        <v>0.98521599999999998</v>
      </c>
      <c r="Q1156">
        <v>1.478397E-2</v>
      </c>
    </row>
    <row r="1157" spans="1:17">
      <c r="A1157" s="12">
        <f t="shared" si="16"/>
        <v>179.66666666666518</v>
      </c>
      <c r="F1157">
        <v>0.98584680000000002</v>
      </c>
      <c r="G1157">
        <v>1.4153162E-2</v>
      </c>
      <c r="P1157">
        <v>0.9852398</v>
      </c>
      <c r="Q1157">
        <v>1.4760199999999999E-2</v>
      </c>
    </row>
    <row r="1158" spans="1:17">
      <c r="A1158" s="12">
        <f t="shared" si="16"/>
        <v>179.83333333333184</v>
      </c>
      <c r="F1158">
        <v>0.98587053999999996</v>
      </c>
      <c r="G1158">
        <v>1.4129483E-2</v>
      </c>
      <c r="P1158">
        <v>0.98526349999999996</v>
      </c>
      <c r="Q1158">
        <v>1.4736460999999999E-2</v>
      </c>
    </row>
    <row r="1159" spans="1:17">
      <c r="A1159" s="12">
        <f t="shared" si="16"/>
        <v>179.99999999999849</v>
      </c>
      <c r="F1159">
        <v>0.98589413999999997</v>
      </c>
      <c r="G1159">
        <v>1.4105833999999999E-2</v>
      </c>
      <c r="P1159">
        <v>0.98528724999999995</v>
      </c>
      <c r="Q1159">
        <v>1.4712754999999999E-2</v>
      </c>
    </row>
    <row r="1160" spans="1:17">
      <c r="A1160" s="12">
        <f t="shared" si="16"/>
        <v>180.16666666666515</v>
      </c>
      <c r="F1160">
        <v>0.98591779999999996</v>
      </c>
      <c r="G1160">
        <v>1.4082216999999999E-2</v>
      </c>
      <c r="P1160">
        <v>0.98531089999999999</v>
      </c>
      <c r="Q1160">
        <v>1.4689079000000001E-2</v>
      </c>
    </row>
    <row r="1161" spans="1:17">
      <c r="A1161" s="12">
        <f t="shared" si="16"/>
        <v>180.33333333333181</v>
      </c>
      <c r="F1161">
        <v>0.98594135000000005</v>
      </c>
      <c r="G1161">
        <v>1.4058629E-2</v>
      </c>
      <c r="P1161">
        <v>0.98533459999999995</v>
      </c>
      <c r="Q1161">
        <v>1.4665434E-2</v>
      </c>
    </row>
    <row r="1162" spans="1:17">
      <c r="A1162" s="12">
        <f t="shared" si="16"/>
        <v>180.49999999999847</v>
      </c>
      <c r="F1162">
        <v>0.98596494999999995</v>
      </c>
      <c r="G1162">
        <v>1.4035071E-2</v>
      </c>
      <c r="P1162">
        <v>0.98535819999999996</v>
      </c>
      <c r="Q1162">
        <v>1.464182E-2</v>
      </c>
    </row>
    <row r="1163" spans="1:17">
      <c r="A1163" s="12">
        <f t="shared" si="16"/>
        <v>180.66666666666512</v>
      </c>
      <c r="F1163">
        <v>0.98598843999999997</v>
      </c>
      <c r="G1163">
        <v>1.4011545E-2</v>
      </c>
      <c r="P1163">
        <v>0.98538179999999997</v>
      </c>
      <c r="Q1163">
        <v>1.4618237500000001E-2</v>
      </c>
    </row>
    <row r="1164" spans="1:17">
      <c r="A1164" s="12">
        <f t="shared" si="16"/>
        <v>180.83333333333178</v>
      </c>
      <c r="F1164">
        <v>0.98601190000000005</v>
      </c>
      <c r="G1164">
        <v>1.3988049000000001E-2</v>
      </c>
      <c r="P1164">
        <v>0.98540530000000004</v>
      </c>
      <c r="Q1164">
        <v>1.4594686000000001E-2</v>
      </c>
    </row>
    <row r="1165" spans="1:17">
      <c r="A1165" s="12">
        <f t="shared" si="16"/>
        <v>180.99999999999844</v>
      </c>
      <c r="F1165">
        <v>0.98603540000000001</v>
      </c>
      <c r="G1165">
        <v>1.3964582E-2</v>
      </c>
      <c r="P1165">
        <v>0.98542879999999999</v>
      </c>
      <c r="Q1165">
        <v>1.4571165000000001E-2</v>
      </c>
    </row>
    <row r="1166" spans="1:17">
      <c r="A1166" s="12">
        <f t="shared" si="16"/>
        <v>181.16666666666509</v>
      </c>
      <c r="F1166">
        <v>0.98605883000000005</v>
      </c>
      <c r="G1166">
        <v>1.3941146E-2</v>
      </c>
      <c r="P1166">
        <v>0.98545234999999998</v>
      </c>
      <c r="Q1166">
        <v>1.4547674999999999E-2</v>
      </c>
    </row>
    <row r="1167" spans="1:17">
      <c r="A1167" s="12">
        <f t="shared" si="16"/>
        <v>181.33333333333175</v>
      </c>
      <c r="F1167">
        <v>0.98608225999999999</v>
      </c>
      <c r="G1167">
        <v>1.39177395E-2</v>
      </c>
      <c r="P1167">
        <v>0.98547580000000001</v>
      </c>
      <c r="Q1167">
        <v>1.4524215E-2</v>
      </c>
    </row>
    <row r="1168" spans="1:17">
      <c r="A1168" s="12">
        <f t="shared" si="16"/>
        <v>181.49999999999841</v>
      </c>
      <c r="F1168">
        <v>0.98610560000000003</v>
      </c>
      <c r="G1168">
        <v>1.3894360999999999E-2</v>
      </c>
      <c r="P1168">
        <v>0.98549920000000002</v>
      </c>
      <c r="Q1168">
        <v>1.4500786E-2</v>
      </c>
    </row>
    <row r="1169" spans="1:17">
      <c r="A1169" s="12">
        <f t="shared" ref="A1169:A1231" si="17">A1168+1/6</f>
        <v>181.66666666666507</v>
      </c>
      <c r="F1169">
        <v>0.98612900000000003</v>
      </c>
      <c r="G1169">
        <v>1.3871013E-2</v>
      </c>
      <c r="P1169">
        <v>0.98552260000000003</v>
      </c>
      <c r="Q1169">
        <v>1.4477387E-2</v>
      </c>
    </row>
    <row r="1170" spans="1:17">
      <c r="A1170" s="12">
        <f t="shared" si="17"/>
        <v>181.83333333333172</v>
      </c>
      <c r="F1170">
        <v>0.98615229999999998</v>
      </c>
      <c r="G1170">
        <v>1.3847694000000001E-2</v>
      </c>
      <c r="P1170">
        <v>0.98554600000000003</v>
      </c>
      <c r="Q1170">
        <v>1.4454018000000001E-2</v>
      </c>
    </row>
    <row r="1171" spans="1:17">
      <c r="A1171" s="12">
        <f t="shared" si="17"/>
        <v>181.99999999999838</v>
      </c>
      <c r="F1171">
        <v>0.98617560000000004</v>
      </c>
      <c r="G1171">
        <v>1.3824404E-2</v>
      </c>
      <c r="P1171">
        <v>0.98556929999999998</v>
      </c>
      <c r="Q1171">
        <v>1.443068E-2</v>
      </c>
    </row>
    <row r="1172" spans="1:17">
      <c r="A1172" s="12">
        <f t="shared" si="17"/>
        <v>182.16666666666504</v>
      </c>
      <c r="F1172">
        <v>0.98619884000000002</v>
      </c>
      <c r="G1172">
        <v>1.38011435E-2</v>
      </c>
      <c r="P1172">
        <v>0.98559260000000004</v>
      </c>
      <c r="Q1172">
        <v>1.4407372E-2</v>
      </c>
    </row>
    <row r="1173" spans="1:17">
      <c r="A1173" s="12">
        <f t="shared" si="17"/>
        <v>182.33333333333169</v>
      </c>
      <c r="F1173">
        <v>0.98622209999999999</v>
      </c>
      <c r="G1173">
        <v>1.3777912E-2</v>
      </c>
      <c r="P1173">
        <v>0.98561589999999999</v>
      </c>
      <c r="Q1173">
        <v>1.4384094E-2</v>
      </c>
    </row>
    <row r="1174" spans="1:17">
      <c r="A1174" s="12">
        <f t="shared" si="17"/>
        <v>182.49999999999835</v>
      </c>
      <c r="F1174">
        <v>0.98624529999999999</v>
      </c>
      <c r="G1174">
        <v>1.375471E-2</v>
      </c>
      <c r="P1174">
        <v>0.98563915000000002</v>
      </c>
      <c r="Q1174">
        <v>1.4360846E-2</v>
      </c>
    </row>
    <row r="1175" spans="1:17">
      <c r="A1175" s="12">
        <f t="shared" si="17"/>
        <v>182.66666666666501</v>
      </c>
      <c r="F1175">
        <v>0.98626846000000001</v>
      </c>
      <c r="G1175">
        <v>1.3731535499999999E-2</v>
      </c>
      <c r="P1175">
        <v>0.98566240000000005</v>
      </c>
      <c r="Q1175">
        <v>1.4337627E-2</v>
      </c>
    </row>
    <row r="1176" spans="1:17">
      <c r="A1176" s="12">
        <f t="shared" si="17"/>
        <v>182.83333333333167</v>
      </c>
      <c r="F1176">
        <v>0.98629160000000005</v>
      </c>
      <c r="G1176">
        <v>1.3708391E-2</v>
      </c>
      <c r="P1176">
        <v>0.98568560000000005</v>
      </c>
      <c r="Q1176">
        <v>1.4314439E-2</v>
      </c>
    </row>
    <row r="1177" spans="1:17">
      <c r="A1177" s="12">
        <f t="shared" si="17"/>
        <v>182.99999999999832</v>
      </c>
      <c r="F1177">
        <v>0.98631469999999999</v>
      </c>
      <c r="G1177">
        <v>1.3685276E-2</v>
      </c>
      <c r="P1177">
        <v>0.98570869999999999</v>
      </c>
      <c r="Q1177">
        <v>1.429128E-2</v>
      </c>
    </row>
    <row r="1178" spans="1:17">
      <c r="A1178" s="12">
        <f t="shared" si="17"/>
        <v>183.16666666666498</v>
      </c>
      <c r="F1178">
        <v>0.98633784000000002</v>
      </c>
      <c r="G1178">
        <v>1.3662188E-2</v>
      </c>
      <c r="P1178">
        <v>0.98573184000000003</v>
      </c>
      <c r="Q1178">
        <v>1.4268151499999999E-2</v>
      </c>
    </row>
    <row r="1179" spans="1:17">
      <c r="A1179" s="12">
        <f t="shared" si="17"/>
        <v>183.33333333333164</v>
      </c>
      <c r="F1179">
        <v>0.98636084999999996</v>
      </c>
      <c r="G1179">
        <v>1.3639131000000001E-2</v>
      </c>
      <c r="P1179">
        <v>0.98575497000000001</v>
      </c>
      <c r="Q1179">
        <v>1.4245051999999999E-2</v>
      </c>
    </row>
    <row r="1180" spans="1:17">
      <c r="A1180" s="12">
        <f t="shared" si="17"/>
        <v>183.49999999999829</v>
      </c>
      <c r="F1180">
        <v>0.98638389999999998</v>
      </c>
      <c r="G1180">
        <v>1.3616100000000001E-2</v>
      </c>
      <c r="P1180">
        <v>0.98577802999999997</v>
      </c>
      <c r="Q1180">
        <v>1.4221981E-2</v>
      </c>
    </row>
    <row r="1181" spans="1:17">
      <c r="A1181" s="12">
        <f t="shared" si="17"/>
        <v>183.66666666666495</v>
      </c>
      <c r="F1181">
        <v>0.98640689999999998</v>
      </c>
      <c r="G1181">
        <v>1.3593099000000001E-2</v>
      </c>
      <c r="P1181">
        <v>0.98580104000000002</v>
      </c>
      <c r="Q1181">
        <v>1.4198941E-2</v>
      </c>
    </row>
    <row r="1182" spans="1:17">
      <c r="A1182" s="12">
        <f t="shared" si="17"/>
        <v>183.83333333333161</v>
      </c>
      <c r="F1182">
        <v>0.98642987000000004</v>
      </c>
      <c r="G1182">
        <v>1.3570126E-2</v>
      </c>
      <c r="P1182">
        <v>0.98582404999999995</v>
      </c>
      <c r="Q1182">
        <v>1.417593E-2</v>
      </c>
    </row>
    <row r="1183" spans="1:17">
      <c r="A1183" s="12">
        <f t="shared" si="17"/>
        <v>183.99999999999827</v>
      </c>
      <c r="F1183">
        <v>0.98645280000000002</v>
      </c>
      <c r="G1183">
        <v>1.3547181E-2</v>
      </c>
      <c r="P1183">
        <v>0.98584706</v>
      </c>
      <c r="Q1183">
        <v>1.4152948E-2</v>
      </c>
    </row>
    <row r="1184" spans="1:17">
      <c r="A1184" s="12">
        <f t="shared" si="17"/>
        <v>184.16666666666492</v>
      </c>
      <c r="F1184">
        <v>0.98647569999999996</v>
      </c>
      <c r="G1184">
        <v>1.3524263999999999E-2</v>
      </c>
      <c r="P1184">
        <v>0.98587000000000002</v>
      </c>
      <c r="Q1184">
        <v>1.4129994E-2</v>
      </c>
    </row>
    <row r="1185" spans="1:17">
      <c r="A1185" s="12">
        <f t="shared" si="17"/>
        <v>184.33333333333158</v>
      </c>
      <c r="F1185">
        <v>0.98649865000000003</v>
      </c>
      <c r="G1185">
        <v>1.3501374999999999E-2</v>
      </c>
      <c r="P1185">
        <v>0.98589294999999999</v>
      </c>
      <c r="Q1185">
        <v>1.4107071000000001E-2</v>
      </c>
    </row>
    <row r="1186" spans="1:17">
      <c r="A1186" s="12">
        <f t="shared" si="17"/>
        <v>184.49999999999824</v>
      </c>
      <c r="F1186">
        <v>0.98652150000000005</v>
      </c>
      <c r="G1186">
        <v>1.3478515E-2</v>
      </c>
      <c r="P1186">
        <v>0.98591583999999999</v>
      </c>
      <c r="Q1186">
        <v>1.4084176E-2</v>
      </c>
    </row>
    <row r="1187" spans="1:17">
      <c r="A1187" s="12">
        <f t="shared" si="17"/>
        <v>184.6666666666649</v>
      </c>
      <c r="F1187">
        <v>0.98654430000000004</v>
      </c>
      <c r="G1187">
        <v>1.34556815E-2</v>
      </c>
      <c r="P1187">
        <v>0.98593867000000002</v>
      </c>
      <c r="Q1187">
        <v>1.406131E-2</v>
      </c>
    </row>
    <row r="1188" spans="1:17">
      <c r="A1188" s="12">
        <f t="shared" si="17"/>
        <v>184.83333333333155</v>
      </c>
      <c r="F1188">
        <v>0.98656714000000001</v>
      </c>
      <c r="G1188">
        <v>1.3432876999999999E-2</v>
      </c>
      <c r="P1188">
        <v>0.98596156000000001</v>
      </c>
      <c r="Q1188">
        <v>1.4038472999999999E-2</v>
      </c>
    </row>
    <row r="1189" spans="1:17">
      <c r="A1189" s="12">
        <f t="shared" si="17"/>
        <v>184.99999999999821</v>
      </c>
      <c r="F1189">
        <v>0.98658990000000002</v>
      </c>
      <c r="G1189">
        <v>1.3410099999999999E-2</v>
      </c>
      <c r="P1189">
        <v>0.98598430000000004</v>
      </c>
      <c r="Q1189">
        <v>1.4015665E-2</v>
      </c>
    </row>
    <row r="1190" spans="1:17">
      <c r="A1190" s="12">
        <f t="shared" si="17"/>
        <v>185.16666666666487</v>
      </c>
      <c r="F1190">
        <v>0.98661270000000001</v>
      </c>
      <c r="G1190">
        <v>1.3387349E-2</v>
      </c>
      <c r="P1190">
        <v>0.98600710000000003</v>
      </c>
      <c r="Q1190">
        <v>1.3992885E-2</v>
      </c>
    </row>
    <row r="1191" spans="1:17">
      <c r="A1191" s="12">
        <f t="shared" si="17"/>
        <v>185.33333333333152</v>
      </c>
      <c r="F1191">
        <v>0.98663540000000005</v>
      </c>
      <c r="G1191">
        <v>1.3364628E-2</v>
      </c>
      <c r="P1191">
        <v>0.98602986000000004</v>
      </c>
      <c r="Q1191">
        <v>1.3970129E-2</v>
      </c>
    </row>
    <row r="1192" spans="1:17">
      <c r="A1192" s="12">
        <f t="shared" si="17"/>
        <v>185.49999999999818</v>
      </c>
      <c r="F1192">
        <v>0.98665809999999998</v>
      </c>
      <c r="G1192">
        <v>1.3341933E-2</v>
      </c>
      <c r="P1192">
        <v>0.98605259999999995</v>
      </c>
      <c r="Q1192">
        <v>1.3947401E-2</v>
      </c>
    </row>
    <row r="1193" spans="1:17">
      <c r="A1193" s="12">
        <f t="shared" si="17"/>
        <v>185.66666666666484</v>
      </c>
      <c r="F1193">
        <v>0.98668075</v>
      </c>
      <c r="G1193">
        <v>1.3319266E-2</v>
      </c>
      <c r="P1193">
        <v>0.98607529999999999</v>
      </c>
      <c r="Q1193">
        <v>1.3924700999999999E-2</v>
      </c>
    </row>
    <row r="1194" spans="1:17">
      <c r="A1194" s="12">
        <f t="shared" si="17"/>
        <v>185.8333333333315</v>
      </c>
      <c r="F1194">
        <v>0.98670340000000001</v>
      </c>
      <c r="G1194">
        <v>1.3296626000000001E-2</v>
      </c>
      <c r="P1194">
        <v>0.98609800000000003</v>
      </c>
      <c r="Q1194">
        <v>1.3902029E-2</v>
      </c>
    </row>
    <row r="1195" spans="1:17">
      <c r="A1195" s="12">
        <f t="shared" si="17"/>
        <v>185.99999999999815</v>
      </c>
      <c r="F1195">
        <v>0.98672599999999999</v>
      </c>
      <c r="G1195">
        <v>1.3274012E-2</v>
      </c>
      <c r="P1195">
        <v>0.98612063999999999</v>
      </c>
      <c r="Q1195">
        <v>1.3879386000000001E-2</v>
      </c>
    </row>
    <row r="1196" spans="1:17">
      <c r="A1196" s="12">
        <f t="shared" si="17"/>
        <v>186.16666666666481</v>
      </c>
      <c r="P1196">
        <v>0.98614323000000004</v>
      </c>
      <c r="Q1196">
        <v>1.3856769999999999E-2</v>
      </c>
    </row>
    <row r="1197" spans="1:17">
      <c r="A1197" s="12">
        <f t="shared" si="17"/>
        <v>186.33333333333147</v>
      </c>
      <c r="P1197">
        <v>0.98616579999999998</v>
      </c>
      <c r="Q1197">
        <v>1.383418E-2</v>
      </c>
    </row>
    <row r="1198" spans="1:17">
      <c r="A1198" s="12">
        <f t="shared" si="17"/>
        <v>186.49999999999812</v>
      </c>
      <c r="P1198">
        <v>0.98618835000000005</v>
      </c>
      <c r="Q1198">
        <v>1.381162E-2</v>
      </c>
    </row>
    <row r="1199" spans="1:17">
      <c r="A1199" s="12">
        <f t="shared" si="17"/>
        <v>186.66666666666478</v>
      </c>
      <c r="P1199">
        <v>0.98621093999999998</v>
      </c>
      <c r="Q1199">
        <v>1.3789087E-2</v>
      </c>
    </row>
    <row r="1200" spans="1:17">
      <c r="A1200" s="12">
        <f t="shared" si="17"/>
        <v>186.83333333333144</v>
      </c>
      <c r="P1200">
        <v>0.98623340000000004</v>
      </c>
      <c r="Q1200">
        <v>1.376658E-2</v>
      </c>
    </row>
    <row r="1201" spans="1:17">
      <c r="A1201" s="12">
        <f t="shared" si="17"/>
        <v>186.9999999999981</v>
      </c>
      <c r="P1201">
        <v>0.98625589999999996</v>
      </c>
      <c r="Q1201">
        <v>1.3744101999999999E-2</v>
      </c>
    </row>
    <row r="1202" spans="1:17">
      <c r="A1202" s="12">
        <f t="shared" si="17"/>
        <v>187.16666666666475</v>
      </c>
      <c r="P1202">
        <v>0.98627836000000002</v>
      </c>
      <c r="Q1202">
        <v>1.37216505E-2</v>
      </c>
    </row>
    <row r="1203" spans="1:17">
      <c r="A1203" s="12">
        <f t="shared" si="17"/>
        <v>187.33333333333141</v>
      </c>
      <c r="P1203">
        <v>0.98630077000000005</v>
      </c>
      <c r="Q1203">
        <v>1.3699227E-2</v>
      </c>
    </row>
    <row r="1204" spans="1:17">
      <c r="A1204" s="12">
        <f t="shared" si="17"/>
        <v>187.49999999999807</v>
      </c>
      <c r="P1204">
        <v>0.98632319999999996</v>
      </c>
      <c r="Q1204">
        <v>1.3676829999999999E-2</v>
      </c>
    </row>
    <row r="1205" spans="1:17">
      <c r="A1205" s="12">
        <f t="shared" si="17"/>
        <v>187.66666666666472</v>
      </c>
      <c r="P1205">
        <v>0.98634549999999999</v>
      </c>
      <c r="Q1205">
        <v>1.365446E-2</v>
      </c>
    </row>
    <row r="1206" spans="1:17">
      <c r="A1206" s="12">
        <f t="shared" si="17"/>
        <v>187.83333333333138</v>
      </c>
      <c r="P1206">
        <v>0.98636789999999996</v>
      </c>
      <c r="Q1206">
        <v>1.3632116999999999E-2</v>
      </c>
    </row>
    <row r="1207" spans="1:17">
      <c r="A1207" s="12">
        <f t="shared" si="17"/>
        <v>187.99999999999804</v>
      </c>
      <c r="P1207">
        <v>0.98639019999999999</v>
      </c>
      <c r="Q1207">
        <v>1.3609800999999999E-2</v>
      </c>
    </row>
    <row r="1208" spans="1:17">
      <c r="A1208" s="12">
        <f t="shared" si="17"/>
        <v>188.1666666666647</v>
      </c>
      <c r="P1208">
        <v>0.98641246999999999</v>
      </c>
      <c r="Q1208">
        <v>1.3587512E-2</v>
      </c>
    </row>
    <row r="1209" spans="1:17">
      <c r="A1209" s="12">
        <f t="shared" si="17"/>
        <v>188.33333333333135</v>
      </c>
      <c r="P1209">
        <v>0.98643475999999997</v>
      </c>
      <c r="Q1209">
        <v>1.3565249999999999E-2</v>
      </c>
    </row>
    <row r="1210" spans="1:17">
      <c r="A1210" s="12">
        <f t="shared" si="17"/>
        <v>188.49999999999801</v>
      </c>
      <c r="P1210">
        <v>0.98645700000000003</v>
      </c>
      <c r="Q1210">
        <v>1.3543013499999999E-2</v>
      </c>
    </row>
    <row r="1211" spans="1:17">
      <c r="A1211" s="12">
        <f t="shared" si="17"/>
        <v>188.66666666666467</v>
      </c>
      <c r="P1211">
        <v>0.9864792</v>
      </c>
      <c r="Q1211">
        <v>1.3520805E-2</v>
      </c>
    </row>
    <row r="1212" spans="1:17">
      <c r="A1212" s="12">
        <f t="shared" si="17"/>
        <v>188.83333333333132</v>
      </c>
      <c r="P1212">
        <v>0.98650139999999997</v>
      </c>
      <c r="Q1212">
        <v>1.3498622E-2</v>
      </c>
    </row>
    <row r="1213" spans="1:17">
      <c r="A1213" s="12">
        <f t="shared" si="17"/>
        <v>188.99999999999798</v>
      </c>
      <c r="P1213">
        <v>0.9865235</v>
      </c>
      <c r="Q1213">
        <v>1.3476465999999999E-2</v>
      </c>
    </row>
    <row r="1214" spans="1:17">
      <c r="A1214" s="12">
        <f t="shared" si="17"/>
        <v>189.16666666666464</v>
      </c>
      <c r="P1214">
        <v>0.98654569999999997</v>
      </c>
      <c r="Q1214">
        <v>1.3454337E-2</v>
      </c>
    </row>
    <row r="1215" spans="1:17">
      <c r="A1215" s="12">
        <f t="shared" si="17"/>
        <v>189.3333333333313</v>
      </c>
      <c r="P1215">
        <v>0.98656779999999999</v>
      </c>
      <c r="Q1215">
        <v>1.3432233E-2</v>
      </c>
    </row>
    <row r="1216" spans="1:17">
      <c r="A1216" s="12">
        <f t="shared" si="17"/>
        <v>189.49999999999795</v>
      </c>
      <c r="P1216">
        <v>0.98658984999999999</v>
      </c>
      <c r="Q1216">
        <v>1.3410155999999999E-2</v>
      </c>
    </row>
    <row r="1217" spans="1:17">
      <c r="A1217" s="12">
        <f t="shared" si="17"/>
        <v>189.66666666666461</v>
      </c>
      <c r="P1217">
        <v>0.98661189999999999</v>
      </c>
      <c r="Q1217">
        <v>1.3388105000000001E-2</v>
      </c>
    </row>
    <row r="1218" spans="1:17">
      <c r="A1218" s="12">
        <f t="shared" si="17"/>
        <v>189.83333333333127</v>
      </c>
      <c r="P1218">
        <v>0.98663389999999995</v>
      </c>
      <c r="Q1218">
        <v>1.3366080000000001E-2</v>
      </c>
    </row>
    <row r="1219" spans="1:17">
      <c r="A1219" s="12">
        <f t="shared" si="17"/>
        <v>189.99999999999793</v>
      </c>
      <c r="P1219">
        <v>0.98665590000000003</v>
      </c>
      <c r="Q1219">
        <v>1.3344081000000001E-2</v>
      </c>
    </row>
    <row r="1220" spans="1:17">
      <c r="A1220" s="12">
        <f t="shared" si="17"/>
        <v>190.16666666666458</v>
      </c>
      <c r="P1220">
        <v>0.9866779</v>
      </c>
      <c r="Q1220">
        <v>1.3322107499999999E-2</v>
      </c>
    </row>
    <row r="1221" spans="1:17">
      <c r="A1221" s="12">
        <f t="shared" si="17"/>
        <v>190.33333333333124</v>
      </c>
      <c r="P1221">
        <v>0.98669980000000002</v>
      </c>
      <c r="Q1221">
        <v>1.3300161E-2</v>
      </c>
    </row>
    <row r="1222" spans="1:17">
      <c r="A1222" s="12">
        <f t="shared" si="17"/>
        <v>190.4999999999979</v>
      </c>
      <c r="P1222">
        <v>0.98672174999999995</v>
      </c>
      <c r="Q1222">
        <v>1.3278239000000001E-2</v>
      </c>
    </row>
    <row r="1223" spans="1:17">
      <c r="A1223" s="12">
        <f t="shared" si="17"/>
        <v>190.66666666666455</v>
      </c>
      <c r="P1223">
        <v>0.98674360000000005</v>
      </c>
      <c r="Q1223">
        <v>1.3256344E-2</v>
      </c>
    </row>
    <row r="1224" spans="1:17">
      <c r="A1224" s="12">
        <f t="shared" si="17"/>
        <v>190.83333333333121</v>
      </c>
      <c r="P1224">
        <v>0.98676549999999996</v>
      </c>
      <c r="Q1224">
        <v>1.3234475000000001E-2</v>
      </c>
    </row>
    <row r="1225" spans="1:17">
      <c r="A1225" s="12">
        <f t="shared" si="17"/>
        <v>190.99999999999787</v>
      </c>
      <c r="P1225">
        <v>0.98678739999999998</v>
      </c>
      <c r="Q1225">
        <v>1.3212630499999999E-2</v>
      </c>
    </row>
    <row r="1226" spans="1:17">
      <c r="A1226" s="12">
        <f t="shared" si="17"/>
        <v>191.16666666666453</v>
      </c>
      <c r="P1226">
        <v>0.98680920000000005</v>
      </c>
      <c r="Q1226">
        <v>1.31908115E-2</v>
      </c>
    </row>
    <row r="1227" spans="1:17">
      <c r="A1227" s="12">
        <f t="shared" si="17"/>
        <v>191.33333333333118</v>
      </c>
      <c r="P1227">
        <v>0.98683100000000001</v>
      </c>
      <c r="Q1227">
        <v>1.3169019000000001E-2</v>
      </c>
    </row>
    <row r="1228" spans="1:17">
      <c r="A1228" s="12">
        <f t="shared" si="17"/>
        <v>191.49999999999784</v>
      </c>
      <c r="P1228">
        <v>0.98685277000000005</v>
      </c>
      <c r="Q1228">
        <v>1.3147251E-2</v>
      </c>
    </row>
    <row r="1229" spans="1:17">
      <c r="A1229" s="12">
        <f t="shared" si="17"/>
        <v>191.6666666666645</v>
      </c>
      <c r="P1229">
        <v>0.98687449999999999</v>
      </c>
      <c r="Q1229">
        <v>1.3125507999999999E-2</v>
      </c>
    </row>
    <row r="1230" spans="1:17">
      <c r="A1230" s="12">
        <f t="shared" si="17"/>
        <v>191.83333333333115</v>
      </c>
      <c r="P1230">
        <v>0.9868962</v>
      </c>
      <c r="Q1230">
        <v>1.31037915E-2</v>
      </c>
    </row>
    <row r="1231" spans="1:17">
      <c r="A1231" s="12">
        <f t="shared" si="17"/>
        <v>191.99999999999781</v>
      </c>
      <c r="P1231">
        <v>0.98691790000000001</v>
      </c>
      <c r="Q1231">
        <v>1.3082099E-2</v>
      </c>
    </row>
  </sheetData>
  <mergeCells count="14">
    <mergeCell ref="AB5:AC5"/>
    <mergeCell ref="T5:U5"/>
    <mergeCell ref="V5:W5"/>
    <mergeCell ref="X5:Y5"/>
    <mergeCell ref="A4:G4"/>
    <mergeCell ref="I4:Q4"/>
    <mergeCell ref="AB4:AC4"/>
    <mergeCell ref="T4:Y4"/>
    <mergeCell ref="B5:C5"/>
    <mergeCell ref="D5:E5"/>
    <mergeCell ref="F5:G5"/>
    <mergeCell ref="J5:K5"/>
    <mergeCell ref="N5:O5"/>
    <mergeCell ref="P5:Q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08A1E-E66A-41B9-8C2E-B2CF11CC7AC8}">
  <dimension ref="A1:EA156"/>
  <sheetViews>
    <sheetView workbookViewId="0"/>
  </sheetViews>
  <sheetFormatPr defaultRowHeight="13.8"/>
  <cols>
    <col min="1" max="1" width="28.09765625" customWidth="1"/>
  </cols>
  <sheetData>
    <row r="1" spans="1:131">
      <c r="A1" s="1" t="s">
        <v>250</v>
      </c>
    </row>
    <row r="4" spans="1:131">
      <c r="A4" t="s">
        <v>38</v>
      </c>
      <c r="B4" t="s">
        <v>39</v>
      </c>
      <c r="C4" t="s">
        <v>40</v>
      </c>
      <c r="D4" t="s">
        <v>41</v>
      </c>
      <c r="E4" t="s">
        <v>42</v>
      </c>
      <c r="F4" t="s">
        <v>43</v>
      </c>
      <c r="G4" t="s">
        <v>44</v>
      </c>
      <c r="H4" t="s">
        <v>45</v>
      </c>
      <c r="I4" t="s">
        <v>46</v>
      </c>
      <c r="J4" t="s">
        <v>47</v>
      </c>
      <c r="K4" t="s">
        <v>48</v>
      </c>
      <c r="L4" t="s">
        <v>49</v>
      </c>
      <c r="M4" t="s">
        <v>50</v>
      </c>
      <c r="N4" t="s">
        <v>51</v>
      </c>
      <c r="O4" t="s">
        <v>52</v>
      </c>
      <c r="P4" t="s">
        <v>53</v>
      </c>
      <c r="Q4" t="s">
        <v>54</v>
      </c>
      <c r="R4" t="s">
        <v>55</v>
      </c>
      <c r="S4" t="s">
        <v>56</v>
      </c>
      <c r="T4" t="s">
        <v>57</v>
      </c>
      <c r="U4" t="s">
        <v>58</v>
      </c>
      <c r="V4" t="s">
        <v>59</v>
      </c>
      <c r="W4" t="s">
        <v>60</v>
      </c>
      <c r="X4" t="s">
        <v>61</v>
      </c>
      <c r="Y4" t="s">
        <v>62</v>
      </c>
      <c r="Z4" t="s">
        <v>63</v>
      </c>
      <c r="AA4" t="s">
        <v>64</v>
      </c>
      <c r="AB4" t="s">
        <v>65</v>
      </c>
      <c r="AC4" t="s">
        <v>66</v>
      </c>
      <c r="AD4" t="s">
        <v>67</v>
      </c>
      <c r="AE4" t="s">
        <v>68</v>
      </c>
      <c r="AF4" t="s">
        <v>69</v>
      </c>
      <c r="AG4" t="s">
        <v>70</v>
      </c>
      <c r="AH4" t="s">
        <v>71</v>
      </c>
      <c r="AI4" t="s">
        <v>72</v>
      </c>
      <c r="AJ4" t="s">
        <v>73</v>
      </c>
      <c r="AK4" t="s">
        <v>74</v>
      </c>
      <c r="AL4" t="s">
        <v>75</v>
      </c>
      <c r="AM4" t="s">
        <v>76</v>
      </c>
      <c r="AN4" t="s">
        <v>77</v>
      </c>
      <c r="AO4" t="s">
        <v>78</v>
      </c>
      <c r="AP4" t="s">
        <v>79</v>
      </c>
      <c r="AQ4" t="s">
        <v>80</v>
      </c>
      <c r="AR4" t="s">
        <v>81</v>
      </c>
      <c r="AS4" t="s">
        <v>82</v>
      </c>
      <c r="AT4" t="s">
        <v>83</v>
      </c>
      <c r="AU4" t="s">
        <v>84</v>
      </c>
      <c r="AV4" t="s">
        <v>85</v>
      </c>
      <c r="AW4" t="s">
        <v>86</v>
      </c>
      <c r="AX4" t="s">
        <v>87</v>
      </c>
      <c r="AY4" t="s">
        <v>88</v>
      </c>
      <c r="AZ4" t="s">
        <v>89</v>
      </c>
      <c r="BA4" t="s">
        <v>90</v>
      </c>
      <c r="BB4" t="s">
        <v>91</v>
      </c>
      <c r="BC4" t="s">
        <v>92</v>
      </c>
      <c r="BD4" t="s">
        <v>93</v>
      </c>
      <c r="BE4" t="s">
        <v>94</v>
      </c>
      <c r="BF4" t="s">
        <v>95</v>
      </c>
      <c r="BG4" t="s">
        <v>96</v>
      </c>
      <c r="BH4" t="s">
        <v>97</v>
      </c>
      <c r="BI4" t="s">
        <v>98</v>
      </c>
      <c r="BJ4" t="s">
        <v>99</v>
      </c>
      <c r="BK4" t="s">
        <v>100</v>
      </c>
      <c r="BL4" t="s">
        <v>101</v>
      </c>
      <c r="BM4" t="s">
        <v>102</v>
      </c>
      <c r="BN4" t="s">
        <v>103</v>
      </c>
      <c r="BO4" t="s">
        <v>104</v>
      </c>
      <c r="BP4" t="s">
        <v>105</v>
      </c>
      <c r="BQ4" t="s">
        <v>106</v>
      </c>
      <c r="BR4" t="s">
        <v>107</v>
      </c>
      <c r="BS4" t="s">
        <v>108</v>
      </c>
      <c r="BT4" t="s">
        <v>109</v>
      </c>
      <c r="BU4" t="s">
        <v>110</v>
      </c>
      <c r="BV4" t="s">
        <v>111</v>
      </c>
      <c r="BW4" t="s">
        <v>112</v>
      </c>
      <c r="BX4" t="s">
        <v>113</v>
      </c>
      <c r="BY4" t="s">
        <v>114</v>
      </c>
      <c r="BZ4" t="s">
        <v>115</v>
      </c>
      <c r="CA4" t="s">
        <v>116</v>
      </c>
      <c r="CB4" t="s">
        <v>117</v>
      </c>
      <c r="CC4" t="s">
        <v>118</v>
      </c>
      <c r="CD4" t="s">
        <v>119</v>
      </c>
      <c r="CE4" t="s">
        <v>120</v>
      </c>
      <c r="CF4" t="s">
        <v>121</v>
      </c>
      <c r="CG4" t="s">
        <v>122</v>
      </c>
      <c r="CH4" t="s">
        <v>123</v>
      </c>
      <c r="CI4" t="s">
        <v>124</v>
      </c>
      <c r="CJ4" t="s">
        <v>125</v>
      </c>
      <c r="CK4" t="s">
        <v>126</v>
      </c>
      <c r="CL4" t="s">
        <v>127</v>
      </c>
      <c r="CM4" t="s">
        <v>128</v>
      </c>
      <c r="CN4" t="s">
        <v>129</v>
      </c>
      <c r="CO4" t="s">
        <v>130</v>
      </c>
      <c r="CP4" t="s">
        <v>131</v>
      </c>
      <c r="CQ4" t="s">
        <v>132</v>
      </c>
      <c r="CR4" t="s">
        <v>133</v>
      </c>
      <c r="CS4" t="s">
        <v>134</v>
      </c>
      <c r="CT4" t="s">
        <v>135</v>
      </c>
      <c r="CU4" t="s">
        <v>136</v>
      </c>
      <c r="CV4" t="s">
        <v>137</v>
      </c>
      <c r="CW4" t="s">
        <v>138</v>
      </c>
      <c r="CX4" t="s">
        <v>139</v>
      </c>
      <c r="CY4" t="s">
        <v>140</v>
      </c>
      <c r="CZ4" t="s">
        <v>141</v>
      </c>
      <c r="DA4" t="s">
        <v>142</v>
      </c>
      <c r="DB4" t="s">
        <v>143</v>
      </c>
      <c r="DC4" t="s">
        <v>144</v>
      </c>
      <c r="DD4" t="s">
        <v>145</v>
      </c>
      <c r="DE4" t="s">
        <v>146</v>
      </c>
      <c r="DF4" t="s">
        <v>147</v>
      </c>
      <c r="DG4" t="s">
        <v>148</v>
      </c>
      <c r="DH4" t="s">
        <v>149</v>
      </c>
      <c r="DI4" t="s">
        <v>150</v>
      </c>
      <c r="DJ4" t="s">
        <v>151</v>
      </c>
      <c r="DK4" t="s">
        <v>152</v>
      </c>
      <c r="DL4" t="s">
        <v>153</v>
      </c>
      <c r="DM4" t="s">
        <v>154</v>
      </c>
      <c r="DN4" t="s">
        <v>155</v>
      </c>
      <c r="DO4" t="s">
        <v>156</v>
      </c>
      <c r="DP4" t="s">
        <v>157</v>
      </c>
      <c r="DQ4" t="s">
        <v>158</v>
      </c>
      <c r="DR4" t="s">
        <v>159</v>
      </c>
      <c r="DS4" t="s">
        <v>160</v>
      </c>
      <c r="DT4" t="s">
        <v>161</v>
      </c>
      <c r="DU4" t="s">
        <v>162</v>
      </c>
      <c r="DV4" t="s">
        <v>163</v>
      </c>
      <c r="DW4" t="s">
        <v>164</v>
      </c>
      <c r="DX4" t="s">
        <v>165</v>
      </c>
      <c r="DY4" t="s">
        <v>166</v>
      </c>
      <c r="DZ4" t="s">
        <v>167</v>
      </c>
      <c r="EA4" t="s">
        <v>168</v>
      </c>
    </row>
    <row r="5" spans="1:131">
      <c r="A5" t="s">
        <v>29</v>
      </c>
      <c r="B5" t="s">
        <v>29</v>
      </c>
      <c r="C5" t="s">
        <v>29</v>
      </c>
      <c r="D5" t="s">
        <v>29</v>
      </c>
      <c r="E5" t="s">
        <v>29</v>
      </c>
      <c r="F5" s="11"/>
      <c r="G5" s="11"/>
      <c r="H5" t="s">
        <v>29</v>
      </c>
      <c r="K5" t="s">
        <v>29</v>
      </c>
      <c r="M5" t="s">
        <v>29</v>
      </c>
      <c r="N5" t="s">
        <v>29</v>
      </c>
      <c r="Q5" t="s">
        <v>29</v>
      </c>
      <c r="V5" t="s">
        <v>29</v>
      </c>
      <c r="AD5">
        <v>0.01</v>
      </c>
      <c r="AE5">
        <v>1.1481999999999999E-2</v>
      </c>
      <c r="AF5">
        <v>1.3183E-2</v>
      </c>
      <c r="AG5">
        <v>1.5136E-2</v>
      </c>
      <c r="AH5">
        <v>1.7378000000000001E-2</v>
      </c>
      <c r="AI5">
        <v>1.9952999999999999E-2</v>
      </c>
      <c r="AJ5">
        <v>2.2908999999999999E-2</v>
      </c>
      <c r="AK5">
        <v>2.6303E-2</v>
      </c>
      <c r="AL5">
        <v>3.0200000000000001E-2</v>
      </c>
      <c r="AM5">
        <v>3.4674000000000003E-2</v>
      </c>
      <c r="AN5">
        <v>3.9810999999999999E-2</v>
      </c>
      <c r="AO5">
        <v>4.5709E-2</v>
      </c>
      <c r="AP5">
        <v>5.2481E-2</v>
      </c>
      <c r="AQ5">
        <v>6.0255999999999997E-2</v>
      </c>
      <c r="AR5">
        <v>6.9182999999999995E-2</v>
      </c>
      <c r="AS5">
        <v>7.9433000000000004E-2</v>
      </c>
      <c r="AT5">
        <v>9.1201000000000004E-2</v>
      </c>
      <c r="AU5">
        <v>0.104713</v>
      </c>
      <c r="AV5">
        <v>0.120226</v>
      </c>
      <c r="AW5">
        <v>0.13803799999999999</v>
      </c>
      <c r="AX5">
        <v>0.15848899999999999</v>
      </c>
      <c r="AY5">
        <v>0.18196999999999999</v>
      </c>
      <c r="AZ5">
        <v>0.20893</v>
      </c>
      <c r="BA5">
        <v>0.23988300000000001</v>
      </c>
      <c r="BB5">
        <v>0.27542299999999997</v>
      </c>
      <c r="BC5">
        <v>0.31622800000000001</v>
      </c>
      <c r="BD5">
        <v>0.36307800000000001</v>
      </c>
      <c r="BE5">
        <v>0.41686899999999999</v>
      </c>
      <c r="BF5">
        <v>0.47863</v>
      </c>
      <c r="BG5">
        <v>0.54954099999999995</v>
      </c>
      <c r="BH5">
        <v>0.63095699999999999</v>
      </c>
      <c r="BI5">
        <v>0.72443599999999997</v>
      </c>
      <c r="BJ5">
        <v>0.83176399999999995</v>
      </c>
      <c r="BK5">
        <v>0.95499299999999998</v>
      </c>
      <c r="BL5">
        <v>1.0964780000000001</v>
      </c>
      <c r="BM5">
        <v>1.2589250000000001</v>
      </c>
      <c r="BN5">
        <v>1.4454400000000001</v>
      </c>
      <c r="BO5">
        <v>1.6595869999999999</v>
      </c>
      <c r="BP5">
        <v>1.9054610000000001</v>
      </c>
      <c r="BQ5">
        <v>2.1877620000000002</v>
      </c>
      <c r="BR5">
        <v>2.5118860000000001</v>
      </c>
      <c r="BS5">
        <v>2.8840309999999998</v>
      </c>
      <c r="BT5">
        <v>3.3113109999999999</v>
      </c>
      <c r="BU5">
        <v>3.8018939999999999</v>
      </c>
      <c r="BV5">
        <v>4.3651580000000001</v>
      </c>
      <c r="BW5">
        <v>5.0118720000000003</v>
      </c>
      <c r="BX5">
        <v>5.7543990000000003</v>
      </c>
      <c r="BY5">
        <v>6.6069339999999999</v>
      </c>
      <c r="BZ5">
        <v>7.5857760000000001</v>
      </c>
      <c r="CA5">
        <v>8.7096359999999997</v>
      </c>
      <c r="CB5">
        <v>10</v>
      </c>
      <c r="CC5">
        <v>11.481536</v>
      </c>
      <c r="CD5">
        <v>13.182567000000001</v>
      </c>
      <c r="CE5">
        <v>15.135612</v>
      </c>
      <c r="CF5">
        <v>17.378008000000001</v>
      </c>
      <c r="CG5">
        <v>19.952622999999999</v>
      </c>
      <c r="CH5">
        <v>22.908677000000001</v>
      </c>
      <c r="CI5">
        <v>26.302679999999999</v>
      </c>
      <c r="CJ5">
        <v>30.199517</v>
      </c>
      <c r="CK5">
        <v>34.673684999999999</v>
      </c>
      <c r="CL5">
        <v>39.810716999999997</v>
      </c>
      <c r="CM5">
        <v>45.708818999999998</v>
      </c>
      <c r="CN5">
        <v>52.480746000000003</v>
      </c>
      <c r="CO5">
        <v>60.255958999999997</v>
      </c>
      <c r="CP5">
        <v>69.183097000000004</v>
      </c>
      <c r="CQ5">
        <v>79.432822999999999</v>
      </c>
      <c r="CR5">
        <v>91.201083999999994</v>
      </c>
      <c r="CS5">
        <v>104.712855</v>
      </c>
      <c r="CT5">
        <v>120.226443</v>
      </c>
      <c r="CU5">
        <v>138.03842599999999</v>
      </c>
      <c r="CV5">
        <v>158.48931899999999</v>
      </c>
      <c r="CW5">
        <v>181.97008600000001</v>
      </c>
      <c r="CX5">
        <v>208.92961299999999</v>
      </c>
      <c r="CY5">
        <v>239.88329200000001</v>
      </c>
      <c r="CZ5">
        <v>275.42286999999999</v>
      </c>
      <c r="DA5">
        <v>316.22776599999997</v>
      </c>
      <c r="DB5">
        <v>363.07805500000001</v>
      </c>
      <c r="DC5">
        <v>416.86938300000003</v>
      </c>
      <c r="DD5">
        <v>478.63009199999999</v>
      </c>
      <c r="DE5">
        <v>549.54087400000003</v>
      </c>
      <c r="DF5">
        <v>630.95734400000003</v>
      </c>
      <c r="DG5">
        <v>724.43596000000002</v>
      </c>
      <c r="DH5">
        <v>831.76377100000002</v>
      </c>
      <c r="DI5">
        <v>954.99258599999996</v>
      </c>
      <c r="DJ5">
        <v>1096.478196</v>
      </c>
      <c r="DK5">
        <v>1258.9254120000001</v>
      </c>
      <c r="DL5">
        <v>1445.4397710000001</v>
      </c>
      <c r="DM5">
        <v>1659.5869070000001</v>
      </c>
      <c r="DN5">
        <v>1905.460718</v>
      </c>
      <c r="DO5">
        <v>2187.7616240000002</v>
      </c>
      <c r="DP5">
        <v>2511.8864319999998</v>
      </c>
      <c r="DQ5">
        <v>2884.0315030000002</v>
      </c>
      <c r="DR5">
        <v>3311.3112150000002</v>
      </c>
      <c r="DS5">
        <v>3801.893963</v>
      </c>
      <c r="DT5">
        <v>4365.1583220000002</v>
      </c>
      <c r="DU5">
        <v>5011.8723360000004</v>
      </c>
      <c r="DV5">
        <v>5754.3993730000002</v>
      </c>
      <c r="DW5">
        <v>6606.9344799999999</v>
      </c>
      <c r="DX5">
        <v>7585.7757499999998</v>
      </c>
      <c r="DY5">
        <v>8709.6358999999993</v>
      </c>
      <c r="DZ5">
        <v>10000</v>
      </c>
      <c r="EA5" t="s">
        <v>29</v>
      </c>
    </row>
    <row r="6" spans="1:131">
      <c r="A6" t="s">
        <v>225</v>
      </c>
      <c r="B6" t="s">
        <v>226</v>
      </c>
      <c r="C6">
        <v>1</v>
      </c>
      <c r="E6" t="s">
        <v>30</v>
      </c>
      <c r="F6" s="11">
        <v>45063.552858796298</v>
      </c>
      <c r="G6" s="11">
        <v>45063.552870370368</v>
      </c>
      <c r="H6" t="s">
        <v>227</v>
      </c>
      <c r="I6">
        <v>1.534</v>
      </c>
      <c r="J6">
        <v>0.01</v>
      </c>
      <c r="K6" t="s">
        <v>32</v>
      </c>
      <c r="L6">
        <v>1.33</v>
      </c>
      <c r="M6" t="s">
        <v>33</v>
      </c>
      <c r="N6" t="s">
        <v>34</v>
      </c>
      <c r="O6">
        <v>0.02</v>
      </c>
      <c r="P6">
        <v>2000</v>
      </c>
      <c r="Q6" t="s">
        <v>35</v>
      </c>
      <c r="R6">
        <v>15.47</v>
      </c>
      <c r="S6">
        <v>0.68400000000000005</v>
      </c>
      <c r="T6">
        <v>4.6100000000000002E-2</v>
      </c>
      <c r="U6">
        <v>1.669</v>
      </c>
      <c r="V6" t="s">
        <v>36</v>
      </c>
      <c r="W6">
        <v>37.51</v>
      </c>
      <c r="X6">
        <v>0.51900000000000002</v>
      </c>
      <c r="Y6">
        <v>0.223</v>
      </c>
      <c r="Z6">
        <v>20.693000000000001</v>
      </c>
      <c r="AA6">
        <v>12.901999999999999</v>
      </c>
      <c r="AB6">
        <v>33.314999999999998</v>
      </c>
      <c r="AC6">
        <v>68.501000000000005</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3.7465999999999999E-2</v>
      </c>
      <c r="BJ6">
        <v>7.8958E-2</v>
      </c>
      <c r="BK6">
        <v>8.7527999999999995E-2</v>
      </c>
      <c r="BL6">
        <v>7.6561000000000004E-2</v>
      </c>
      <c r="BM6">
        <v>6.8721000000000004E-2</v>
      </c>
      <c r="BN6">
        <v>7.1181999999999995E-2</v>
      </c>
      <c r="BO6">
        <v>9.6435000000000007E-2</v>
      </c>
      <c r="BP6">
        <v>0.14313699999999999</v>
      </c>
      <c r="BQ6">
        <v>0.198939</v>
      </c>
      <c r="BR6">
        <v>0.24715500000000001</v>
      </c>
      <c r="BS6">
        <v>0.276256</v>
      </c>
      <c r="BT6">
        <v>0.28446100000000002</v>
      </c>
      <c r="BU6">
        <v>0.27853299999999998</v>
      </c>
      <c r="BV6">
        <v>0.27232400000000001</v>
      </c>
      <c r="BW6">
        <v>0.28253099999999998</v>
      </c>
      <c r="BX6">
        <v>0.32808900000000002</v>
      </c>
      <c r="BY6">
        <v>0.433614</v>
      </c>
      <c r="BZ6">
        <v>0.62066699999999997</v>
      </c>
      <c r="CA6">
        <v>0.91302399999999995</v>
      </c>
      <c r="CB6">
        <v>1.3144830000000001</v>
      </c>
      <c r="CC6">
        <v>1.842395</v>
      </c>
      <c r="CD6">
        <v>2.4798659999999999</v>
      </c>
      <c r="CE6">
        <v>3.242524</v>
      </c>
      <c r="CF6">
        <v>4.1045530000000001</v>
      </c>
      <c r="CG6">
        <v>5.0709479999999996</v>
      </c>
      <c r="CH6">
        <v>6.084187</v>
      </c>
      <c r="CI6">
        <v>7.0850340000000003</v>
      </c>
      <c r="CJ6">
        <v>7.946358</v>
      </c>
      <c r="CK6">
        <v>8.5493109999999994</v>
      </c>
      <c r="CL6">
        <v>8.7808290000000007</v>
      </c>
      <c r="CM6">
        <v>8.5781600000000005</v>
      </c>
      <c r="CN6">
        <v>7.9355529999999996</v>
      </c>
      <c r="CO6">
        <v>6.916442</v>
      </c>
      <c r="CP6">
        <v>5.6309240000000003</v>
      </c>
      <c r="CQ6">
        <v>4.2378720000000003</v>
      </c>
      <c r="CR6">
        <v>2.872716</v>
      </c>
      <c r="CS6">
        <v>1.6835329999999999</v>
      </c>
      <c r="CT6">
        <v>0.73457799999999995</v>
      </c>
      <c r="CU6">
        <v>0.11415400000000001</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row>
    <row r="7" spans="1:131">
      <c r="A7" t="s">
        <v>225</v>
      </c>
      <c r="B7" t="s">
        <v>226</v>
      </c>
      <c r="C7">
        <v>1</v>
      </c>
      <c r="E7" t="s">
        <v>30</v>
      </c>
      <c r="F7" s="11">
        <v>45063.553148148145</v>
      </c>
      <c r="G7" s="11">
        <v>45063.553159722222</v>
      </c>
      <c r="H7" t="s">
        <v>227</v>
      </c>
      <c r="I7">
        <v>1.534</v>
      </c>
      <c r="J7">
        <v>0.01</v>
      </c>
      <c r="K7" t="s">
        <v>32</v>
      </c>
      <c r="L7">
        <v>1.33</v>
      </c>
      <c r="M7" t="s">
        <v>33</v>
      </c>
      <c r="N7" t="s">
        <v>34</v>
      </c>
      <c r="O7">
        <v>0.02</v>
      </c>
      <c r="P7">
        <v>2000</v>
      </c>
      <c r="Q7" t="s">
        <v>35</v>
      </c>
      <c r="R7">
        <v>15.58</v>
      </c>
      <c r="S7">
        <v>0.72499999999999998</v>
      </c>
      <c r="T7">
        <v>4.5999999999999999E-2</v>
      </c>
      <c r="U7">
        <v>1.6619999999999999</v>
      </c>
      <c r="V7" t="s">
        <v>36</v>
      </c>
      <c r="W7">
        <v>37.143000000000001</v>
      </c>
      <c r="X7">
        <v>0.51600000000000001</v>
      </c>
      <c r="Y7">
        <v>0.22500000000000001</v>
      </c>
      <c r="Z7">
        <v>20.530999999999999</v>
      </c>
      <c r="AA7">
        <v>12.778</v>
      </c>
      <c r="AB7">
        <v>33.066000000000003</v>
      </c>
      <c r="AC7">
        <v>67.722999999999999</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3.7041999999999999E-2</v>
      </c>
      <c r="BJ7">
        <v>7.8279000000000001E-2</v>
      </c>
      <c r="BK7">
        <v>8.7363999999999997E-2</v>
      </c>
      <c r="BL7">
        <v>7.6839000000000005E-2</v>
      </c>
      <c r="BM7">
        <v>6.9960999999999995E-2</v>
      </c>
      <c r="BN7">
        <v>7.3457999999999996E-2</v>
      </c>
      <c r="BO7">
        <v>9.9749000000000004E-2</v>
      </c>
      <c r="BP7">
        <v>0.147178</v>
      </c>
      <c r="BQ7">
        <v>0.20309199999999999</v>
      </c>
      <c r="BR7">
        <v>0.25062600000000002</v>
      </c>
      <c r="BS7">
        <v>0.27835700000000002</v>
      </c>
      <c r="BT7">
        <v>0.28494900000000001</v>
      </c>
      <c r="BU7">
        <v>0.27781800000000001</v>
      </c>
      <c r="BV7">
        <v>0.27150000000000002</v>
      </c>
      <c r="BW7">
        <v>0.28324199999999999</v>
      </c>
      <c r="BX7">
        <v>0.33234200000000003</v>
      </c>
      <c r="BY7">
        <v>0.44362800000000002</v>
      </c>
      <c r="BZ7">
        <v>0.63820600000000005</v>
      </c>
      <c r="CA7">
        <v>0.93916200000000005</v>
      </c>
      <c r="CB7">
        <v>1.348878</v>
      </c>
      <c r="CC7">
        <v>1.8834949999999999</v>
      </c>
      <c r="CD7">
        <v>2.5248010000000001</v>
      </c>
      <c r="CE7">
        <v>3.2881870000000002</v>
      </c>
      <c r="CF7">
        <v>4.1485260000000004</v>
      </c>
      <c r="CG7">
        <v>5.1123830000000003</v>
      </c>
      <c r="CH7">
        <v>6.1238359999999998</v>
      </c>
      <c r="CI7">
        <v>7.1239809999999997</v>
      </c>
      <c r="CJ7">
        <v>7.9843250000000001</v>
      </c>
      <c r="CK7">
        <v>8.5835319999999999</v>
      </c>
      <c r="CL7">
        <v>8.8062869999999993</v>
      </c>
      <c r="CM7">
        <v>8.5885960000000008</v>
      </c>
      <c r="CN7">
        <v>7.9250829999999999</v>
      </c>
      <c r="CO7">
        <v>6.881418</v>
      </c>
      <c r="CP7">
        <v>5.5709559999999998</v>
      </c>
      <c r="CQ7">
        <v>4.1573830000000003</v>
      </c>
      <c r="CR7">
        <v>2.7777180000000001</v>
      </c>
      <c r="CS7">
        <v>1.590476</v>
      </c>
      <c r="CT7">
        <v>0.63224899999999995</v>
      </c>
      <c r="CU7">
        <v>7.51E-2</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row>
    <row r="8" spans="1:131">
      <c r="A8" t="s">
        <v>225</v>
      </c>
      <c r="B8" t="s">
        <v>226</v>
      </c>
      <c r="C8">
        <v>1</v>
      </c>
      <c r="E8" t="s">
        <v>30</v>
      </c>
      <c r="F8" s="11">
        <v>45063.553437499999</v>
      </c>
      <c r="G8" s="11">
        <v>45063.553449074076</v>
      </c>
      <c r="H8" t="s">
        <v>227</v>
      </c>
      <c r="I8">
        <v>1.534</v>
      </c>
      <c r="J8">
        <v>0.01</v>
      </c>
      <c r="K8" t="s">
        <v>32</v>
      </c>
      <c r="L8">
        <v>1.33</v>
      </c>
      <c r="M8" t="s">
        <v>33</v>
      </c>
      <c r="N8" t="s">
        <v>34</v>
      </c>
      <c r="O8">
        <v>0.02</v>
      </c>
      <c r="P8">
        <v>2000</v>
      </c>
      <c r="Q8" t="s">
        <v>35</v>
      </c>
      <c r="R8">
        <v>15.56</v>
      </c>
      <c r="S8">
        <v>0.60699999999999998</v>
      </c>
      <c r="T8">
        <v>4.4600000000000001E-2</v>
      </c>
      <c r="U8">
        <v>1.665</v>
      </c>
      <c r="V8" t="s">
        <v>36</v>
      </c>
      <c r="W8">
        <v>36.442</v>
      </c>
      <c r="X8">
        <v>0.51600000000000001</v>
      </c>
      <c r="Y8">
        <v>0.23200000000000001</v>
      </c>
      <c r="Z8">
        <v>19.923999999999999</v>
      </c>
      <c r="AA8">
        <v>12.266999999999999</v>
      </c>
      <c r="AB8">
        <v>32.57</v>
      </c>
      <c r="AC8">
        <v>66.480999999999995</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3.755E-2</v>
      </c>
      <c r="BJ8">
        <v>7.9824000000000006E-2</v>
      </c>
      <c r="BK8">
        <v>8.7911000000000003E-2</v>
      </c>
      <c r="BL8">
        <v>7.5855000000000006E-2</v>
      </c>
      <c r="BM8">
        <v>6.5499000000000002E-2</v>
      </c>
      <c r="BN8">
        <v>6.5624000000000002E-2</v>
      </c>
      <c r="BO8">
        <v>8.9742000000000002E-2</v>
      </c>
      <c r="BP8">
        <v>0.138381</v>
      </c>
      <c r="BQ8">
        <v>0.201074</v>
      </c>
      <c r="BR8">
        <v>0.26253900000000002</v>
      </c>
      <c r="BS8">
        <v>0.31121799999999999</v>
      </c>
      <c r="BT8">
        <v>0.34343499999999999</v>
      </c>
      <c r="BU8">
        <v>0.36268</v>
      </c>
      <c r="BV8">
        <v>0.378776</v>
      </c>
      <c r="BW8">
        <v>0.405142</v>
      </c>
      <c r="BX8">
        <v>0.45751700000000001</v>
      </c>
      <c r="BY8">
        <v>0.55842000000000003</v>
      </c>
      <c r="BZ8">
        <v>0.72946299999999997</v>
      </c>
      <c r="CA8">
        <v>0.99682099999999996</v>
      </c>
      <c r="CB8">
        <v>1.370042</v>
      </c>
      <c r="CC8">
        <v>1.873016</v>
      </c>
      <c r="CD8">
        <v>2.4967009999999998</v>
      </c>
      <c r="CE8">
        <v>3.2609439999999998</v>
      </c>
      <c r="CF8">
        <v>4.1396009999999999</v>
      </c>
      <c r="CG8">
        <v>5.132047</v>
      </c>
      <c r="CH8">
        <v>6.1707840000000003</v>
      </c>
      <c r="CI8">
        <v>7.1876069999999999</v>
      </c>
      <c r="CJ8">
        <v>8.0489320000000006</v>
      </c>
      <c r="CK8">
        <v>8.6328969999999998</v>
      </c>
      <c r="CL8">
        <v>8.8259880000000006</v>
      </c>
      <c r="CM8">
        <v>8.5679649999999992</v>
      </c>
      <c r="CN8">
        <v>7.8596870000000001</v>
      </c>
      <c r="CO8">
        <v>6.7738379999999996</v>
      </c>
      <c r="CP8">
        <v>5.4293189999999996</v>
      </c>
      <c r="CQ8">
        <v>4.0002399999999998</v>
      </c>
      <c r="CR8">
        <v>2.6046200000000002</v>
      </c>
      <c r="CS8">
        <v>1.482553</v>
      </c>
      <c r="CT8">
        <v>0.43026799999999998</v>
      </c>
      <c r="CU8">
        <v>6.5480999999999998E-2</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row>
    <row r="9" spans="1:131">
      <c r="A9" t="s">
        <v>228</v>
      </c>
      <c r="B9" t="s">
        <v>226</v>
      </c>
      <c r="C9">
        <v>1</v>
      </c>
      <c r="E9" t="s">
        <v>30</v>
      </c>
      <c r="F9" s="11">
        <v>45063.552858796298</v>
      </c>
      <c r="G9" s="11">
        <v>45063.552870370368</v>
      </c>
      <c r="H9" t="s">
        <v>227</v>
      </c>
      <c r="I9">
        <v>1.534</v>
      </c>
      <c r="J9">
        <v>0.01</v>
      </c>
      <c r="K9" t="s">
        <v>32</v>
      </c>
      <c r="L9">
        <v>1.33</v>
      </c>
      <c r="M9" t="s">
        <v>33</v>
      </c>
      <c r="N9" t="s">
        <v>34</v>
      </c>
      <c r="O9">
        <v>0.02</v>
      </c>
      <c r="P9">
        <v>2000</v>
      </c>
      <c r="Q9" t="s">
        <v>35</v>
      </c>
      <c r="R9">
        <v>15.54</v>
      </c>
      <c r="S9">
        <v>0.67200000000000004</v>
      </c>
      <c r="T9">
        <v>4.5600000000000002E-2</v>
      </c>
      <c r="U9">
        <v>1.665</v>
      </c>
      <c r="V9" t="s">
        <v>36</v>
      </c>
      <c r="W9">
        <v>37.031999999999996</v>
      </c>
      <c r="X9">
        <v>0.51700000000000002</v>
      </c>
      <c r="Y9">
        <v>0.22600000000000001</v>
      </c>
      <c r="Z9">
        <v>20.376999999999999</v>
      </c>
      <c r="AA9">
        <v>12.651999999999999</v>
      </c>
      <c r="AB9">
        <v>32.981999999999999</v>
      </c>
      <c r="AC9">
        <v>67.569999999999993</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3.7352999999999997E-2</v>
      </c>
      <c r="BJ9">
        <v>7.9020999999999994E-2</v>
      </c>
      <c r="BK9">
        <v>8.7600999999999998E-2</v>
      </c>
      <c r="BL9">
        <v>7.6418E-2</v>
      </c>
      <c r="BM9">
        <v>6.8059999999999996E-2</v>
      </c>
      <c r="BN9">
        <v>7.0087999999999998E-2</v>
      </c>
      <c r="BO9">
        <v>9.5308000000000004E-2</v>
      </c>
      <c r="BP9">
        <v>0.142899</v>
      </c>
      <c r="BQ9">
        <v>0.20103499999999999</v>
      </c>
      <c r="BR9">
        <v>0.25344</v>
      </c>
      <c r="BS9">
        <v>0.28860999999999998</v>
      </c>
      <c r="BT9">
        <v>0.304282</v>
      </c>
      <c r="BU9">
        <v>0.30634299999999998</v>
      </c>
      <c r="BV9">
        <v>0.307533</v>
      </c>
      <c r="BW9">
        <v>0.32363799999999998</v>
      </c>
      <c r="BX9">
        <v>0.37264900000000001</v>
      </c>
      <c r="BY9">
        <v>0.47855399999999998</v>
      </c>
      <c r="BZ9">
        <v>0.66277900000000001</v>
      </c>
      <c r="CA9">
        <v>0.94966899999999999</v>
      </c>
      <c r="CB9">
        <v>1.344468</v>
      </c>
      <c r="CC9">
        <v>1.8663019999999999</v>
      </c>
      <c r="CD9">
        <v>2.5004559999999998</v>
      </c>
      <c r="CE9">
        <v>3.2638850000000001</v>
      </c>
      <c r="CF9">
        <v>4.1308939999999996</v>
      </c>
      <c r="CG9">
        <v>5.1051260000000003</v>
      </c>
      <c r="CH9">
        <v>6.1262689999999997</v>
      </c>
      <c r="CI9">
        <v>7.1322080000000003</v>
      </c>
      <c r="CJ9">
        <v>7.9932049999999997</v>
      </c>
      <c r="CK9">
        <v>8.5885809999999996</v>
      </c>
      <c r="CL9">
        <v>8.8043669999999992</v>
      </c>
      <c r="CM9">
        <v>8.5782419999999995</v>
      </c>
      <c r="CN9">
        <v>7.9067759999999998</v>
      </c>
      <c r="CO9">
        <v>6.8571989999999996</v>
      </c>
      <c r="CP9">
        <v>5.5439179999999997</v>
      </c>
      <c r="CQ9">
        <v>4.1309959999999997</v>
      </c>
      <c r="CR9">
        <v>2.7549450000000002</v>
      </c>
      <c r="CS9">
        <v>1.5736030000000001</v>
      </c>
      <c r="CT9">
        <v>0.62113300000000005</v>
      </c>
      <c r="CU9">
        <v>7.2147000000000003E-2</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row>
    <row r="10" spans="1:131">
      <c r="A10" t="s">
        <v>229</v>
      </c>
      <c r="B10" t="s">
        <v>226</v>
      </c>
      <c r="C10">
        <v>1</v>
      </c>
      <c r="E10" t="s">
        <v>30</v>
      </c>
      <c r="F10" s="11">
        <v>45064.612962962965</v>
      </c>
      <c r="G10" s="11">
        <v>45064.612974537034</v>
      </c>
      <c r="H10" t="s">
        <v>227</v>
      </c>
      <c r="I10">
        <v>1.534</v>
      </c>
      <c r="J10">
        <v>0.01</v>
      </c>
      <c r="K10" t="s">
        <v>32</v>
      </c>
      <c r="L10">
        <v>1.33</v>
      </c>
      <c r="M10" t="s">
        <v>33</v>
      </c>
      <c r="N10" t="s">
        <v>230</v>
      </c>
      <c r="O10">
        <v>0.02</v>
      </c>
      <c r="P10">
        <v>2000</v>
      </c>
      <c r="Q10" t="s">
        <v>35</v>
      </c>
      <c r="R10">
        <v>16.899999999999999</v>
      </c>
      <c r="S10">
        <v>1.1479999999999999</v>
      </c>
      <c r="T10">
        <v>5.16E-2</v>
      </c>
      <c r="U10">
        <v>1.669</v>
      </c>
      <c r="V10" t="s">
        <v>36</v>
      </c>
      <c r="W10">
        <v>37.466000000000001</v>
      </c>
      <c r="X10">
        <v>0.51700000000000002</v>
      </c>
      <c r="Y10">
        <v>0.21099999999999999</v>
      </c>
      <c r="Z10">
        <v>21.859000000000002</v>
      </c>
      <c r="AA10">
        <v>12.821999999999999</v>
      </c>
      <c r="AB10">
        <v>33.363</v>
      </c>
      <c r="AC10">
        <v>68.491</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9.9649999999999999E-3</v>
      </c>
      <c r="BN10">
        <v>7.5106000000000006E-2</v>
      </c>
      <c r="BO10">
        <v>0.12934100000000001</v>
      </c>
      <c r="BP10">
        <v>0.20419399999999999</v>
      </c>
      <c r="BQ10">
        <v>0.26430799999999999</v>
      </c>
      <c r="BR10">
        <v>0.30302899999999999</v>
      </c>
      <c r="BS10">
        <v>0.310276</v>
      </c>
      <c r="BT10">
        <v>0.289155</v>
      </c>
      <c r="BU10">
        <v>0.25380399999999997</v>
      </c>
      <c r="BV10">
        <v>0.224687</v>
      </c>
      <c r="BW10">
        <v>0.224107</v>
      </c>
      <c r="BX10">
        <v>0.27564899999999998</v>
      </c>
      <c r="BY10">
        <v>0.40606300000000001</v>
      </c>
      <c r="BZ10">
        <v>0.633571</v>
      </c>
      <c r="CA10">
        <v>0.974657</v>
      </c>
      <c r="CB10">
        <v>1.420086</v>
      </c>
      <c r="CC10">
        <v>1.973562</v>
      </c>
      <c r="CD10">
        <v>2.6058330000000001</v>
      </c>
      <c r="CE10">
        <v>3.32918</v>
      </c>
      <c r="CF10">
        <v>4.1282550000000002</v>
      </c>
      <c r="CG10">
        <v>5.0279489999999996</v>
      </c>
      <c r="CH10">
        <v>5.9956860000000001</v>
      </c>
      <c r="CI10">
        <v>6.9852869999999996</v>
      </c>
      <c r="CJ10">
        <v>7.86686</v>
      </c>
      <c r="CK10">
        <v>8.5069339999999993</v>
      </c>
      <c r="CL10">
        <v>8.7761840000000007</v>
      </c>
      <c r="CM10">
        <v>8.6000770000000006</v>
      </c>
      <c r="CN10">
        <v>7.9678579999999997</v>
      </c>
      <c r="CO10">
        <v>6.9474830000000001</v>
      </c>
      <c r="CP10">
        <v>5.6558130000000002</v>
      </c>
      <c r="CQ10">
        <v>4.274724</v>
      </c>
      <c r="CR10">
        <v>2.8896120000000001</v>
      </c>
      <c r="CS10">
        <v>1.8649929999999999</v>
      </c>
      <c r="CT10">
        <v>0.55368300000000004</v>
      </c>
      <c r="CU10">
        <v>5.2026999999999997E-2</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row>
    <row r="11" spans="1:131">
      <c r="A11" t="s">
        <v>229</v>
      </c>
      <c r="B11" t="s">
        <v>226</v>
      </c>
      <c r="C11">
        <v>1</v>
      </c>
      <c r="E11" t="s">
        <v>30</v>
      </c>
      <c r="F11" s="11">
        <v>45064.613252314812</v>
      </c>
      <c r="G11" s="11">
        <v>45064.613263888888</v>
      </c>
      <c r="H11" t="s">
        <v>227</v>
      </c>
      <c r="I11">
        <v>1.534</v>
      </c>
      <c r="J11">
        <v>0.01</v>
      </c>
      <c r="K11" t="s">
        <v>32</v>
      </c>
      <c r="L11">
        <v>1.33</v>
      </c>
      <c r="M11" t="s">
        <v>33</v>
      </c>
      <c r="N11" t="s">
        <v>230</v>
      </c>
      <c r="O11">
        <v>0.02</v>
      </c>
      <c r="P11">
        <v>2000</v>
      </c>
      <c r="Q11" t="s">
        <v>35</v>
      </c>
      <c r="R11">
        <v>16.87</v>
      </c>
      <c r="S11">
        <v>1.135</v>
      </c>
      <c r="T11">
        <v>5.0999999999999997E-2</v>
      </c>
      <c r="U11">
        <v>1.637</v>
      </c>
      <c r="V11" t="s">
        <v>36</v>
      </c>
      <c r="W11">
        <v>36.454000000000001</v>
      </c>
      <c r="X11">
        <v>0.505</v>
      </c>
      <c r="Y11">
        <v>0.214</v>
      </c>
      <c r="Z11">
        <v>21.585000000000001</v>
      </c>
      <c r="AA11">
        <v>12.587</v>
      </c>
      <c r="AB11">
        <v>32.787999999999997</v>
      </c>
      <c r="AC11">
        <v>66.247</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2.0562E-2</v>
      </c>
      <c r="BO11">
        <v>0.13525599999999999</v>
      </c>
      <c r="BP11">
        <v>0.20908199999999999</v>
      </c>
      <c r="BQ11">
        <v>0.27194699999999999</v>
      </c>
      <c r="BR11">
        <v>0.313859</v>
      </c>
      <c r="BS11">
        <v>0.32442100000000001</v>
      </c>
      <c r="BT11">
        <v>0.30663699999999999</v>
      </c>
      <c r="BU11">
        <v>0.27462300000000001</v>
      </c>
      <c r="BV11">
        <v>0.24876100000000001</v>
      </c>
      <c r="BW11">
        <v>0.251467</v>
      </c>
      <c r="BX11">
        <v>0.30642000000000003</v>
      </c>
      <c r="BY11">
        <v>0.44062200000000001</v>
      </c>
      <c r="BZ11">
        <v>0.67246099999999998</v>
      </c>
      <c r="CA11">
        <v>1.018823</v>
      </c>
      <c r="CB11">
        <v>1.470629</v>
      </c>
      <c r="CC11">
        <v>2.0320260000000001</v>
      </c>
      <c r="CD11">
        <v>2.6736309999999999</v>
      </c>
      <c r="CE11">
        <v>3.4078930000000001</v>
      </c>
      <c r="CF11">
        <v>4.2187150000000004</v>
      </c>
      <c r="CG11">
        <v>5.1302669999999999</v>
      </c>
      <c r="CH11">
        <v>6.1081110000000001</v>
      </c>
      <c r="CI11">
        <v>7.1039779999999997</v>
      </c>
      <c r="CJ11">
        <v>7.9853389999999997</v>
      </c>
      <c r="CK11">
        <v>8.6164900000000006</v>
      </c>
      <c r="CL11">
        <v>8.8669349999999998</v>
      </c>
      <c r="CM11">
        <v>8.6624689999999998</v>
      </c>
      <c r="CN11">
        <v>7.9943679999999997</v>
      </c>
      <c r="CO11">
        <v>6.9340250000000001</v>
      </c>
      <c r="CP11">
        <v>5.6039130000000004</v>
      </c>
      <c r="CQ11">
        <v>4.182817</v>
      </c>
      <c r="CR11">
        <v>2.7623869999999999</v>
      </c>
      <c r="CS11">
        <v>1.293347</v>
      </c>
      <c r="CT11">
        <v>0.157719</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row>
    <row r="12" spans="1:131">
      <c r="A12" t="s">
        <v>229</v>
      </c>
      <c r="B12" t="s">
        <v>226</v>
      </c>
      <c r="C12">
        <v>1</v>
      </c>
      <c r="E12" t="s">
        <v>30</v>
      </c>
      <c r="F12" s="11">
        <v>45064.613553240742</v>
      </c>
      <c r="G12" s="11">
        <v>45064.613564814812</v>
      </c>
      <c r="H12" t="s">
        <v>227</v>
      </c>
      <c r="I12">
        <v>1.534</v>
      </c>
      <c r="J12">
        <v>0.01</v>
      </c>
      <c r="K12" t="s">
        <v>32</v>
      </c>
      <c r="L12">
        <v>1.33</v>
      </c>
      <c r="M12" t="s">
        <v>33</v>
      </c>
      <c r="N12" t="s">
        <v>230</v>
      </c>
      <c r="O12">
        <v>0.02</v>
      </c>
      <c r="P12">
        <v>2000</v>
      </c>
      <c r="Q12" t="s">
        <v>35</v>
      </c>
      <c r="R12">
        <v>16.86</v>
      </c>
      <c r="S12">
        <v>1.139</v>
      </c>
      <c r="T12">
        <v>5.0200000000000002E-2</v>
      </c>
      <c r="U12">
        <v>1.63</v>
      </c>
      <c r="V12" t="s">
        <v>36</v>
      </c>
      <c r="W12">
        <v>35.991999999999997</v>
      </c>
      <c r="X12">
        <v>0.503</v>
      </c>
      <c r="Y12">
        <v>0.217</v>
      </c>
      <c r="Z12">
        <v>21.297999999999998</v>
      </c>
      <c r="AA12">
        <v>12.414</v>
      </c>
      <c r="AB12">
        <v>32.448999999999998</v>
      </c>
      <c r="AC12">
        <v>65.319000000000003</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2.0969000000000002E-2</v>
      </c>
      <c r="BO12">
        <v>0.138019</v>
      </c>
      <c r="BP12">
        <v>0.21417800000000001</v>
      </c>
      <c r="BQ12">
        <v>0.278951</v>
      </c>
      <c r="BR12">
        <v>0.32239800000000002</v>
      </c>
      <c r="BS12">
        <v>0.333928</v>
      </c>
      <c r="BT12">
        <v>0.31668099999999999</v>
      </c>
      <c r="BU12">
        <v>0.28508299999999998</v>
      </c>
      <c r="BV12">
        <v>0.25987399999999999</v>
      </c>
      <c r="BW12">
        <v>0.26389299999999999</v>
      </c>
      <c r="BX12">
        <v>0.32119999999999999</v>
      </c>
      <c r="BY12">
        <v>0.45917200000000002</v>
      </c>
      <c r="BZ12">
        <v>0.696218</v>
      </c>
      <c r="CA12">
        <v>1.0491349999999999</v>
      </c>
      <c r="CB12">
        <v>1.5081709999999999</v>
      </c>
      <c r="CC12">
        <v>2.0768659999999999</v>
      </c>
      <c r="CD12">
        <v>2.7247110000000001</v>
      </c>
      <c r="CE12">
        <v>3.4635929999999999</v>
      </c>
      <c r="CF12">
        <v>4.276923</v>
      </c>
      <c r="CG12">
        <v>5.1889620000000001</v>
      </c>
      <c r="CH12">
        <v>6.1654010000000001</v>
      </c>
      <c r="CI12">
        <v>7.1577710000000003</v>
      </c>
      <c r="CJ12">
        <v>8.0328189999999999</v>
      </c>
      <c r="CK12">
        <v>8.6536039999999996</v>
      </c>
      <c r="CL12">
        <v>8.8885609999999993</v>
      </c>
      <c r="CM12">
        <v>8.6627849999999995</v>
      </c>
      <c r="CN12">
        <v>7.9678880000000003</v>
      </c>
      <c r="CO12">
        <v>6.8770959999999999</v>
      </c>
      <c r="CP12">
        <v>5.5166789999999999</v>
      </c>
      <c r="CQ12">
        <v>4.0659419999999997</v>
      </c>
      <c r="CR12">
        <v>2.63334</v>
      </c>
      <c r="CS12">
        <v>1.0895049999999999</v>
      </c>
      <c r="CT12">
        <v>8.9682999999999999E-2</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row>
    <row r="13" spans="1:131">
      <c r="A13" t="s">
        <v>231</v>
      </c>
      <c r="B13" t="s">
        <v>226</v>
      </c>
      <c r="C13">
        <v>1</v>
      </c>
      <c r="E13" t="s">
        <v>30</v>
      </c>
      <c r="F13" s="11">
        <v>45064.612962962965</v>
      </c>
      <c r="G13" s="11">
        <v>45064.612974537034</v>
      </c>
      <c r="H13" t="s">
        <v>227</v>
      </c>
      <c r="I13">
        <v>1.534</v>
      </c>
      <c r="J13">
        <v>0.01</v>
      </c>
      <c r="K13" t="s">
        <v>32</v>
      </c>
      <c r="L13">
        <v>1.33</v>
      </c>
      <c r="M13" t="s">
        <v>33</v>
      </c>
      <c r="N13" t="s">
        <v>230</v>
      </c>
      <c r="O13">
        <v>0.02</v>
      </c>
      <c r="P13">
        <v>2000</v>
      </c>
      <c r="Q13" t="s">
        <v>35</v>
      </c>
      <c r="R13">
        <v>16.88</v>
      </c>
      <c r="S13">
        <v>1.1399999999999999</v>
      </c>
      <c r="T13">
        <v>5.0900000000000001E-2</v>
      </c>
      <c r="U13">
        <v>1.645</v>
      </c>
      <c r="V13" t="s">
        <v>36</v>
      </c>
      <c r="W13">
        <v>36.637999999999998</v>
      </c>
      <c r="X13">
        <v>0.50900000000000001</v>
      </c>
      <c r="Y13">
        <v>0.214</v>
      </c>
      <c r="Z13">
        <v>21.577999999999999</v>
      </c>
      <c r="AA13">
        <v>12.606</v>
      </c>
      <c r="AB13">
        <v>32.863</v>
      </c>
      <c r="AC13">
        <v>66.661000000000001</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4.2201000000000002E-2</v>
      </c>
      <c r="BO13">
        <v>0.13420599999999999</v>
      </c>
      <c r="BP13">
        <v>0.209152</v>
      </c>
      <c r="BQ13">
        <v>0.271735</v>
      </c>
      <c r="BR13">
        <v>0.31309599999999999</v>
      </c>
      <c r="BS13">
        <v>0.32287500000000002</v>
      </c>
      <c r="BT13">
        <v>0.30415799999999998</v>
      </c>
      <c r="BU13">
        <v>0.27117000000000002</v>
      </c>
      <c r="BV13">
        <v>0.24443999999999999</v>
      </c>
      <c r="BW13">
        <v>0.24648900000000001</v>
      </c>
      <c r="BX13">
        <v>0.301089</v>
      </c>
      <c r="BY13">
        <v>0.43528499999999998</v>
      </c>
      <c r="BZ13">
        <v>0.66741700000000004</v>
      </c>
      <c r="CA13">
        <v>1.014205</v>
      </c>
      <c r="CB13">
        <v>1.466296</v>
      </c>
      <c r="CC13">
        <v>2.027485</v>
      </c>
      <c r="CD13">
        <v>2.6680579999999998</v>
      </c>
      <c r="CE13">
        <v>3.4002219999999999</v>
      </c>
      <c r="CF13">
        <v>4.2079639999999996</v>
      </c>
      <c r="CG13">
        <v>5.1157260000000004</v>
      </c>
      <c r="CH13">
        <v>6.0897329999999998</v>
      </c>
      <c r="CI13">
        <v>7.0823460000000003</v>
      </c>
      <c r="CJ13">
        <v>7.9616720000000001</v>
      </c>
      <c r="CK13">
        <v>8.5923429999999996</v>
      </c>
      <c r="CL13">
        <v>8.8438929999999996</v>
      </c>
      <c r="CM13">
        <v>8.6417789999999997</v>
      </c>
      <c r="CN13">
        <v>7.9767049999999999</v>
      </c>
      <c r="CO13">
        <v>6.9195130000000002</v>
      </c>
      <c r="CP13">
        <v>5.5922559999999999</v>
      </c>
      <c r="CQ13">
        <v>4.1739470000000001</v>
      </c>
      <c r="CR13">
        <v>2.763916</v>
      </c>
      <c r="CS13">
        <v>1.408139</v>
      </c>
      <c r="CT13">
        <v>0.280555</v>
      </c>
      <c r="CU13">
        <v>9.9340000000000001E-3</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row>
    <row r="14" spans="1:131">
      <c r="A14" t="s">
        <v>232</v>
      </c>
      <c r="B14" t="s">
        <v>226</v>
      </c>
      <c r="C14">
        <v>1</v>
      </c>
      <c r="E14" t="s">
        <v>30</v>
      </c>
      <c r="F14" s="11">
        <v>45068.60396990741</v>
      </c>
      <c r="G14" s="11">
        <v>45068.603993055556</v>
      </c>
      <c r="H14" t="s">
        <v>227</v>
      </c>
      <c r="I14">
        <v>1.534</v>
      </c>
      <c r="J14">
        <v>0.01</v>
      </c>
      <c r="K14" t="s">
        <v>32</v>
      </c>
      <c r="L14">
        <v>1.33</v>
      </c>
      <c r="M14" t="s">
        <v>33</v>
      </c>
      <c r="N14" t="s">
        <v>230</v>
      </c>
      <c r="O14">
        <v>0.02</v>
      </c>
      <c r="P14">
        <v>2000</v>
      </c>
      <c r="Q14" t="s">
        <v>35</v>
      </c>
      <c r="R14">
        <v>19.239999999999998</v>
      </c>
      <c r="S14">
        <v>1.016</v>
      </c>
      <c r="T14">
        <v>4.1099999999999998E-2</v>
      </c>
      <c r="U14">
        <v>2.2400000000000002</v>
      </c>
      <c r="V14" t="s">
        <v>36</v>
      </c>
      <c r="W14">
        <v>30.684000000000001</v>
      </c>
      <c r="X14">
        <v>0.70199999999999996</v>
      </c>
      <c r="Y14">
        <v>0.30299999999999999</v>
      </c>
      <c r="Z14">
        <v>15.255000000000001</v>
      </c>
      <c r="AA14">
        <v>7.6630000000000003</v>
      </c>
      <c r="AB14">
        <v>24.57</v>
      </c>
      <c r="AC14">
        <v>62.692</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1.5715E-2</v>
      </c>
      <c r="BN14">
        <v>8.3519999999999997E-2</v>
      </c>
      <c r="BO14">
        <v>0.199633</v>
      </c>
      <c r="BP14">
        <v>0.29842099999999999</v>
      </c>
      <c r="BQ14">
        <v>0.38884099999999999</v>
      </c>
      <c r="BR14">
        <v>0.45617200000000002</v>
      </c>
      <c r="BS14">
        <v>0.50451199999999996</v>
      </c>
      <c r="BT14">
        <v>0.55109200000000003</v>
      </c>
      <c r="BU14">
        <v>0.62177400000000005</v>
      </c>
      <c r="BV14">
        <v>0.74339299999999997</v>
      </c>
      <c r="BW14">
        <v>0.94165299999999996</v>
      </c>
      <c r="BX14">
        <v>1.2336419999999999</v>
      </c>
      <c r="BY14">
        <v>1.637832</v>
      </c>
      <c r="BZ14">
        <v>2.1431640000000001</v>
      </c>
      <c r="CA14">
        <v>2.739519</v>
      </c>
      <c r="CB14">
        <v>3.373529</v>
      </c>
      <c r="CC14">
        <v>4.0113880000000002</v>
      </c>
      <c r="CD14">
        <v>4.5826039999999999</v>
      </c>
      <c r="CE14">
        <v>5.0694619999999997</v>
      </c>
      <c r="CF14">
        <v>5.453227</v>
      </c>
      <c r="CG14">
        <v>5.7663149999999996</v>
      </c>
      <c r="CH14">
        <v>6.0334149999999998</v>
      </c>
      <c r="CI14">
        <v>6.2694640000000001</v>
      </c>
      <c r="CJ14">
        <v>6.4430839999999998</v>
      </c>
      <c r="CK14">
        <v>6.5012869999999996</v>
      </c>
      <c r="CL14">
        <v>6.3878589999999997</v>
      </c>
      <c r="CM14">
        <v>6.0624909999999996</v>
      </c>
      <c r="CN14">
        <v>5.5124649999999997</v>
      </c>
      <c r="CO14">
        <v>4.7667260000000002</v>
      </c>
      <c r="CP14">
        <v>3.8837730000000001</v>
      </c>
      <c r="CQ14">
        <v>2.9562750000000002</v>
      </c>
      <c r="CR14">
        <v>2.0660159999999999</v>
      </c>
      <c r="CS14">
        <v>1.2933239999999999</v>
      </c>
      <c r="CT14">
        <v>0.70438199999999995</v>
      </c>
      <c r="CU14">
        <v>0.24652299999999999</v>
      </c>
      <c r="CV14">
        <v>5.7507999999999997E-2</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row>
    <row r="15" spans="1:131">
      <c r="A15" t="s">
        <v>232</v>
      </c>
      <c r="B15" t="s">
        <v>226</v>
      </c>
      <c r="C15">
        <v>1</v>
      </c>
      <c r="E15" t="s">
        <v>30</v>
      </c>
      <c r="F15" s="11">
        <v>45068.604270833333</v>
      </c>
      <c r="G15" s="11">
        <v>45068.60428240741</v>
      </c>
      <c r="H15" t="s">
        <v>227</v>
      </c>
      <c r="I15">
        <v>1.534</v>
      </c>
      <c r="J15">
        <v>0.01</v>
      </c>
      <c r="K15" t="s">
        <v>32</v>
      </c>
      <c r="L15">
        <v>1.33</v>
      </c>
      <c r="M15" t="s">
        <v>33</v>
      </c>
      <c r="N15" t="s">
        <v>230</v>
      </c>
      <c r="O15">
        <v>0.02</v>
      </c>
      <c r="P15">
        <v>2000</v>
      </c>
      <c r="Q15" t="s">
        <v>35</v>
      </c>
      <c r="R15">
        <v>19.32</v>
      </c>
      <c r="S15">
        <v>1.1970000000000001</v>
      </c>
      <c r="T15">
        <v>4.0599999999999997E-2</v>
      </c>
      <c r="U15">
        <v>2.2000000000000002</v>
      </c>
      <c r="V15" t="s">
        <v>36</v>
      </c>
      <c r="W15">
        <v>29.553999999999998</v>
      </c>
      <c r="X15">
        <v>0.68799999999999994</v>
      </c>
      <c r="Y15">
        <v>0.307</v>
      </c>
      <c r="Z15">
        <v>15.042</v>
      </c>
      <c r="AA15">
        <v>7.7729999999999997</v>
      </c>
      <c r="AB15">
        <v>23.777999999999999</v>
      </c>
      <c r="AC15">
        <v>60.091000000000001</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1.8998999999999999E-2</v>
      </c>
      <c r="BN15">
        <v>9.8932999999999993E-2</v>
      </c>
      <c r="BO15">
        <v>0.22447400000000001</v>
      </c>
      <c r="BP15">
        <v>0.32832499999999998</v>
      </c>
      <c r="BQ15">
        <v>0.416877</v>
      </c>
      <c r="BR15">
        <v>0.47212700000000002</v>
      </c>
      <c r="BS15">
        <v>0.49834000000000001</v>
      </c>
      <c r="BT15">
        <v>0.51656599999999997</v>
      </c>
      <c r="BU15">
        <v>0.55901299999999998</v>
      </c>
      <c r="BV15">
        <v>0.65992399999999996</v>
      </c>
      <c r="BW15">
        <v>0.85126100000000005</v>
      </c>
      <c r="BX15">
        <v>1.155556</v>
      </c>
      <c r="BY15">
        <v>1.5952120000000001</v>
      </c>
      <c r="BZ15">
        <v>2.1577570000000001</v>
      </c>
      <c r="CA15">
        <v>2.8281700000000001</v>
      </c>
      <c r="CB15">
        <v>3.5404149999999999</v>
      </c>
      <c r="CC15">
        <v>4.2478429999999996</v>
      </c>
      <c r="CD15">
        <v>4.8633639999999998</v>
      </c>
      <c r="CE15">
        <v>5.3609780000000002</v>
      </c>
      <c r="CF15">
        <v>5.7213329999999996</v>
      </c>
      <c r="CG15">
        <v>5.9861579999999996</v>
      </c>
      <c r="CH15">
        <v>6.1958149999999996</v>
      </c>
      <c r="CI15">
        <v>6.376404</v>
      </c>
      <c r="CJ15">
        <v>6.5015599999999996</v>
      </c>
      <c r="CK15">
        <v>6.51633</v>
      </c>
      <c r="CL15">
        <v>6.3624939999999999</v>
      </c>
      <c r="CM15">
        <v>5.9975719999999999</v>
      </c>
      <c r="CN15">
        <v>5.4074799999999996</v>
      </c>
      <c r="CO15">
        <v>4.6225019999999999</v>
      </c>
      <c r="CP15">
        <v>3.7038579999999999</v>
      </c>
      <c r="CQ15">
        <v>2.7489159999999999</v>
      </c>
      <c r="CR15">
        <v>1.8410169999999999</v>
      </c>
      <c r="CS15">
        <v>1.0686880000000001</v>
      </c>
      <c r="CT15">
        <v>0.47577999999999998</v>
      </c>
      <c r="CU15">
        <v>7.9958000000000001E-2</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row>
    <row r="16" spans="1:131">
      <c r="A16" t="s">
        <v>232</v>
      </c>
      <c r="B16" t="s">
        <v>226</v>
      </c>
      <c r="C16">
        <v>1</v>
      </c>
      <c r="E16" t="s">
        <v>30</v>
      </c>
      <c r="F16" s="11">
        <v>45068.604560185187</v>
      </c>
      <c r="G16" s="11">
        <v>45068.604571759257</v>
      </c>
      <c r="H16" t="s">
        <v>227</v>
      </c>
      <c r="I16">
        <v>1.534</v>
      </c>
      <c r="J16">
        <v>0.01</v>
      </c>
      <c r="K16" t="s">
        <v>32</v>
      </c>
      <c r="L16">
        <v>1.33</v>
      </c>
      <c r="M16" t="s">
        <v>33</v>
      </c>
      <c r="N16" t="s">
        <v>230</v>
      </c>
      <c r="O16">
        <v>0.02</v>
      </c>
      <c r="P16">
        <v>2000</v>
      </c>
      <c r="Q16" t="s">
        <v>35</v>
      </c>
      <c r="R16">
        <v>19.309999999999999</v>
      </c>
      <c r="S16">
        <v>1.425</v>
      </c>
      <c r="T16">
        <v>0.04</v>
      </c>
      <c r="U16">
        <v>2.1589999999999998</v>
      </c>
      <c r="V16" t="s">
        <v>36</v>
      </c>
      <c r="W16">
        <v>28.460999999999999</v>
      </c>
      <c r="X16">
        <v>0.67</v>
      </c>
      <c r="Y16">
        <v>0.31</v>
      </c>
      <c r="Z16">
        <v>14.881</v>
      </c>
      <c r="AA16">
        <v>7.9249999999999998</v>
      </c>
      <c r="AB16">
        <v>23.021999999999998</v>
      </c>
      <c r="AC16">
        <v>57.633000000000003</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2.266E-2</v>
      </c>
      <c r="BN16">
        <v>0.115865</v>
      </c>
      <c r="BO16">
        <v>0.25007800000000002</v>
      </c>
      <c r="BP16">
        <v>0.357655</v>
      </c>
      <c r="BQ16">
        <v>0.44195899999999999</v>
      </c>
      <c r="BR16">
        <v>0.481601</v>
      </c>
      <c r="BS16">
        <v>0.48125899999999999</v>
      </c>
      <c r="BT16">
        <v>0.46646599999999999</v>
      </c>
      <c r="BU16">
        <v>0.47670699999999999</v>
      </c>
      <c r="BV16">
        <v>0.55463399999999996</v>
      </c>
      <c r="BW16">
        <v>0.73924299999999998</v>
      </c>
      <c r="BX16">
        <v>1.059086</v>
      </c>
      <c r="BY16">
        <v>1.540832</v>
      </c>
      <c r="BZ16">
        <v>2.1700430000000002</v>
      </c>
      <c r="CA16">
        <v>2.9257919999999999</v>
      </c>
      <c r="CB16">
        <v>3.7272479999999999</v>
      </c>
      <c r="CC16">
        <v>4.5128579999999996</v>
      </c>
      <c r="CD16">
        <v>5.1765249999999998</v>
      </c>
      <c r="CE16">
        <v>5.6828070000000004</v>
      </c>
      <c r="CF16">
        <v>6.0120529999999999</v>
      </c>
      <c r="CG16">
        <v>6.2171310000000002</v>
      </c>
      <c r="CH16">
        <v>6.3573680000000001</v>
      </c>
      <c r="CI16">
        <v>6.472861</v>
      </c>
      <c r="CJ16">
        <v>6.5442780000000003</v>
      </c>
      <c r="CK16">
        <v>6.5151409999999998</v>
      </c>
      <c r="CL16">
        <v>6.324668</v>
      </c>
      <c r="CM16">
        <v>5.9270630000000004</v>
      </c>
      <c r="CN16">
        <v>5.3054290000000002</v>
      </c>
      <c r="CO16">
        <v>4.4900690000000001</v>
      </c>
      <c r="CP16">
        <v>3.5459130000000001</v>
      </c>
      <c r="CQ16">
        <v>2.5645880000000001</v>
      </c>
      <c r="CR16">
        <v>1.6719489999999999</v>
      </c>
      <c r="CS16">
        <v>0.77711300000000005</v>
      </c>
      <c r="CT16">
        <v>9.1059000000000001E-2</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row>
    <row r="17" spans="1:131">
      <c r="A17" t="s">
        <v>233</v>
      </c>
      <c r="B17" t="s">
        <v>226</v>
      </c>
      <c r="C17">
        <v>1</v>
      </c>
      <c r="E17" t="s">
        <v>30</v>
      </c>
      <c r="F17" s="11">
        <v>45068.60396990741</v>
      </c>
      <c r="G17" s="11">
        <v>45068.603993055556</v>
      </c>
      <c r="H17" t="s">
        <v>227</v>
      </c>
      <c r="I17">
        <v>1.534</v>
      </c>
      <c r="J17">
        <v>0.01</v>
      </c>
      <c r="K17" t="s">
        <v>32</v>
      </c>
      <c r="L17">
        <v>1.33</v>
      </c>
      <c r="M17" t="s">
        <v>33</v>
      </c>
      <c r="N17" t="s">
        <v>230</v>
      </c>
      <c r="O17">
        <v>0.02</v>
      </c>
      <c r="P17">
        <v>2000</v>
      </c>
      <c r="Q17" t="s">
        <v>35</v>
      </c>
      <c r="R17">
        <v>19.29</v>
      </c>
      <c r="S17">
        <v>1.2130000000000001</v>
      </c>
      <c r="T17">
        <v>4.0599999999999997E-2</v>
      </c>
      <c r="U17">
        <v>2.2010000000000001</v>
      </c>
      <c r="V17" t="s">
        <v>36</v>
      </c>
      <c r="W17">
        <v>29.565999999999999</v>
      </c>
      <c r="X17">
        <v>0.68799999999999994</v>
      </c>
      <c r="Y17">
        <v>0.307</v>
      </c>
      <c r="Z17">
        <v>15.058</v>
      </c>
      <c r="AA17">
        <v>7.79</v>
      </c>
      <c r="AB17">
        <v>23.774000000000001</v>
      </c>
      <c r="AC17">
        <v>60.106000000000002</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1.9125E-2</v>
      </c>
      <c r="BN17">
        <v>9.9439E-2</v>
      </c>
      <c r="BO17">
        <v>0.22472800000000001</v>
      </c>
      <c r="BP17">
        <v>0.32813399999999998</v>
      </c>
      <c r="BQ17">
        <v>0.41589199999999998</v>
      </c>
      <c r="BR17">
        <v>0.46996599999999999</v>
      </c>
      <c r="BS17">
        <v>0.49470399999999998</v>
      </c>
      <c r="BT17">
        <v>0.51137500000000002</v>
      </c>
      <c r="BU17">
        <v>0.55249800000000004</v>
      </c>
      <c r="BV17">
        <v>0.65264999999999995</v>
      </c>
      <c r="BW17">
        <v>0.84405200000000002</v>
      </c>
      <c r="BX17">
        <v>1.1494279999999999</v>
      </c>
      <c r="BY17">
        <v>1.5912919999999999</v>
      </c>
      <c r="BZ17">
        <v>2.1569880000000001</v>
      </c>
      <c r="CA17">
        <v>2.8311600000000001</v>
      </c>
      <c r="CB17">
        <v>3.5470640000000002</v>
      </c>
      <c r="CC17">
        <v>4.2573629999999998</v>
      </c>
      <c r="CD17">
        <v>4.8741640000000004</v>
      </c>
      <c r="CE17">
        <v>5.3710820000000004</v>
      </c>
      <c r="CF17">
        <v>5.7288709999999998</v>
      </c>
      <c r="CG17">
        <v>5.9898680000000004</v>
      </c>
      <c r="CH17">
        <v>6.1955330000000002</v>
      </c>
      <c r="CI17">
        <v>6.3729100000000001</v>
      </c>
      <c r="CJ17">
        <v>6.4963069999999998</v>
      </c>
      <c r="CK17">
        <v>6.5109190000000003</v>
      </c>
      <c r="CL17">
        <v>6.3583400000000001</v>
      </c>
      <c r="CM17">
        <v>5.9957089999999997</v>
      </c>
      <c r="CN17">
        <v>5.4084589999999997</v>
      </c>
      <c r="CO17">
        <v>4.6264200000000004</v>
      </c>
      <c r="CP17">
        <v>3.711249</v>
      </c>
      <c r="CQ17">
        <v>2.7562890000000002</v>
      </c>
      <c r="CR17">
        <v>1.8608499999999999</v>
      </c>
      <c r="CS17">
        <v>1.0420290000000001</v>
      </c>
      <c r="CT17">
        <v>0.43028</v>
      </c>
      <c r="CU17">
        <v>0.107265</v>
      </c>
      <c r="CV17">
        <v>1.7597000000000002E-2</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row>
    <row r="18" spans="1:131">
      <c r="A18" t="s">
        <v>217</v>
      </c>
      <c r="B18" t="s">
        <v>29</v>
      </c>
      <c r="C18" t="s">
        <v>29</v>
      </c>
      <c r="D18" t="s">
        <v>29</v>
      </c>
      <c r="E18" t="s">
        <v>30</v>
      </c>
      <c r="F18" s="11">
        <v>45236.544282407405</v>
      </c>
      <c r="G18" s="11">
        <v>45236.544305555559</v>
      </c>
      <c r="H18" t="s">
        <v>31</v>
      </c>
      <c r="I18">
        <v>1.534</v>
      </c>
      <c r="J18">
        <v>0.01</v>
      </c>
      <c r="K18" t="s">
        <v>32</v>
      </c>
      <c r="L18">
        <v>1.33</v>
      </c>
      <c r="M18" t="s">
        <v>33</v>
      </c>
      <c r="N18" t="s">
        <v>34</v>
      </c>
      <c r="O18">
        <v>0.02</v>
      </c>
      <c r="P18">
        <v>2000</v>
      </c>
      <c r="Q18" t="s">
        <v>35</v>
      </c>
      <c r="R18">
        <v>14.21</v>
      </c>
      <c r="S18">
        <v>0.29399999999999998</v>
      </c>
      <c r="T18">
        <v>3.2000000000000001E-2</v>
      </c>
      <c r="U18">
        <v>2.3420000000000001</v>
      </c>
      <c r="V18" t="s">
        <v>36</v>
      </c>
      <c r="W18">
        <v>41.790999999999997</v>
      </c>
      <c r="X18">
        <v>0.89</v>
      </c>
      <c r="Y18">
        <v>0.28599999999999998</v>
      </c>
      <c r="Z18">
        <v>16.163</v>
      </c>
      <c r="AA18">
        <v>7.681</v>
      </c>
      <c r="AB18">
        <v>29.254000000000001</v>
      </c>
      <c r="AC18">
        <v>76.201999999999998</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5.1464000000000003E-2</v>
      </c>
      <c r="BK18">
        <v>0.10077700000000001</v>
      </c>
      <c r="BL18">
        <v>8.9008000000000004E-2</v>
      </c>
      <c r="BM18">
        <v>7.5648999999999994E-2</v>
      </c>
      <c r="BN18">
        <v>7.5555999999999998E-2</v>
      </c>
      <c r="BO18">
        <v>0.106809</v>
      </c>
      <c r="BP18">
        <v>0.177093</v>
      </c>
      <c r="BQ18">
        <v>0.28148200000000001</v>
      </c>
      <c r="BR18">
        <v>0.40903</v>
      </c>
      <c r="BS18">
        <v>0.54918299999999998</v>
      </c>
      <c r="BT18">
        <v>0.694241</v>
      </c>
      <c r="BU18">
        <v>0.83893099999999998</v>
      </c>
      <c r="BV18">
        <v>0.98021599999999998</v>
      </c>
      <c r="BW18">
        <v>1.1207320000000001</v>
      </c>
      <c r="BX18">
        <v>1.263269</v>
      </c>
      <c r="BY18">
        <v>1.421227</v>
      </c>
      <c r="BZ18">
        <v>1.608215</v>
      </c>
      <c r="CA18">
        <v>1.849397</v>
      </c>
      <c r="CB18">
        <v>2.1583139999999998</v>
      </c>
      <c r="CC18">
        <v>2.5636049999999999</v>
      </c>
      <c r="CD18">
        <v>3.0637810000000001</v>
      </c>
      <c r="CE18">
        <v>3.6723409999999999</v>
      </c>
      <c r="CF18">
        <v>4.3540679999999998</v>
      </c>
      <c r="CG18">
        <v>5.0836790000000001</v>
      </c>
      <c r="CH18">
        <v>5.7855350000000003</v>
      </c>
      <c r="CI18">
        <v>6.395931</v>
      </c>
      <c r="CJ18">
        <v>6.828729</v>
      </c>
      <c r="CK18">
        <v>7.0230969999999999</v>
      </c>
      <c r="CL18">
        <v>6.9383660000000003</v>
      </c>
      <c r="CM18">
        <v>6.5721550000000004</v>
      </c>
      <c r="CN18">
        <v>5.9598719999999998</v>
      </c>
      <c r="CO18">
        <v>5.16953</v>
      </c>
      <c r="CP18">
        <v>4.280551</v>
      </c>
      <c r="CQ18">
        <v>3.384862</v>
      </c>
      <c r="CR18">
        <v>2.5438170000000002</v>
      </c>
      <c r="CS18">
        <v>1.819615</v>
      </c>
      <c r="CT18">
        <v>1.2264870000000001</v>
      </c>
      <c r="CU18">
        <v>0.78453799999999996</v>
      </c>
      <c r="CV18">
        <v>0.47620499999999999</v>
      </c>
      <c r="CW18">
        <v>0.291769</v>
      </c>
      <c r="CX18">
        <v>0.19930700000000001</v>
      </c>
      <c r="CY18">
        <v>0.172157</v>
      </c>
      <c r="CZ18">
        <v>0.182672</v>
      </c>
      <c r="DA18">
        <v>0.21024599999999999</v>
      </c>
      <c r="DB18">
        <v>0.23885300000000001</v>
      </c>
      <c r="DC18">
        <v>0.25599699999999997</v>
      </c>
      <c r="DD18">
        <v>0.24884999999999999</v>
      </c>
      <c r="DE18">
        <v>0.22211600000000001</v>
      </c>
      <c r="DF18">
        <v>0.14188000000000001</v>
      </c>
      <c r="DG18">
        <v>5.8795E-2</v>
      </c>
      <c r="DH18">
        <v>0</v>
      </c>
      <c r="DI18">
        <v>0</v>
      </c>
      <c r="DJ18">
        <v>0</v>
      </c>
      <c r="DK18">
        <v>0</v>
      </c>
      <c r="DL18">
        <v>0</v>
      </c>
      <c r="DM18">
        <v>0</v>
      </c>
      <c r="DN18">
        <v>0</v>
      </c>
      <c r="DO18">
        <v>0</v>
      </c>
      <c r="DP18">
        <v>0</v>
      </c>
      <c r="DQ18">
        <v>0</v>
      </c>
      <c r="DR18">
        <v>0</v>
      </c>
      <c r="DS18">
        <v>0</v>
      </c>
      <c r="DT18">
        <v>0</v>
      </c>
      <c r="DU18">
        <v>0</v>
      </c>
      <c r="DV18">
        <v>0</v>
      </c>
      <c r="DW18">
        <v>0</v>
      </c>
      <c r="DX18">
        <v>0</v>
      </c>
      <c r="DY18">
        <v>0</v>
      </c>
      <c r="DZ18">
        <v>0</v>
      </c>
      <c r="EA18" t="s">
        <v>29</v>
      </c>
    </row>
    <row r="19" spans="1:131">
      <c r="A19" t="s">
        <v>217</v>
      </c>
      <c r="B19" t="s">
        <v>29</v>
      </c>
      <c r="C19" t="s">
        <v>29</v>
      </c>
      <c r="D19" t="s">
        <v>29</v>
      </c>
      <c r="E19" t="s">
        <v>30</v>
      </c>
      <c r="F19" s="11">
        <v>45236.544618055559</v>
      </c>
      <c r="G19" s="11">
        <v>45236.544629629629</v>
      </c>
      <c r="H19" t="s">
        <v>31</v>
      </c>
      <c r="I19">
        <v>1.534</v>
      </c>
      <c r="J19">
        <v>0.01</v>
      </c>
      <c r="K19" t="s">
        <v>32</v>
      </c>
      <c r="L19">
        <v>1.33</v>
      </c>
      <c r="M19" t="s">
        <v>33</v>
      </c>
      <c r="N19" t="s">
        <v>34</v>
      </c>
      <c r="O19">
        <v>0.02</v>
      </c>
      <c r="P19">
        <v>2000</v>
      </c>
      <c r="Q19" t="s">
        <v>35</v>
      </c>
      <c r="R19">
        <v>14.21</v>
      </c>
      <c r="S19">
        <v>0.31</v>
      </c>
      <c r="T19">
        <v>3.0300000000000001E-2</v>
      </c>
      <c r="U19">
        <v>2.1160000000000001</v>
      </c>
      <c r="V19" t="s">
        <v>36</v>
      </c>
      <c r="W19">
        <v>33.162999999999997</v>
      </c>
      <c r="X19">
        <v>0.65700000000000003</v>
      </c>
      <c r="Y19">
        <v>0.30099999999999999</v>
      </c>
      <c r="Z19">
        <v>15.348000000000001</v>
      </c>
      <c r="AA19">
        <v>7.2759999999999998</v>
      </c>
      <c r="AB19">
        <v>27.67</v>
      </c>
      <c r="AC19">
        <v>65.822999999999993</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5.3642000000000002E-2</v>
      </c>
      <c r="BK19">
        <v>0.105238</v>
      </c>
      <c r="BL19">
        <v>9.3547000000000005E-2</v>
      </c>
      <c r="BM19">
        <v>8.0092999999999998E-2</v>
      </c>
      <c r="BN19">
        <v>8.0754999999999993E-2</v>
      </c>
      <c r="BO19">
        <v>0.114452</v>
      </c>
      <c r="BP19">
        <v>0.189383</v>
      </c>
      <c r="BQ19">
        <v>0.30052400000000001</v>
      </c>
      <c r="BR19">
        <v>0.43658000000000002</v>
      </c>
      <c r="BS19">
        <v>0.58659300000000003</v>
      </c>
      <c r="BT19">
        <v>0.74246400000000001</v>
      </c>
      <c r="BU19">
        <v>0.89851499999999995</v>
      </c>
      <c r="BV19">
        <v>1.0512520000000001</v>
      </c>
      <c r="BW19">
        <v>1.2031639999999999</v>
      </c>
      <c r="BX19">
        <v>1.35676</v>
      </c>
      <c r="BY19">
        <v>1.525757</v>
      </c>
      <c r="BZ19">
        <v>1.723983</v>
      </c>
      <c r="CA19">
        <v>1.9776339999999999</v>
      </c>
      <c r="CB19">
        <v>2.3008459999999999</v>
      </c>
      <c r="CC19">
        <v>2.7238030000000002</v>
      </c>
      <c r="CD19">
        <v>3.2453620000000001</v>
      </c>
      <c r="CE19">
        <v>3.8800400000000002</v>
      </c>
      <c r="CF19">
        <v>4.5912980000000001</v>
      </c>
      <c r="CG19">
        <v>5.3524200000000004</v>
      </c>
      <c r="CH19">
        <v>6.0833690000000002</v>
      </c>
      <c r="CI19">
        <v>6.7155570000000004</v>
      </c>
      <c r="CJ19">
        <v>7.1562659999999996</v>
      </c>
      <c r="CK19">
        <v>7.3385920000000002</v>
      </c>
      <c r="CL19">
        <v>7.2173350000000003</v>
      </c>
      <c r="CM19">
        <v>6.7883519999999997</v>
      </c>
      <c r="CN19">
        <v>6.0894649999999997</v>
      </c>
      <c r="CO19">
        <v>5.1957880000000003</v>
      </c>
      <c r="CP19">
        <v>4.1971090000000002</v>
      </c>
      <c r="CQ19">
        <v>3.1996739999999999</v>
      </c>
      <c r="CR19">
        <v>2.2766760000000001</v>
      </c>
      <c r="CS19">
        <v>1.502424</v>
      </c>
      <c r="CT19">
        <v>0.89143499999999998</v>
      </c>
      <c r="CU19">
        <v>0.47276600000000002</v>
      </c>
      <c r="CV19">
        <v>0.19231500000000001</v>
      </c>
      <c r="CW19">
        <v>6.8773000000000001E-2</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t="s">
        <v>29</v>
      </c>
    </row>
    <row r="20" spans="1:131">
      <c r="A20" t="s">
        <v>217</v>
      </c>
      <c r="B20" t="s">
        <v>29</v>
      </c>
      <c r="C20" t="s">
        <v>29</v>
      </c>
      <c r="D20" t="s">
        <v>29</v>
      </c>
      <c r="E20" t="s">
        <v>30</v>
      </c>
      <c r="F20" s="11">
        <v>45236.544942129629</v>
      </c>
      <c r="G20" s="11">
        <v>45236.544953703706</v>
      </c>
      <c r="H20" t="s">
        <v>31</v>
      </c>
      <c r="I20">
        <v>1.534</v>
      </c>
      <c r="J20">
        <v>0.01</v>
      </c>
      <c r="K20" t="s">
        <v>32</v>
      </c>
      <c r="L20">
        <v>1.33</v>
      </c>
      <c r="M20" t="s">
        <v>33</v>
      </c>
      <c r="N20" t="s">
        <v>34</v>
      </c>
      <c r="O20">
        <v>0.02</v>
      </c>
      <c r="P20">
        <v>2000</v>
      </c>
      <c r="Q20" t="s">
        <v>35</v>
      </c>
      <c r="R20">
        <v>14.16</v>
      </c>
      <c r="S20">
        <v>0.29499999999999998</v>
      </c>
      <c r="T20">
        <v>2.9499999999999998E-2</v>
      </c>
      <c r="U20">
        <v>2.08</v>
      </c>
      <c r="V20" t="s">
        <v>36</v>
      </c>
      <c r="W20">
        <v>32.043999999999997</v>
      </c>
      <c r="X20">
        <v>0.64100000000000001</v>
      </c>
      <c r="Y20">
        <v>0.307</v>
      </c>
      <c r="Z20">
        <v>15.016</v>
      </c>
      <c r="AA20">
        <v>7.0830000000000002</v>
      </c>
      <c r="AB20">
        <v>27.084</v>
      </c>
      <c r="AC20">
        <v>63.417000000000002</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5.4827000000000001E-2</v>
      </c>
      <c r="BK20">
        <v>0.10767400000000001</v>
      </c>
      <c r="BL20">
        <v>9.6115000000000006E-2</v>
      </c>
      <c r="BM20">
        <v>8.2795999999999995E-2</v>
      </c>
      <c r="BN20">
        <v>8.4060999999999997E-2</v>
      </c>
      <c r="BO20">
        <v>0.11922000000000001</v>
      </c>
      <c r="BP20">
        <v>0.19669700000000001</v>
      </c>
      <c r="BQ20">
        <v>0.31139899999999998</v>
      </c>
      <c r="BR20">
        <v>0.451849</v>
      </c>
      <c r="BS20">
        <v>0.60689400000000004</v>
      </c>
      <c r="BT20">
        <v>0.76826000000000005</v>
      </c>
      <c r="BU20">
        <v>0.93008100000000005</v>
      </c>
      <c r="BV20">
        <v>1.0886389999999999</v>
      </c>
      <c r="BW20">
        <v>1.2463219999999999</v>
      </c>
      <c r="BX20">
        <v>1.40544</v>
      </c>
      <c r="BY20">
        <v>1.579758</v>
      </c>
      <c r="BZ20">
        <v>1.7830159999999999</v>
      </c>
      <c r="CA20">
        <v>2.041595</v>
      </c>
      <c r="CB20">
        <v>2.3695750000000002</v>
      </c>
      <c r="CC20">
        <v>2.7973479999999999</v>
      </c>
      <c r="CD20">
        <v>3.3235929999999998</v>
      </c>
      <c r="CE20">
        <v>3.9627500000000002</v>
      </c>
      <c r="CF20">
        <v>4.6776679999999997</v>
      </c>
      <c r="CG20">
        <v>5.4408989999999999</v>
      </c>
      <c r="CH20">
        <v>6.1712600000000002</v>
      </c>
      <c r="CI20">
        <v>6.7988759999999999</v>
      </c>
      <c r="CJ20">
        <v>7.2298580000000001</v>
      </c>
      <c r="CK20">
        <v>7.3962570000000003</v>
      </c>
      <c r="CL20">
        <v>7.2525360000000001</v>
      </c>
      <c r="CM20">
        <v>6.7947110000000004</v>
      </c>
      <c r="CN20">
        <v>6.0616599999999998</v>
      </c>
      <c r="CO20">
        <v>5.1304990000000004</v>
      </c>
      <c r="CP20">
        <v>4.0938340000000002</v>
      </c>
      <c r="CQ20">
        <v>3.0613700000000001</v>
      </c>
      <c r="CR20">
        <v>2.11246</v>
      </c>
      <c r="CS20">
        <v>1.3160609999999999</v>
      </c>
      <c r="CT20">
        <v>0.72170900000000004</v>
      </c>
      <c r="CU20">
        <v>0.26422699999999999</v>
      </c>
      <c r="CV20">
        <v>6.8206000000000003E-2</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t="s">
        <v>29</v>
      </c>
    </row>
    <row r="21" spans="1:131">
      <c r="A21" t="s">
        <v>218</v>
      </c>
      <c r="B21" t="s">
        <v>29</v>
      </c>
      <c r="C21" t="s">
        <v>29</v>
      </c>
      <c r="D21" t="s">
        <v>29</v>
      </c>
      <c r="E21" t="s">
        <v>30</v>
      </c>
      <c r="F21" s="11">
        <v>45236.544282407405</v>
      </c>
      <c r="G21" s="11">
        <v>45236.544305555559</v>
      </c>
      <c r="H21" t="s">
        <v>31</v>
      </c>
      <c r="I21">
        <v>1.534</v>
      </c>
      <c r="J21">
        <v>0.01</v>
      </c>
      <c r="K21" t="s">
        <v>32</v>
      </c>
      <c r="L21">
        <v>1.33</v>
      </c>
      <c r="M21" t="s">
        <v>33</v>
      </c>
      <c r="N21" t="s">
        <v>34</v>
      </c>
      <c r="O21">
        <v>0.02</v>
      </c>
      <c r="P21">
        <v>2000</v>
      </c>
      <c r="Q21" t="s">
        <v>35</v>
      </c>
      <c r="R21">
        <v>14.19</v>
      </c>
      <c r="S21">
        <v>0.29899999999999999</v>
      </c>
      <c r="T21">
        <v>3.0599999999999999E-2</v>
      </c>
      <c r="U21">
        <v>2.169</v>
      </c>
      <c r="V21" t="s">
        <v>36</v>
      </c>
      <c r="W21">
        <v>35.665999999999997</v>
      </c>
      <c r="X21">
        <v>0.73499999999999999</v>
      </c>
      <c r="Y21">
        <v>0.29799999999999999</v>
      </c>
      <c r="Z21">
        <v>15.494</v>
      </c>
      <c r="AA21">
        <v>7.3360000000000003</v>
      </c>
      <c r="AB21">
        <v>27.971</v>
      </c>
      <c r="AC21">
        <v>68.003</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5.3310999999999997E-2</v>
      </c>
      <c r="BK21">
        <v>0.104563</v>
      </c>
      <c r="BL21">
        <v>9.289E-2</v>
      </c>
      <c r="BM21">
        <v>7.9513E-2</v>
      </c>
      <c r="BN21">
        <v>8.0124000000000001E-2</v>
      </c>
      <c r="BO21">
        <v>0.113494</v>
      </c>
      <c r="BP21">
        <v>0.187724</v>
      </c>
      <c r="BQ21">
        <v>0.29780200000000001</v>
      </c>
      <c r="BR21">
        <v>0.43248700000000001</v>
      </c>
      <c r="BS21">
        <v>0.58089000000000002</v>
      </c>
      <c r="BT21">
        <v>0.73498799999999997</v>
      </c>
      <c r="BU21">
        <v>0.88917599999999997</v>
      </c>
      <c r="BV21">
        <v>1.040036</v>
      </c>
      <c r="BW21">
        <v>1.1900729999999999</v>
      </c>
      <c r="BX21">
        <v>1.341823</v>
      </c>
      <c r="BY21">
        <v>1.5089140000000001</v>
      </c>
      <c r="BZ21">
        <v>1.705071</v>
      </c>
      <c r="CA21">
        <v>1.9562090000000001</v>
      </c>
      <c r="CB21">
        <v>2.2762449999999999</v>
      </c>
      <c r="CC21">
        <v>2.6949190000000001</v>
      </c>
      <c r="CD21">
        <v>3.210912</v>
      </c>
      <c r="CE21">
        <v>3.8383769999999999</v>
      </c>
      <c r="CF21">
        <v>4.5410110000000001</v>
      </c>
      <c r="CG21">
        <v>5.2923330000000002</v>
      </c>
      <c r="CH21">
        <v>6.013388</v>
      </c>
      <c r="CI21">
        <v>6.6367880000000001</v>
      </c>
      <c r="CJ21">
        <v>7.071618</v>
      </c>
      <c r="CK21">
        <v>7.2526489999999999</v>
      </c>
      <c r="CL21">
        <v>7.1360789999999996</v>
      </c>
      <c r="CM21">
        <v>6.7184059999999999</v>
      </c>
      <c r="CN21">
        <v>6.0369979999999996</v>
      </c>
      <c r="CO21">
        <v>5.1652750000000003</v>
      </c>
      <c r="CP21">
        <v>4.1904810000000001</v>
      </c>
      <c r="CQ21">
        <v>3.2153800000000001</v>
      </c>
      <c r="CR21">
        <v>2.3106810000000002</v>
      </c>
      <c r="CS21">
        <v>1.547142</v>
      </c>
      <c r="CT21">
        <v>0.94284699999999999</v>
      </c>
      <c r="CU21">
        <v>0.51393699999999998</v>
      </c>
      <c r="CV21">
        <v>0.245333</v>
      </c>
      <c r="CW21">
        <v>0.11754199999999999</v>
      </c>
      <c r="CX21">
        <v>6.5251000000000003E-2</v>
      </c>
      <c r="CY21">
        <v>5.7512000000000001E-2</v>
      </c>
      <c r="CZ21">
        <v>6.0923999999999999E-2</v>
      </c>
      <c r="DA21">
        <v>7.0000999999999994E-2</v>
      </c>
      <c r="DB21">
        <v>7.9876000000000003E-2</v>
      </c>
      <c r="DC21">
        <v>8.4307000000000007E-2</v>
      </c>
      <c r="DD21">
        <v>8.5025000000000003E-2</v>
      </c>
      <c r="DE21">
        <v>7.1074999999999999E-2</v>
      </c>
      <c r="DF21">
        <v>5.1257999999999998E-2</v>
      </c>
      <c r="DG21">
        <v>1.7343999999999998E-2</v>
      </c>
      <c r="DH21">
        <v>0</v>
      </c>
      <c r="DI21">
        <v>0</v>
      </c>
      <c r="DJ21">
        <v>0</v>
      </c>
      <c r="DK21">
        <v>0</v>
      </c>
      <c r="DL21">
        <v>0</v>
      </c>
      <c r="DM21">
        <v>0</v>
      </c>
      <c r="DN21">
        <v>0</v>
      </c>
      <c r="DO21">
        <v>0</v>
      </c>
      <c r="DP21">
        <v>0</v>
      </c>
      <c r="DQ21">
        <v>0</v>
      </c>
      <c r="DR21">
        <v>0</v>
      </c>
      <c r="DS21">
        <v>0</v>
      </c>
      <c r="DT21">
        <v>0</v>
      </c>
      <c r="DU21">
        <v>0</v>
      </c>
      <c r="DV21">
        <v>0</v>
      </c>
      <c r="DW21">
        <v>0</v>
      </c>
      <c r="DX21">
        <v>0</v>
      </c>
      <c r="DY21">
        <v>0</v>
      </c>
      <c r="DZ21">
        <v>0</v>
      </c>
      <c r="EA21" t="s">
        <v>29</v>
      </c>
    </row>
    <row r="22" spans="1:131">
      <c r="A22" t="s">
        <v>219</v>
      </c>
      <c r="B22" t="s">
        <v>29</v>
      </c>
      <c r="C22" t="s">
        <v>29</v>
      </c>
      <c r="D22" t="s">
        <v>29</v>
      </c>
      <c r="E22" t="s">
        <v>30</v>
      </c>
      <c r="F22" s="11">
        <v>45237.522037037037</v>
      </c>
      <c r="G22" s="11">
        <v>45237.522048611114</v>
      </c>
      <c r="H22" t="s">
        <v>31</v>
      </c>
      <c r="I22">
        <v>1.534</v>
      </c>
      <c r="J22">
        <v>0.01</v>
      </c>
      <c r="K22" t="s">
        <v>32</v>
      </c>
      <c r="L22">
        <v>1.33</v>
      </c>
      <c r="M22" t="s">
        <v>33</v>
      </c>
      <c r="N22" t="s">
        <v>34</v>
      </c>
      <c r="O22">
        <v>0.02</v>
      </c>
      <c r="P22">
        <v>2000</v>
      </c>
      <c r="Q22" t="s">
        <v>35</v>
      </c>
      <c r="R22">
        <v>13.63</v>
      </c>
      <c r="S22">
        <v>0.376</v>
      </c>
      <c r="T22">
        <v>4.48E-2</v>
      </c>
      <c r="U22">
        <v>2.016</v>
      </c>
      <c r="V22" t="s">
        <v>36</v>
      </c>
      <c r="W22">
        <v>63.143000000000001</v>
      </c>
      <c r="X22">
        <v>0.621</v>
      </c>
      <c r="Y22">
        <v>0.19800000000000001</v>
      </c>
      <c r="Z22">
        <v>23.35</v>
      </c>
      <c r="AA22">
        <v>10.029</v>
      </c>
      <c r="AB22">
        <v>57.27</v>
      </c>
      <c r="AC22">
        <v>125.46599999999999</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3.7761000000000003E-2</v>
      </c>
      <c r="BK22">
        <v>7.9770999999999995E-2</v>
      </c>
      <c r="BL22">
        <v>7.3988999999999999E-2</v>
      </c>
      <c r="BM22">
        <v>6.3741999999999993E-2</v>
      </c>
      <c r="BN22">
        <v>6.0586000000000001E-2</v>
      </c>
      <c r="BO22">
        <v>7.0985999999999994E-2</v>
      </c>
      <c r="BP22">
        <v>0.10119</v>
      </c>
      <c r="BQ22">
        <v>0.14876</v>
      </c>
      <c r="BR22">
        <v>0.21024599999999999</v>
      </c>
      <c r="BS22">
        <v>0.28523300000000001</v>
      </c>
      <c r="BT22">
        <v>0.37630200000000003</v>
      </c>
      <c r="BU22">
        <v>0.48630800000000002</v>
      </c>
      <c r="BV22">
        <v>0.61617</v>
      </c>
      <c r="BW22">
        <v>0.76747399999999999</v>
      </c>
      <c r="BX22">
        <v>0.93679599999999996</v>
      </c>
      <c r="BY22">
        <v>1.123788</v>
      </c>
      <c r="BZ22">
        <v>1.317663</v>
      </c>
      <c r="CA22">
        <v>1.512886</v>
      </c>
      <c r="CB22">
        <v>1.6930229999999999</v>
      </c>
      <c r="CC22">
        <v>1.8516060000000001</v>
      </c>
      <c r="CD22">
        <v>1.9757800000000001</v>
      </c>
      <c r="CE22">
        <v>2.0687470000000001</v>
      </c>
      <c r="CF22">
        <v>2.1382379999999999</v>
      </c>
      <c r="CG22">
        <v>2.2102919999999999</v>
      </c>
      <c r="CH22">
        <v>2.3207689999999999</v>
      </c>
      <c r="CI22">
        <v>2.5187949999999999</v>
      </c>
      <c r="CJ22">
        <v>2.8492380000000002</v>
      </c>
      <c r="CK22">
        <v>3.3512849999999998</v>
      </c>
      <c r="CL22">
        <v>4.0307000000000004</v>
      </c>
      <c r="CM22">
        <v>4.8603730000000001</v>
      </c>
      <c r="CN22">
        <v>5.7647110000000001</v>
      </c>
      <c r="CO22">
        <v>6.6256320000000004</v>
      </c>
      <c r="CP22">
        <v>7.3066250000000004</v>
      </c>
      <c r="CQ22">
        <v>7.6653140000000004</v>
      </c>
      <c r="CR22">
        <v>7.6032489999999999</v>
      </c>
      <c r="CS22">
        <v>7.0862980000000002</v>
      </c>
      <c r="CT22">
        <v>6.1478599999999997</v>
      </c>
      <c r="CU22">
        <v>4.9287219999999996</v>
      </c>
      <c r="CV22">
        <v>3.562465</v>
      </c>
      <c r="CW22">
        <v>2.286422</v>
      </c>
      <c r="CX22">
        <v>0.88420699999999997</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t="s">
        <v>29</v>
      </c>
    </row>
    <row r="23" spans="1:131">
      <c r="A23" t="s">
        <v>219</v>
      </c>
      <c r="B23" t="s">
        <v>29</v>
      </c>
      <c r="C23" t="s">
        <v>29</v>
      </c>
      <c r="D23" t="s">
        <v>29</v>
      </c>
      <c r="E23" t="s">
        <v>30</v>
      </c>
      <c r="F23" s="11">
        <v>45237.522361111114</v>
      </c>
      <c r="G23" s="11">
        <v>45237.52238425926</v>
      </c>
      <c r="H23" t="s">
        <v>31</v>
      </c>
      <c r="I23">
        <v>1.534</v>
      </c>
      <c r="J23">
        <v>0.01</v>
      </c>
      <c r="K23" t="s">
        <v>32</v>
      </c>
      <c r="L23">
        <v>1.33</v>
      </c>
      <c r="M23" t="s">
        <v>33</v>
      </c>
      <c r="N23" t="s">
        <v>34</v>
      </c>
      <c r="O23">
        <v>0.02</v>
      </c>
      <c r="P23">
        <v>2000</v>
      </c>
      <c r="Q23" t="s">
        <v>35</v>
      </c>
      <c r="R23">
        <v>13.74</v>
      </c>
      <c r="S23">
        <v>0.40300000000000002</v>
      </c>
      <c r="T23">
        <v>4.3799999999999999E-2</v>
      </c>
      <c r="U23">
        <v>2.0209999999999999</v>
      </c>
      <c r="V23" t="s">
        <v>36</v>
      </c>
      <c r="W23">
        <v>61.710999999999999</v>
      </c>
      <c r="X23">
        <v>0.625</v>
      </c>
      <c r="Y23">
        <v>0.20300000000000001</v>
      </c>
      <c r="Z23">
        <v>22.686</v>
      </c>
      <c r="AA23">
        <v>9.673</v>
      </c>
      <c r="AB23">
        <v>55.988999999999997</v>
      </c>
      <c r="AC23">
        <v>122.855</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3.8813E-2</v>
      </c>
      <c r="BK23">
        <v>8.2086000000000006E-2</v>
      </c>
      <c r="BL23">
        <v>7.6609999999999998E-2</v>
      </c>
      <c r="BM23">
        <v>6.6317000000000001E-2</v>
      </c>
      <c r="BN23">
        <v>6.3638E-2</v>
      </c>
      <c r="BO23">
        <v>7.4881000000000003E-2</v>
      </c>
      <c r="BP23">
        <v>0.10667500000000001</v>
      </c>
      <c r="BQ23">
        <v>0.15660099999999999</v>
      </c>
      <c r="BR23">
        <v>0.22128999999999999</v>
      </c>
      <c r="BS23">
        <v>0.30044500000000002</v>
      </c>
      <c r="BT23">
        <v>0.39674500000000001</v>
      </c>
      <c r="BU23">
        <v>0.51301699999999995</v>
      </c>
      <c r="BV23">
        <v>0.64993400000000001</v>
      </c>
      <c r="BW23">
        <v>0.80882699999999996</v>
      </c>
      <c r="BX23">
        <v>0.98572300000000002</v>
      </c>
      <c r="BY23">
        <v>1.179781</v>
      </c>
      <c r="BZ23">
        <v>1.379289</v>
      </c>
      <c r="CA23">
        <v>1.5780289999999999</v>
      </c>
      <c r="CB23">
        <v>1.75884</v>
      </c>
      <c r="CC23">
        <v>1.9148829999999999</v>
      </c>
      <c r="CD23">
        <v>2.0334989999999999</v>
      </c>
      <c r="CE23">
        <v>2.1184820000000002</v>
      </c>
      <c r="CF23">
        <v>2.1791469999999999</v>
      </c>
      <c r="CG23">
        <v>2.2432840000000001</v>
      </c>
      <c r="CH23">
        <v>2.3490479999999998</v>
      </c>
      <c r="CI23">
        <v>2.5473059999999998</v>
      </c>
      <c r="CJ23">
        <v>2.8837730000000001</v>
      </c>
      <c r="CK23">
        <v>3.396954</v>
      </c>
      <c r="CL23">
        <v>4.0898570000000003</v>
      </c>
      <c r="CM23">
        <v>4.9308680000000003</v>
      </c>
      <c r="CN23">
        <v>5.8387070000000003</v>
      </c>
      <c r="CO23">
        <v>6.6899569999999997</v>
      </c>
      <c r="CP23">
        <v>7.3448549999999999</v>
      </c>
      <c r="CQ23">
        <v>7.6618180000000002</v>
      </c>
      <c r="CR23">
        <v>7.5468710000000003</v>
      </c>
      <c r="CS23">
        <v>6.9748939999999999</v>
      </c>
      <c r="CT23">
        <v>5.9892289999999999</v>
      </c>
      <c r="CU23">
        <v>4.7376560000000003</v>
      </c>
      <c r="CV23">
        <v>3.366263</v>
      </c>
      <c r="CW23">
        <v>2.045992</v>
      </c>
      <c r="CX23">
        <v>0.67911699999999997</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t="s">
        <v>29</v>
      </c>
    </row>
    <row r="24" spans="1:131">
      <c r="A24" t="s">
        <v>219</v>
      </c>
      <c r="B24" t="s">
        <v>29</v>
      </c>
      <c r="C24" t="s">
        <v>29</v>
      </c>
      <c r="D24" t="s">
        <v>29</v>
      </c>
      <c r="E24" t="s">
        <v>30</v>
      </c>
      <c r="F24" s="11">
        <v>45237.522696759261</v>
      </c>
      <c r="G24" s="11">
        <v>45237.52270833333</v>
      </c>
      <c r="H24" t="s">
        <v>31</v>
      </c>
      <c r="I24">
        <v>1.534</v>
      </c>
      <c r="J24">
        <v>0.01</v>
      </c>
      <c r="K24" t="s">
        <v>32</v>
      </c>
      <c r="L24">
        <v>1.33</v>
      </c>
      <c r="M24" t="s">
        <v>33</v>
      </c>
      <c r="N24" t="s">
        <v>34</v>
      </c>
      <c r="O24">
        <v>0.02</v>
      </c>
      <c r="P24">
        <v>2000</v>
      </c>
      <c r="Q24" t="s">
        <v>35</v>
      </c>
      <c r="R24">
        <v>13.84</v>
      </c>
      <c r="S24">
        <v>0.40899999999999997</v>
      </c>
      <c r="T24">
        <v>4.3299999999999998E-2</v>
      </c>
      <c r="U24">
        <v>2.0169999999999999</v>
      </c>
      <c r="V24" t="s">
        <v>36</v>
      </c>
      <c r="W24">
        <v>60.676000000000002</v>
      </c>
      <c r="X24">
        <v>0.625</v>
      </c>
      <c r="Y24">
        <v>0.20699999999999999</v>
      </c>
      <c r="Z24">
        <v>22.265000000000001</v>
      </c>
      <c r="AA24">
        <v>9.4610000000000003</v>
      </c>
      <c r="AB24">
        <v>55.161999999999999</v>
      </c>
      <c r="AC24">
        <v>120.742</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4.0108999999999999E-2</v>
      </c>
      <c r="BK24">
        <v>8.4834999999999994E-2</v>
      </c>
      <c r="BL24">
        <v>7.9438999999999996E-2</v>
      </c>
      <c r="BM24">
        <v>6.8949999999999997E-2</v>
      </c>
      <c r="BN24">
        <v>6.6368999999999997E-2</v>
      </c>
      <c r="BO24">
        <v>7.7893000000000004E-2</v>
      </c>
      <c r="BP24">
        <v>0.110428</v>
      </c>
      <c r="BQ24">
        <v>0.16155900000000001</v>
      </c>
      <c r="BR24">
        <v>0.22797100000000001</v>
      </c>
      <c r="BS24">
        <v>0.30949599999999999</v>
      </c>
      <c r="BT24">
        <v>0.40895100000000001</v>
      </c>
      <c r="BU24">
        <v>0.52919499999999997</v>
      </c>
      <c r="BV24">
        <v>0.67076100000000005</v>
      </c>
      <c r="BW24">
        <v>0.83479400000000004</v>
      </c>
      <c r="BX24">
        <v>1.0169029999999999</v>
      </c>
      <c r="BY24">
        <v>1.215822</v>
      </c>
      <c r="BZ24">
        <v>1.419052</v>
      </c>
      <c r="CA24">
        <v>1.619729</v>
      </c>
      <c r="CB24">
        <v>1.800055</v>
      </c>
      <c r="CC24">
        <v>1.952798</v>
      </c>
      <c r="CD24">
        <v>2.065512</v>
      </c>
      <c r="CE24">
        <v>2.1425459999999998</v>
      </c>
      <c r="CF24">
        <v>2.1948050000000001</v>
      </c>
      <c r="CG24">
        <v>2.2518959999999999</v>
      </c>
      <c r="CH24">
        <v>2.3543829999999999</v>
      </c>
      <c r="CI24">
        <v>2.5550850000000001</v>
      </c>
      <c r="CJ24">
        <v>2.9007209999999999</v>
      </c>
      <c r="CK24">
        <v>3.4292560000000001</v>
      </c>
      <c r="CL24">
        <v>4.1409219999999998</v>
      </c>
      <c r="CM24">
        <v>4.9995760000000002</v>
      </c>
      <c r="CN24">
        <v>5.9182119999999996</v>
      </c>
      <c r="CO24">
        <v>6.7680199999999999</v>
      </c>
      <c r="CP24">
        <v>7.4058460000000004</v>
      </c>
      <c r="CQ24">
        <v>7.6903519999999999</v>
      </c>
      <c r="CR24">
        <v>7.5312669999999997</v>
      </c>
      <c r="CS24">
        <v>6.9110909999999999</v>
      </c>
      <c r="CT24">
        <v>5.8817560000000002</v>
      </c>
      <c r="CU24">
        <v>4.5966589999999998</v>
      </c>
      <c r="CV24">
        <v>3.2136019999999998</v>
      </c>
      <c r="CW24">
        <v>1.8483369999999999</v>
      </c>
      <c r="CX24">
        <v>0.50504599999999999</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t="s">
        <v>29</v>
      </c>
    </row>
    <row r="25" spans="1:131">
      <c r="A25" t="s">
        <v>220</v>
      </c>
      <c r="B25" t="s">
        <v>29</v>
      </c>
      <c r="C25" t="s">
        <v>29</v>
      </c>
      <c r="D25" t="s">
        <v>29</v>
      </c>
      <c r="E25" t="s">
        <v>30</v>
      </c>
      <c r="F25" s="11">
        <v>45237.522037037037</v>
      </c>
      <c r="G25" s="11">
        <v>45237.522048611114</v>
      </c>
      <c r="H25" t="s">
        <v>31</v>
      </c>
      <c r="I25">
        <v>1.534</v>
      </c>
      <c r="J25">
        <v>0.01</v>
      </c>
      <c r="K25" t="s">
        <v>32</v>
      </c>
      <c r="L25">
        <v>1.33</v>
      </c>
      <c r="M25" t="s">
        <v>33</v>
      </c>
      <c r="N25" t="s">
        <v>34</v>
      </c>
      <c r="O25">
        <v>0.02</v>
      </c>
      <c r="P25">
        <v>2000</v>
      </c>
      <c r="Q25" t="s">
        <v>35</v>
      </c>
      <c r="R25">
        <v>13.74</v>
      </c>
      <c r="S25">
        <v>0.39600000000000002</v>
      </c>
      <c r="T25">
        <v>4.3999999999999997E-2</v>
      </c>
      <c r="U25">
        <v>2.0190000000000001</v>
      </c>
      <c r="V25" t="s">
        <v>36</v>
      </c>
      <c r="W25">
        <v>61.843000000000004</v>
      </c>
      <c r="X25">
        <v>0.623</v>
      </c>
      <c r="Y25">
        <v>0.20300000000000001</v>
      </c>
      <c r="Z25">
        <v>22.757999999999999</v>
      </c>
      <c r="AA25">
        <v>9.7140000000000004</v>
      </c>
      <c r="AB25">
        <v>56.131</v>
      </c>
      <c r="AC25">
        <v>123.029</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3.8893999999999998E-2</v>
      </c>
      <c r="BK25">
        <v>8.2230999999999999E-2</v>
      </c>
      <c r="BL25">
        <v>7.6678999999999997E-2</v>
      </c>
      <c r="BM25">
        <v>6.6336000000000006E-2</v>
      </c>
      <c r="BN25">
        <v>6.3531000000000004E-2</v>
      </c>
      <c r="BO25">
        <v>7.4587000000000001E-2</v>
      </c>
      <c r="BP25">
        <v>0.106098</v>
      </c>
      <c r="BQ25">
        <v>0.15564</v>
      </c>
      <c r="BR25">
        <v>0.219836</v>
      </c>
      <c r="BS25">
        <v>0.29839100000000002</v>
      </c>
      <c r="BT25">
        <v>0.39399899999999999</v>
      </c>
      <c r="BU25">
        <v>0.50950600000000001</v>
      </c>
      <c r="BV25">
        <v>0.64562200000000003</v>
      </c>
      <c r="BW25">
        <v>0.80369900000000005</v>
      </c>
      <c r="BX25">
        <v>0.97980699999999998</v>
      </c>
      <c r="BY25">
        <v>1.17313</v>
      </c>
      <c r="BZ25">
        <v>1.3720019999999999</v>
      </c>
      <c r="CA25">
        <v>1.5702149999999999</v>
      </c>
      <c r="CB25">
        <v>1.7506390000000001</v>
      </c>
      <c r="CC25">
        <v>1.9064289999999999</v>
      </c>
      <c r="CD25">
        <v>2.0249299999999999</v>
      </c>
      <c r="CE25">
        <v>2.1099250000000001</v>
      </c>
      <c r="CF25">
        <v>2.1707299999999998</v>
      </c>
      <c r="CG25">
        <v>2.2351570000000001</v>
      </c>
      <c r="CH25">
        <v>2.3414000000000001</v>
      </c>
      <c r="CI25">
        <v>2.5403950000000002</v>
      </c>
      <c r="CJ25">
        <v>2.8779110000000001</v>
      </c>
      <c r="CK25">
        <v>3.3924979999999998</v>
      </c>
      <c r="CL25">
        <v>4.0871599999999999</v>
      </c>
      <c r="CM25">
        <v>4.9302720000000004</v>
      </c>
      <c r="CN25">
        <v>5.8405430000000003</v>
      </c>
      <c r="CO25">
        <v>6.6945370000000004</v>
      </c>
      <c r="CP25">
        <v>7.3524419999999999</v>
      </c>
      <c r="CQ25">
        <v>7.6724949999999996</v>
      </c>
      <c r="CR25">
        <v>7.5604620000000002</v>
      </c>
      <c r="CS25">
        <v>6.990761</v>
      </c>
      <c r="CT25">
        <v>6.0062819999999997</v>
      </c>
      <c r="CU25">
        <v>4.754346</v>
      </c>
      <c r="CV25">
        <v>3.3807770000000001</v>
      </c>
      <c r="CW25">
        <v>2.0602499999999999</v>
      </c>
      <c r="CX25">
        <v>0.68945699999999999</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t="s">
        <v>29</v>
      </c>
    </row>
    <row r="26" spans="1:131">
      <c r="A26" t="s">
        <v>221</v>
      </c>
      <c r="B26" t="s">
        <v>29</v>
      </c>
      <c r="C26" t="s">
        <v>29</v>
      </c>
      <c r="D26" t="s">
        <v>29</v>
      </c>
      <c r="E26" t="s">
        <v>30</v>
      </c>
      <c r="F26" s="11">
        <v>45238.510520833333</v>
      </c>
      <c r="G26" s="11">
        <v>45238.51053240741</v>
      </c>
      <c r="H26" t="s">
        <v>31</v>
      </c>
      <c r="I26">
        <v>1.534</v>
      </c>
      <c r="J26">
        <v>0.01</v>
      </c>
      <c r="K26" t="s">
        <v>32</v>
      </c>
      <c r="L26">
        <v>1.33</v>
      </c>
      <c r="M26" t="s">
        <v>33</v>
      </c>
      <c r="N26" t="s">
        <v>34</v>
      </c>
      <c r="O26">
        <v>0.02</v>
      </c>
      <c r="P26">
        <v>2000</v>
      </c>
      <c r="Q26" t="s">
        <v>35</v>
      </c>
      <c r="R26">
        <v>14.58</v>
      </c>
      <c r="S26">
        <v>0.503</v>
      </c>
      <c r="T26">
        <v>6.9800000000000001E-2</v>
      </c>
      <c r="U26">
        <v>1.8839999999999999</v>
      </c>
      <c r="V26" t="s">
        <v>36</v>
      </c>
      <c r="W26">
        <v>76.046000000000006</v>
      </c>
      <c r="X26">
        <v>0.57899999999999996</v>
      </c>
      <c r="Y26">
        <v>0.13800000000000001</v>
      </c>
      <c r="Z26">
        <v>33.374000000000002</v>
      </c>
      <c r="AA26">
        <v>14.481</v>
      </c>
      <c r="AB26">
        <v>70.021000000000001</v>
      </c>
      <c r="AC26">
        <v>146.376</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8.7049000000000001E-2</v>
      </c>
      <c r="BR26">
        <v>0.117184</v>
      </c>
      <c r="BS26">
        <v>0.15582199999999999</v>
      </c>
      <c r="BT26">
        <v>0.19919700000000001</v>
      </c>
      <c r="BU26">
        <v>0.25286199999999998</v>
      </c>
      <c r="BV26">
        <v>0.320247</v>
      </c>
      <c r="BW26">
        <v>0.40684999999999999</v>
      </c>
      <c r="BX26">
        <v>0.51530500000000001</v>
      </c>
      <c r="BY26">
        <v>0.65117599999999998</v>
      </c>
      <c r="BZ26">
        <v>0.81279599999999996</v>
      </c>
      <c r="CA26">
        <v>1.0015719999999999</v>
      </c>
      <c r="CB26">
        <v>1.2062619999999999</v>
      </c>
      <c r="CC26">
        <v>1.422515</v>
      </c>
      <c r="CD26">
        <v>1.6306430000000001</v>
      </c>
      <c r="CE26">
        <v>1.823639</v>
      </c>
      <c r="CF26">
        <v>1.9868950000000001</v>
      </c>
      <c r="CG26">
        <v>2.1231719999999998</v>
      </c>
      <c r="CH26">
        <v>2.2414519999999998</v>
      </c>
      <c r="CI26">
        <v>2.372217</v>
      </c>
      <c r="CJ26">
        <v>2.557585</v>
      </c>
      <c r="CK26">
        <v>2.853974</v>
      </c>
      <c r="CL26">
        <v>3.3115730000000001</v>
      </c>
      <c r="CM26">
        <v>3.965163</v>
      </c>
      <c r="CN26">
        <v>4.8086070000000003</v>
      </c>
      <c r="CO26">
        <v>5.7798679999999996</v>
      </c>
      <c r="CP26">
        <v>6.7659510000000003</v>
      </c>
      <c r="CQ26">
        <v>7.5967650000000004</v>
      </c>
      <c r="CR26">
        <v>8.1066669999999998</v>
      </c>
      <c r="CS26">
        <v>8.1487200000000009</v>
      </c>
      <c r="CT26">
        <v>7.65733</v>
      </c>
      <c r="CU26">
        <v>6.68187</v>
      </c>
      <c r="CV26">
        <v>5.330063</v>
      </c>
      <c r="CW26">
        <v>3.844325</v>
      </c>
      <c r="CX26">
        <v>2.3664740000000002</v>
      </c>
      <c r="CY26">
        <v>0.89821099999999998</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t="s">
        <v>29</v>
      </c>
    </row>
    <row r="27" spans="1:131">
      <c r="A27" t="s">
        <v>221</v>
      </c>
      <c r="B27" t="s">
        <v>29</v>
      </c>
      <c r="C27" t="s">
        <v>29</v>
      </c>
      <c r="D27" t="s">
        <v>29</v>
      </c>
      <c r="E27" t="s">
        <v>30</v>
      </c>
      <c r="F27" s="11">
        <v>45238.51085648148</v>
      </c>
      <c r="G27" s="11">
        <v>45238.510868055557</v>
      </c>
      <c r="H27" t="s">
        <v>31</v>
      </c>
      <c r="I27">
        <v>1.534</v>
      </c>
      <c r="J27">
        <v>0.01</v>
      </c>
      <c r="K27" t="s">
        <v>32</v>
      </c>
      <c r="L27">
        <v>1.33</v>
      </c>
      <c r="M27" t="s">
        <v>33</v>
      </c>
      <c r="N27" t="s">
        <v>34</v>
      </c>
      <c r="O27">
        <v>0.02</v>
      </c>
      <c r="P27">
        <v>2000</v>
      </c>
      <c r="Q27" t="s">
        <v>35</v>
      </c>
      <c r="R27">
        <v>14.72</v>
      </c>
      <c r="S27">
        <v>0.45700000000000002</v>
      </c>
      <c r="T27">
        <v>6.3200000000000006E-2</v>
      </c>
      <c r="U27">
        <v>1.929</v>
      </c>
      <c r="V27" t="s">
        <v>36</v>
      </c>
      <c r="W27">
        <v>70.632000000000005</v>
      </c>
      <c r="X27">
        <v>0.59599999999999997</v>
      </c>
      <c r="Y27">
        <v>0.153</v>
      </c>
      <c r="Z27">
        <v>30.125</v>
      </c>
      <c r="AA27">
        <v>12.843</v>
      </c>
      <c r="AB27">
        <v>64.715999999999994</v>
      </c>
      <c r="AC27">
        <v>137.68799999999999</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6.9245000000000001E-2</v>
      </c>
      <c r="BQ27">
        <v>9.2440999999999995E-2</v>
      </c>
      <c r="BR27">
        <v>0.13047400000000001</v>
      </c>
      <c r="BS27">
        <v>0.17605699999999999</v>
      </c>
      <c r="BT27">
        <v>0.23022699999999999</v>
      </c>
      <c r="BU27">
        <v>0.29894599999999999</v>
      </c>
      <c r="BV27">
        <v>0.38564999999999999</v>
      </c>
      <c r="BW27">
        <v>0.49551299999999998</v>
      </c>
      <c r="BX27">
        <v>0.62991399999999997</v>
      </c>
      <c r="BY27">
        <v>0.79322099999999995</v>
      </c>
      <c r="BZ27">
        <v>0.980792</v>
      </c>
      <c r="CA27">
        <v>1.191848</v>
      </c>
      <c r="CB27">
        <v>1.412032</v>
      </c>
      <c r="CC27">
        <v>1.6353439999999999</v>
      </c>
      <c r="CD27">
        <v>1.841116</v>
      </c>
      <c r="CE27">
        <v>2.0233490000000001</v>
      </c>
      <c r="CF27">
        <v>2.1707909999999999</v>
      </c>
      <c r="CG27">
        <v>2.2909670000000002</v>
      </c>
      <c r="CH27">
        <v>2.3993199999999999</v>
      </c>
      <c r="CI27">
        <v>2.5319530000000001</v>
      </c>
      <c r="CJ27">
        <v>2.7343419999999998</v>
      </c>
      <c r="CK27">
        <v>3.0620229999999999</v>
      </c>
      <c r="CL27">
        <v>3.5581160000000001</v>
      </c>
      <c r="CM27">
        <v>4.2446859999999997</v>
      </c>
      <c r="CN27">
        <v>5.0984759999999998</v>
      </c>
      <c r="CO27">
        <v>6.0400200000000002</v>
      </c>
      <c r="CP27">
        <v>6.9436479999999996</v>
      </c>
      <c r="CQ27">
        <v>7.6383369999999999</v>
      </c>
      <c r="CR27">
        <v>7.9693779999999999</v>
      </c>
      <c r="CS27">
        <v>7.8190530000000003</v>
      </c>
      <c r="CT27">
        <v>7.1531650000000004</v>
      </c>
      <c r="CU27">
        <v>6.0592790000000001</v>
      </c>
      <c r="CV27">
        <v>4.6623450000000002</v>
      </c>
      <c r="CW27">
        <v>3.2184200000000001</v>
      </c>
      <c r="CX27">
        <v>1.719543</v>
      </c>
      <c r="CY27">
        <v>0.29996499999999998</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t="s">
        <v>29</v>
      </c>
    </row>
    <row r="28" spans="1:131">
      <c r="A28" t="s">
        <v>221</v>
      </c>
      <c r="B28" t="s">
        <v>29</v>
      </c>
      <c r="C28" t="s">
        <v>29</v>
      </c>
      <c r="D28" t="s">
        <v>29</v>
      </c>
      <c r="E28" t="s">
        <v>30</v>
      </c>
      <c r="F28" s="11">
        <v>45238.511180555557</v>
      </c>
      <c r="G28" s="11">
        <v>45238.511192129627</v>
      </c>
      <c r="H28" t="s">
        <v>31</v>
      </c>
      <c r="I28">
        <v>1.534</v>
      </c>
      <c r="J28">
        <v>0.01</v>
      </c>
      <c r="K28" t="s">
        <v>32</v>
      </c>
      <c r="L28">
        <v>1.33</v>
      </c>
      <c r="M28" t="s">
        <v>33</v>
      </c>
      <c r="N28" t="s">
        <v>34</v>
      </c>
      <c r="O28">
        <v>0.02</v>
      </c>
      <c r="P28">
        <v>2000</v>
      </c>
      <c r="Q28" t="s">
        <v>35</v>
      </c>
      <c r="R28">
        <v>14.83</v>
      </c>
      <c r="S28">
        <v>0.45700000000000002</v>
      </c>
      <c r="T28">
        <v>6.0699999999999997E-2</v>
      </c>
      <c r="U28">
        <v>1.99</v>
      </c>
      <c r="V28" t="s">
        <v>36</v>
      </c>
      <c r="W28">
        <v>69.3</v>
      </c>
      <c r="X28">
        <v>0.61899999999999999</v>
      </c>
      <c r="Y28">
        <v>0.161</v>
      </c>
      <c r="Z28">
        <v>28.753</v>
      </c>
      <c r="AA28">
        <v>12.038</v>
      </c>
      <c r="AB28">
        <v>62.57</v>
      </c>
      <c r="AC28">
        <v>136.566</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5.3559999999999997E-3</v>
      </c>
      <c r="BP28">
        <v>6.9237000000000007E-2</v>
      </c>
      <c r="BQ28">
        <v>9.8742999999999997E-2</v>
      </c>
      <c r="BR28">
        <v>0.14005400000000001</v>
      </c>
      <c r="BS28">
        <v>0.19128400000000001</v>
      </c>
      <c r="BT28">
        <v>0.25388100000000002</v>
      </c>
      <c r="BU28">
        <v>0.33402700000000002</v>
      </c>
      <c r="BV28">
        <v>0.43464199999999997</v>
      </c>
      <c r="BW28">
        <v>0.560303</v>
      </c>
      <c r="BX28">
        <v>0.71105700000000005</v>
      </c>
      <c r="BY28">
        <v>0.88991200000000004</v>
      </c>
      <c r="BZ28">
        <v>1.0897840000000001</v>
      </c>
      <c r="CA28">
        <v>1.307976</v>
      </c>
      <c r="CB28">
        <v>1.5282260000000001</v>
      </c>
      <c r="CC28">
        <v>1.743471</v>
      </c>
      <c r="CD28">
        <v>1.933611</v>
      </c>
      <c r="CE28">
        <v>2.0941960000000002</v>
      </c>
      <c r="CF28">
        <v>2.21821</v>
      </c>
      <c r="CG28">
        <v>2.3177949999999998</v>
      </c>
      <c r="CH28">
        <v>2.4143560000000002</v>
      </c>
      <c r="CI28">
        <v>2.5483709999999999</v>
      </c>
      <c r="CJ28">
        <v>2.767153</v>
      </c>
      <c r="CK28">
        <v>3.1239469999999998</v>
      </c>
      <c r="CL28">
        <v>3.6542379999999999</v>
      </c>
      <c r="CM28">
        <v>4.3683240000000003</v>
      </c>
      <c r="CN28">
        <v>5.2288209999999999</v>
      </c>
      <c r="CO28">
        <v>6.1437369999999998</v>
      </c>
      <c r="CP28">
        <v>6.9806720000000002</v>
      </c>
      <c r="CQ28">
        <v>7.5727060000000002</v>
      </c>
      <c r="CR28">
        <v>7.7792940000000002</v>
      </c>
      <c r="CS28">
        <v>7.5089930000000003</v>
      </c>
      <c r="CT28">
        <v>6.7552830000000004</v>
      </c>
      <c r="CU28">
        <v>5.6260310000000002</v>
      </c>
      <c r="CV28">
        <v>4.268872</v>
      </c>
      <c r="CW28">
        <v>2.8968090000000002</v>
      </c>
      <c r="CX28">
        <v>1.6942710000000001</v>
      </c>
      <c r="CY28">
        <v>0.74635899999999999</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t="s">
        <v>29</v>
      </c>
    </row>
    <row r="29" spans="1:131">
      <c r="A29" t="s">
        <v>222</v>
      </c>
      <c r="B29" t="s">
        <v>29</v>
      </c>
      <c r="C29" t="s">
        <v>29</v>
      </c>
      <c r="D29" t="s">
        <v>29</v>
      </c>
      <c r="E29" t="s">
        <v>30</v>
      </c>
      <c r="F29" s="11">
        <v>45238.510520833333</v>
      </c>
      <c r="G29" s="11">
        <v>45238.51053240741</v>
      </c>
      <c r="H29" t="s">
        <v>31</v>
      </c>
      <c r="I29">
        <v>1.534</v>
      </c>
      <c r="J29">
        <v>0.01</v>
      </c>
      <c r="K29" t="s">
        <v>32</v>
      </c>
      <c r="L29">
        <v>1.33</v>
      </c>
      <c r="M29" t="s">
        <v>33</v>
      </c>
      <c r="N29" t="s">
        <v>34</v>
      </c>
      <c r="O29">
        <v>0.02</v>
      </c>
      <c r="P29">
        <v>2000</v>
      </c>
      <c r="Q29" t="s">
        <v>35</v>
      </c>
      <c r="R29">
        <v>14.71</v>
      </c>
      <c r="S29">
        <v>0.47199999999999998</v>
      </c>
      <c r="T29">
        <v>6.4600000000000005E-2</v>
      </c>
      <c r="U29">
        <v>1.9370000000000001</v>
      </c>
      <c r="V29" t="s">
        <v>36</v>
      </c>
      <c r="W29">
        <v>71.992999999999995</v>
      </c>
      <c r="X29">
        <v>0.59699999999999998</v>
      </c>
      <c r="Y29">
        <v>0.151</v>
      </c>
      <c r="Z29">
        <v>30.632000000000001</v>
      </c>
      <c r="AA29">
        <v>13.042999999999999</v>
      </c>
      <c r="AB29">
        <v>65.718999999999994</v>
      </c>
      <c r="AC29">
        <v>140.36799999999999</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4.8890999999999997E-2</v>
      </c>
      <c r="BQ29">
        <v>9.1799000000000006E-2</v>
      </c>
      <c r="BR29">
        <v>0.12923699999999999</v>
      </c>
      <c r="BS29">
        <v>0.17438799999999999</v>
      </c>
      <c r="BT29">
        <v>0.227768</v>
      </c>
      <c r="BU29">
        <v>0.29527799999999998</v>
      </c>
      <c r="BV29">
        <v>0.38018000000000002</v>
      </c>
      <c r="BW29">
        <v>0.48755500000000002</v>
      </c>
      <c r="BX29">
        <v>0.61875899999999995</v>
      </c>
      <c r="BY29">
        <v>0.77810299999999999</v>
      </c>
      <c r="BZ29">
        <v>0.96112399999999998</v>
      </c>
      <c r="CA29">
        <v>1.1671320000000001</v>
      </c>
      <c r="CB29">
        <v>1.3821730000000001</v>
      </c>
      <c r="CC29">
        <v>1.6004430000000001</v>
      </c>
      <c r="CD29">
        <v>1.80179</v>
      </c>
      <c r="CE29">
        <v>1.9803949999999999</v>
      </c>
      <c r="CF29">
        <v>2.1252979999999999</v>
      </c>
      <c r="CG29">
        <v>2.2439779999999998</v>
      </c>
      <c r="CH29">
        <v>2.351709</v>
      </c>
      <c r="CI29">
        <v>2.484181</v>
      </c>
      <c r="CJ29">
        <v>2.6863600000000001</v>
      </c>
      <c r="CK29">
        <v>3.0133139999999998</v>
      </c>
      <c r="CL29">
        <v>3.5079760000000002</v>
      </c>
      <c r="CM29">
        <v>4.1927240000000001</v>
      </c>
      <c r="CN29">
        <v>5.0453010000000003</v>
      </c>
      <c r="CO29">
        <v>5.9878749999999998</v>
      </c>
      <c r="CP29">
        <v>6.896757</v>
      </c>
      <c r="CQ29">
        <v>7.6026030000000002</v>
      </c>
      <c r="CR29">
        <v>7.9517800000000003</v>
      </c>
      <c r="CS29">
        <v>7.8255879999999998</v>
      </c>
      <c r="CT29">
        <v>7.1885919999999999</v>
      </c>
      <c r="CU29">
        <v>6.1223929999999998</v>
      </c>
      <c r="CV29">
        <v>4.7537599999999998</v>
      </c>
      <c r="CW29">
        <v>3.3198509999999999</v>
      </c>
      <c r="CX29">
        <v>1.926763</v>
      </c>
      <c r="CY29">
        <v>0.64817800000000003</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t="s">
        <v>29</v>
      </c>
    </row>
    <row r="30" spans="1:131">
      <c r="A30" t="s">
        <v>223</v>
      </c>
      <c r="B30" t="s">
        <v>29</v>
      </c>
      <c r="C30" t="s">
        <v>29</v>
      </c>
      <c r="D30" t="s">
        <v>29</v>
      </c>
      <c r="E30" t="s">
        <v>30</v>
      </c>
      <c r="F30" s="11">
        <v>45239.591874999998</v>
      </c>
      <c r="G30" s="11">
        <v>45239.591898148145</v>
      </c>
      <c r="H30" t="s">
        <v>31</v>
      </c>
      <c r="I30">
        <v>1.534</v>
      </c>
      <c r="J30">
        <v>0.01</v>
      </c>
      <c r="K30" t="s">
        <v>32</v>
      </c>
      <c r="L30">
        <v>1.33</v>
      </c>
      <c r="M30" t="s">
        <v>33</v>
      </c>
      <c r="N30" t="s">
        <v>34</v>
      </c>
      <c r="O30">
        <v>0.02</v>
      </c>
      <c r="P30">
        <v>2000</v>
      </c>
      <c r="Q30" t="s">
        <v>35</v>
      </c>
      <c r="R30">
        <v>12.51</v>
      </c>
      <c r="S30">
        <v>0.36</v>
      </c>
      <c r="T30">
        <v>3.5900000000000001E-2</v>
      </c>
      <c r="U30">
        <v>2.3530000000000002</v>
      </c>
      <c r="V30" t="s">
        <v>36</v>
      </c>
      <c r="W30">
        <v>81.927999999999997</v>
      </c>
      <c r="X30">
        <v>0.93</v>
      </c>
      <c r="Y30">
        <v>0.22</v>
      </c>
      <c r="Z30">
        <v>20.931999999999999</v>
      </c>
      <c r="AA30">
        <v>8.1780000000000008</v>
      </c>
      <c r="AB30">
        <v>59.274000000000001</v>
      </c>
      <c r="AC30">
        <v>147.654</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3.9047999999999999E-2</v>
      </c>
      <c r="BK30">
        <v>8.3737000000000006E-2</v>
      </c>
      <c r="BL30">
        <v>8.3649000000000001E-2</v>
      </c>
      <c r="BM30">
        <v>7.6314000000000007E-2</v>
      </c>
      <c r="BN30">
        <v>8.2572000000000007E-2</v>
      </c>
      <c r="BO30">
        <v>0.105639</v>
      </c>
      <c r="BP30">
        <v>0.15471399999999999</v>
      </c>
      <c r="BQ30">
        <v>0.22703899999999999</v>
      </c>
      <c r="BR30">
        <v>0.319081</v>
      </c>
      <c r="BS30">
        <v>0.42967499999999997</v>
      </c>
      <c r="BT30">
        <v>0.55972999999999995</v>
      </c>
      <c r="BU30">
        <v>0.70925000000000005</v>
      </c>
      <c r="BV30">
        <v>0.87496399999999996</v>
      </c>
      <c r="BW30">
        <v>1.054532</v>
      </c>
      <c r="BX30">
        <v>1.2397990000000001</v>
      </c>
      <c r="BY30">
        <v>1.426129</v>
      </c>
      <c r="BZ30">
        <v>1.598724</v>
      </c>
      <c r="CA30">
        <v>1.7487820000000001</v>
      </c>
      <c r="CB30">
        <v>1.860525</v>
      </c>
      <c r="CC30">
        <v>1.927559</v>
      </c>
      <c r="CD30">
        <v>1.945319</v>
      </c>
      <c r="CE30">
        <v>1.922504</v>
      </c>
      <c r="CF30">
        <v>1.88059</v>
      </c>
      <c r="CG30">
        <v>1.8545199999999999</v>
      </c>
      <c r="CH30">
        <v>1.891907</v>
      </c>
      <c r="CI30">
        <v>2.0461969999999998</v>
      </c>
      <c r="CJ30">
        <v>2.3623099999999999</v>
      </c>
      <c r="CK30">
        <v>2.8716010000000001</v>
      </c>
      <c r="CL30">
        <v>3.5665209999999998</v>
      </c>
      <c r="CM30">
        <v>4.4043640000000002</v>
      </c>
      <c r="CN30">
        <v>5.2967279999999999</v>
      </c>
      <c r="CO30">
        <v>6.1210050000000003</v>
      </c>
      <c r="CP30">
        <v>6.7476859999999999</v>
      </c>
      <c r="CQ30">
        <v>7.0535560000000004</v>
      </c>
      <c r="CR30">
        <v>6.9653960000000001</v>
      </c>
      <c r="CS30">
        <v>6.4736159999999998</v>
      </c>
      <c r="CT30">
        <v>5.6277749999999997</v>
      </c>
      <c r="CU30">
        <v>4.564235</v>
      </c>
      <c r="CV30">
        <v>3.4097789999999999</v>
      </c>
      <c r="CW30">
        <v>2.3437790000000001</v>
      </c>
      <c r="CX30">
        <v>1.449076</v>
      </c>
      <c r="CY30">
        <v>0.81193000000000004</v>
      </c>
      <c r="CZ30">
        <v>0.41997499999999999</v>
      </c>
      <c r="DA30">
        <v>0.25005300000000003</v>
      </c>
      <c r="DB30">
        <v>0.23694000000000001</v>
      </c>
      <c r="DC30">
        <v>0.311361</v>
      </c>
      <c r="DD30">
        <v>0.408858</v>
      </c>
      <c r="DE30">
        <v>0.47944500000000001</v>
      </c>
      <c r="DF30">
        <v>0.497197</v>
      </c>
      <c r="DG30">
        <v>0.45305800000000002</v>
      </c>
      <c r="DH30">
        <v>0.36595699999999998</v>
      </c>
      <c r="DI30">
        <v>0.238676</v>
      </c>
      <c r="DJ30">
        <v>0.12662899999999999</v>
      </c>
      <c r="DK30">
        <v>0</v>
      </c>
      <c r="DL30">
        <v>0</v>
      </c>
      <c r="DM30">
        <v>0</v>
      </c>
      <c r="DN30">
        <v>0</v>
      </c>
      <c r="DO30">
        <v>0</v>
      </c>
      <c r="DP30">
        <v>0</v>
      </c>
      <c r="DQ30">
        <v>0</v>
      </c>
      <c r="DR30">
        <v>0</v>
      </c>
      <c r="DS30">
        <v>0</v>
      </c>
      <c r="DT30">
        <v>0</v>
      </c>
      <c r="DU30">
        <v>0</v>
      </c>
      <c r="DV30">
        <v>0</v>
      </c>
      <c r="DW30">
        <v>0</v>
      </c>
      <c r="DX30">
        <v>0</v>
      </c>
      <c r="DY30">
        <v>0</v>
      </c>
      <c r="DZ30">
        <v>0</v>
      </c>
      <c r="EA30" t="s">
        <v>29</v>
      </c>
    </row>
    <row r="31" spans="1:131">
      <c r="A31" t="s">
        <v>223</v>
      </c>
      <c r="B31" t="s">
        <v>29</v>
      </c>
      <c r="C31" t="s">
        <v>29</v>
      </c>
      <c r="D31" t="s">
        <v>29</v>
      </c>
      <c r="E31" t="s">
        <v>30</v>
      </c>
      <c r="F31" s="11">
        <v>45239.592210648145</v>
      </c>
      <c r="G31" s="11">
        <v>45239.592222222222</v>
      </c>
      <c r="H31" t="s">
        <v>31</v>
      </c>
      <c r="I31">
        <v>1.534</v>
      </c>
      <c r="J31">
        <v>0.01</v>
      </c>
      <c r="K31" t="s">
        <v>32</v>
      </c>
      <c r="L31">
        <v>1.33</v>
      </c>
      <c r="M31" t="s">
        <v>33</v>
      </c>
      <c r="N31" t="s">
        <v>34</v>
      </c>
      <c r="O31">
        <v>0.02</v>
      </c>
      <c r="P31">
        <v>2000</v>
      </c>
      <c r="Q31" t="s">
        <v>35</v>
      </c>
      <c r="R31">
        <v>12.35</v>
      </c>
      <c r="S31">
        <v>0.38</v>
      </c>
      <c r="T31">
        <v>3.0599999999999999E-2</v>
      </c>
      <c r="U31">
        <v>2.1829999999999998</v>
      </c>
      <c r="V31" t="s">
        <v>36</v>
      </c>
      <c r="W31">
        <v>56.581000000000003</v>
      </c>
      <c r="X31">
        <v>0.68799999999999994</v>
      </c>
      <c r="Y31">
        <v>0.254</v>
      </c>
      <c r="Z31">
        <v>18.155000000000001</v>
      </c>
      <c r="AA31">
        <v>7.157</v>
      </c>
      <c r="AB31">
        <v>50.325000000000003</v>
      </c>
      <c r="AC31">
        <v>116.999</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4.5664999999999997E-2</v>
      </c>
      <c r="BK31">
        <v>9.7878999999999994E-2</v>
      </c>
      <c r="BL31">
        <v>9.8194000000000004E-2</v>
      </c>
      <c r="BM31">
        <v>8.9943999999999996E-2</v>
      </c>
      <c r="BN31">
        <v>9.8011000000000001E-2</v>
      </c>
      <c r="BO31">
        <v>0.125804</v>
      </c>
      <c r="BP31">
        <v>0.18449699999999999</v>
      </c>
      <c r="BQ31">
        <v>0.27122299999999999</v>
      </c>
      <c r="BR31">
        <v>0.382212</v>
      </c>
      <c r="BS31">
        <v>0.51608699999999996</v>
      </c>
      <c r="BT31">
        <v>0.673454</v>
      </c>
      <c r="BU31">
        <v>0.85355400000000003</v>
      </c>
      <c r="BV31">
        <v>1.051604</v>
      </c>
      <c r="BW31">
        <v>1.26406</v>
      </c>
      <c r="BX31">
        <v>1.48062</v>
      </c>
      <c r="BY31">
        <v>1.6952910000000001</v>
      </c>
      <c r="BZ31">
        <v>1.890744</v>
      </c>
      <c r="CA31">
        <v>2.057115</v>
      </c>
      <c r="CB31">
        <v>2.1774490000000002</v>
      </c>
      <c r="CC31">
        <v>2.2460140000000002</v>
      </c>
      <c r="CD31">
        <v>2.2602509999999998</v>
      </c>
      <c r="CE31">
        <v>2.2325759999999999</v>
      </c>
      <c r="CF31">
        <v>2.189657</v>
      </c>
      <c r="CG31">
        <v>2.1720799999999998</v>
      </c>
      <c r="CH31">
        <v>2.231938</v>
      </c>
      <c r="CI31">
        <v>2.4249130000000001</v>
      </c>
      <c r="CJ31">
        <v>2.792761</v>
      </c>
      <c r="CK31">
        <v>3.3590420000000001</v>
      </c>
      <c r="CL31">
        <v>4.1020919999999998</v>
      </c>
      <c r="CM31">
        <v>4.9621199999999996</v>
      </c>
      <c r="CN31">
        <v>5.8333729999999999</v>
      </c>
      <c r="CO31">
        <v>6.5807950000000002</v>
      </c>
      <c r="CP31">
        <v>7.0711899999999996</v>
      </c>
      <c r="CQ31">
        <v>7.1917679999999997</v>
      </c>
      <c r="CR31">
        <v>6.8878830000000004</v>
      </c>
      <c r="CS31">
        <v>6.1827040000000002</v>
      </c>
      <c r="CT31">
        <v>5.147748</v>
      </c>
      <c r="CU31">
        <v>3.957589</v>
      </c>
      <c r="CV31">
        <v>2.7104149999999998</v>
      </c>
      <c r="CW31">
        <v>1.6844460000000001</v>
      </c>
      <c r="CX31">
        <v>0.72523700000000002</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t="s">
        <v>29</v>
      </c>
    </row>
    <row r="32" spans="1:131">
      <c r="A32" t="s">
        <v>223</v>
      </c>
      <c r="B32" t="s">
        <v>29</v>
      </c>
      <c r="C32" t="s">
        <v>29</v>
      </c>
      <c r="D32" t="s">
        <v>29</v>
      </c>
      <c r="E32" t="s">
        <v>30</v>
      </c>
      <c r="F32" s="11">
        <v>45239.592534722222</v>
      </c>
      <c r="G32" s="11">
        <v>45239.592546296299</v>
      </c>
      <c r="H32" t="s">
        <v>31</v>
      </c>
      <c r="I32">
        <v>1.534</v>
      </c>
      <c r="J32">
        <v>0.01</v>
      </c>
      <c r="K32" t="s">
        <v>32</v>
      </c>
      <c r="L32">
        <v>1.33</v>
      </c>
      <c r="M32" t="s">
        <v>33</v>
      </c>
      <c r="N32" t="s">
        <v>34</v>
      </c>
      <c r="O32">
        <v>0.02</v>
      </c>
      <c r="P32">
        <v>2000</v>
      </c>
      <c r="Q32" t="s">
        <v>35</v>
      </c>
      <c r="R32">
        <v>12.36</v>
      </c>
      <c r="S32">
        <v>0.36299999999999999</v>
      </c>
      <c r="T32">
        <v>2.9399999999999999E-2</v>
      </c>
      <c r="U32">
        <v>2.1779999999999999</v>
      </c>
      <c r="V32" t="s">
        <v>36</v>
      </c>
      <c r="W32">
        <v>53.978999999999999</v>
      </c>
      <c r="X32">
        <v>0.68700000000000006</v>
      </c>
      <c r="Y32">
        <v>0.26500000000000001</v>
      </c>
      <c r="Z32">
        <v>17.433</v>
      </c>
      <c r="AA32">
        <v>6.8860000000000001</v>
      </c>
      <c r="AB32">
        <v>48.256999999999998</v>
      </c>
      <c r="AC32">
        <v>112.008</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5.0788E-2</v>
      </c>
      <c r="BK32">
        <v>0.10313799999999999</v>
      </c>
      <c r="BL32">
        <v>0.103287</v>
      </c>
      <c r="BM32">
        <v>9.8683000000000007E-2</v>
      </c>
      <c r="BN32">
        <v>0.104501</v>
      </c>
      <c r="BO32">
        <v>0.13467100000000001</v>
      </c>
      <c r="BP32">
        <v>0.19659399999999999</v>
      </c>
      <c r="BQ32">
        <v>0.28833300000000001</v>
      </c>
      <c r="BR32">
        <v>0.405719</v>
      </c>
      <c r="BS32">
        <v>0.54721900000000001</v>
      </c>
      <c r="BT32">
        <v>0.71324699999999996</v>
      </c>
      <c r="BU32">
        <v>0.90271400000000002</v>
      </c>
      <c r="BV32">
        <v>1.1103130000000001</v>
      </c>
      <c r="BW32">
        <v>1.3320780000000001</v>
      </c>
      <c r="BX32">
        <v>1.5570440000000001</v>
      </c>
      <c r="BY32">
        <v>1.7788090000000001</v>
      </c>
      <c r="BZ32">
        <v>1.9793769999999999</v>
      </c>
      <c r="CA32">
        <v>2.1486209999999999</v>
      </c>
      <c r="CB32">
        <v>2.26938</v>
      </c>
      <c r="CC32">
        <v>2.3361269999999998</v>
      </c>
      <c r="CD32">
        <v>2.3469630000000001</v>
      </c>
      <c r="CE32">
        <v>2.3152279999999998</v>
      </c>
      <c r="CF32">
        <v>2.2689680000000001</v>
      </c>
      <c r="CG32">
        <v>2.2500369999999998</v>
      </c>
      <c r="CH32">
        <v>2.3115559999999999</v>
      </c>
      <c r="CI32">
        <v>2.5094729999999998</v>
      </c>
      <c r="CJ32">
        <v>2.8845710000000002</v>
      </c>
      <c r="CK32">
        <v>3.458215</v>
      </c>
      <c r="CL32">
        <v>4.2052560000000003</v>
      </c>
      <c r="CM32">
        <v>5.0618889999999999</v>
      </c>
      <c r="CN32">
        <v>5.9187000000000003</v>
      </c>
      <c r="CO32">
        <v>6.6385459999999998</v>
      </c>
      <c r="CP32">
        <v>7.0884720000000003</v>
      </c>
      <c r="CQ32">
        <v>7.1593460000000002</v>
      </c>
      <c r="CR32">
        <v>6.8022559999999999</v>
      </c>
      <c r="CS32">
        <v>6.0471120000000003</v>
      </c>
      <c r="CT32">
        <v>4.9757199999999999</v>
      </c>
      <c r="CU32">
        <v>3.753088</v>
      </c>
      <c r="CV32">
        <v>2.51966</v>
      </c>
      <c r="CW32">
        <v>1.2286159999999999</v>
      </c>
      <c r="CX32">
        <v>9.5685999999999993E-2</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t="s">
        <v>29</v>
      </c>
    </row>
    <row r="33" spans="1:131">
      <c r="A33" t="s">
        <v>224</v>
      </c>
      <c r="B33" t="s">
        <v>29</v>
      </c>
      <c r="C33" t="s">
        <v>29</v>
      </c>
      <c r="D33" t="s">
        <v>29</v>
      </c>
      <c r="E33" t="s">
        <v>30</v>
      </c>
      <c r="F33" s="11">
        <v>45239.591874999998</v>
      </c>
      <c r="G33" s="11">
        <v>45239.591898148145</v>
      </c>
      <c r="H33" t="s">
        <v>31</v>
      </c>
      <c r="I33">
        <v>1.534</v>
      </c>
      <c r="J33">
        <v>0.01</v>
      </c>
      <c r="K33" t="s">
        <v>32</v>
      </c>
      <c r="L33">
        <v>1.33</v>
      </c>
      <c r="M33" t="s">
        <v>33</v>
      </c>
      <c r="N33" t="s">
        <v>34</v>
      </c>
      <c r="O33">
        <v>0.02</v>
      </c>
      <c r="P33">
        <v>2000</v>
      </c>
      <c r="Q33" t="s">
        <v>35</v>
      </c>
      <c r="R33">
        <v>12.41</v>
      </c>
      <c r="S33">
        <v>0.36799999999999999</v>
      </c>
      <c r="T33">
        <v>3.2000000000000001E-2</v>
      </c>
      <c r="U33">
        <v>2.226</v>
      </c>
      <c r="V33" t="s">
        <v>36</v>
      </c>
      <c r="W33">
        <v>64.162999999999997</v>
      </c>
      <c r="X33">
        <v>0.78600000000000003</v>
      </c>
      <c r="Y33">
        <v>0.246</v>
      </c>
      <c r="Z33">
        <v>18.725000000000001</v>
      </c>
      <c r="AA33">
        <v>7.351</v>
      </c>
      <c r="AB33">
        <v>52.402999999999999</v>
      </c>
      <c r="AC33">
        <v>123.973</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4.4592E-2</v>
      </c>
      <c r="BK33">
        <v>9.5494999999999997E-2</v>
      </c>
      <c r="BL33">
        <v>9.5645999999999995E-2</v>
      </c>
      <c r="BM33">
        <v>8.7547E-2</v>
      </c>
      <c r="BN33">
        <v>9.5227000000000006E-2</v>
      </c>
      <c r="BO33">
        <v>0.12199400000000001</v>
      </c>
      <c r="BP33">
        <v>0.17860899999999999</v>
      </c>
      <c r="BQ33">
        <v>0.26219799999999999</v>
      </c>
      <c r="BR33">
        <v>0.369004</v>
      </c>
      <c r="BS33">
        <v>0.49766100000000002</v>
      </c>
      <c r="BT33">
        <v>0.64881</v>
      </c>
      <c r="BU33">
        <v>0.82183899999999999</v>
      </c>
      <c r="BV33">
        <v>1.0122930000000001</v>
      </c>
      <c r="BW33">
        <v>1.21689</v>
      </c>
      <c r="BX33">
        <v>1.425821</v>
      </c>
      <c r="BY33">
        <v>1.6334090000000001</v>
      </c>
      <c r="BZ33">
        <v>1.822948</v>
      </c>
      <c r="CA33">
        <v>1.984839</v>
      </c>
      <c r="CB33">
        <v>2.1024509999999998</v>
      </c>
      <c r="CC33">
        <v>2.1699000000000002</v>
      </c>
      <c r="CD33">
        <v>2.184177</v>
      </c>
      <c r="CE33">
        <v>2.1567690000000002</v>
      </c>
      <c r="CF33">
        <v>2.1130710000000001</v>
      </c>
      <c r="CG33">
        <v>2.092212</v>
      </c>
      <c r="CH33">
        <v>2.1451340000000001</v>
      </c>
      <c r="CI33">
        <v>2.3268610000000001</v>
      </c>
      <c r="CJ33">
        <v>2.679881</v>
      </c>
      <c r="CK33">
        <v>3.229619</v>
      </c>
      <c r="CL33">
        <v>3.9579569999999999</v>
      </c>
      <c r="CM33">
        <v>4.8094580000000002</v>
      </c>
      <c r="CN33">
        <v>5.6829340000000004</v>
      </c>
      <c r="CO33">
        <v>6.4467819999999998</v>
      </c>
      <c r="CP33">
        <v>6.9691179999999999</v>
      </c>
      <c r="CQ33">
        <v>7.1348839999999996</v>
      </c>
      <c r="CR33">
        <v>6.8852029999999997</v>
      </c>
      <c r="CS33">
        <v>6.2343859999999998</v>
      </c>
      <c r="CT33">
        <v>5.250718</v>
      </c>
      <c r="CU33">
        <v>4.0906859999999998</v>
      </c>
      <c r="CV33">
        <v>2.8826450000000001</v>
      </c>
      <c r="CW33">
        <v>1.7456449999999999</v>
      </c>
      <c r="CX33">
        <v>0.76752699999999996</v>
      </c>
      <c r="CY33">
        <v>0.26477600000000001</v>
      </c>
      <c r="CZ33">
        <v>0.13874400000000001</v>
      </c>
      <c r="DA33">
        <v>8.4738999999999995E-2</v>
      </c>
      <c r="DB33">
        <v>7.8313999999999995E-2</v>
      </c>
      <c r="DC33">
        <v>0.104057</v>
      </c>
      <c r="DD33">
        <v>0.136156</v>
      </c>
      <c r="DE33">
        <v>0.15998399999999999</v>
      </c>
      <c r="DF33">
        <v>0.165271</v>
      </c>
      <c r="DG33">
        <v>0.15237200000000001</v>
      </c>
      <c r="DH33">
        <v>0.11892900000000001</v>
      </c>
      <c r="DI33">
        <v>8.3278000000000005E-2</v>
      </c>
      <c r="DJ33">
        <v>4.054E-2</v>
      </c>
      <c r="DK33">
        <v>0</v>
      </c>
      <c r="DL33">
        <v>0</v>
      </c>
      <c r="DM33">
        <v>0</v>
      </c>
      <c r="DN33">
        <v>0</v>
      </c>
      <c r="DO33">
        <v>0</v>
      </c>
      <c r="DP33">
        <v>0</v>
      </c>
      <c r="DQ33">
        <v>0</v>
      </c>
      <c r="DR33">
        <v>0</v>
      </c>
      <c r="DS33">
        <v>0</v>
      </c>
      <c r="DT33">
        <v>0</v>
      </c>
      <c r="DU33">
        <v>0</v>
      </c>
      <c r="DV33">
        <v>0</v>
      </c>
      <c r="DW33">
        <v>0</v>
      </c>
      <c r="DX33">
        <v>0</v>
      </c>
      <c r="DY33">
        <v>0</v>
      </c>
      <c r="DZ33">
        <v>0</v>
      </c>
      <c r="EA33" t="s">
        <v>29</v>
      </c>
    </row>
    <row r="37" spans="1:131">
      <c r="B37">
        <v>5</v>
      </c>
      <c r="C37">
        <v>10</v>
      </c>
      <c r="D37">
        <v>15</v>
      </c>
      <c r="E37">
        <v>20</v>
      </c>
      <c r="F37">
        <v>25</v>
      </c>
      <c r="G37">
        <v>30</v>
      </c>
      <c r="H37">
        <v>35</v>
      </c>
      <c r="I37">
        <v>40</v>
      </c>
      <c r="J37">
        <v>45</v>
      </c>
      <c r="K37">
        <v>50</v>
      </c>
    </row>
    <row r="38" spans="1:131">
      <c r="A38" t="s">
        <v>255</v>
      </c>
      <c r="B38">
        <f>BM5</f>
        <v>1.2589250000000001</v>
      </c>
      <c r="C38">
        <f>BR5</f>
        <v>2.5118860000000001</v>
      </c>
      <c r="D38">
        <f>BW5</f>
        <v>5.0118720000000003</v>
      </c>
      <c r="E38">
        <f>CB5</f>
        <v>10</v>
      </c>
      <c r="F38">
        <f>CG5</f>
        <v>19.952622999999999</v>
      </c>
      <c r="G38">
        <f>CL5</f>
        <v>39.810716999999997</v>
      </c>
      <c r="H38">
        <f>CQ5</f>
        <v>79.432822999999999</v>
      </c>
      <c r="I38">
        <f>CV5</f>
        <v>158.48931899999999</v>
      </c>
      <c r="J38">
        <f>DA5</f>
        <v>316.22776599999997</v>
      </c>
      <c r="K38">
        <f>DF5</f>
        <v>630.95734400000003</v>
      </c>
    </row>
    <row r="39" spans="1:131">
      <c r="A39" t="s">
        <v>203</v>
      </c>
      <c r="B39">
        <f>SUM(BI25:BM25)</f>
        <v>0.26413999999999999</v>
      </c>
      <c r="C39">
        <f>SUM(BN25:BR25)</f>
        <v>0.61969200000000002</v>
      </c>
      <c r="D39">
        <f>SUM(BS25:BW25)</f>
        <v>2.6512169999999999</v>
      </c>
      <c r="E39">
        <f>SUM(BX25:CB25)</f>
        <v>6.8457930000000005</v>
      </c>
      <c r="F39">
        <f>SUM(CC25:CG25)</f>
        <v>10.447171000000001</v>
      </c>
      <c r="G39">
        <f>SUM(CH25:CL25)</f>
        <v>15.239364000000002</v>
      </c>
      <c r="H39">
        <f>SUM(CM25:CQ25)</f>
        <v>32.490289000000004</v>
      </c>
      <c r="I39">
        <f>SUM(CR25:CV25)</f>
        <v>28.692627999999999</v>
      </c>
      <c r="J39">
        <f>SUM(CW25:DA25)</f>
        <v>2.7497069999999999</v>
      </c>
      <c r="K39">
        <f>SUM(DB25:DF25)</f>
        <v>0</v>
      </c>
      <c r="M39">
        <f>SUM(B39:K39)</f>
        <v>100.00000100000001</v>
      </c>
    </row>
    <row r="40" spans="1:131">
      <c r="A40" t="s">
        <v>204</v>
      </c>
      <c r="B40">
        <v>1.0246396E-4</v>
      </c>
      <c r="C40">
        <v>9.5767509999999999E-4</v>
      </c>
      <c r="D40">
        <v>8.210696E-3</v>
      </c>
      <c r="E40">
        <v>4.4727027000000003E-2</v>
      </c>
      <c r="F40">
        <v>0.10472382600000001</v>
      </c>
      <c r="G40">
        <v>0.12986402</v>
      </c>
      <c r="H40">
        <v>0.13551152999999999</v>
      </c>
      <c r="I40">
        <v>5.9790200000000002E-2</v>
      </c>
      <c r="J40">
        <v>7.7408286999999997E-3</v>
      </c>
      <c r="K40">
        <v>2.9437240000000002E-4</v>
      </c>
      <c r="M40">
        <f>SUM(B40:K40)</f>
        <v>0.49192263916000001</v>
      </c>
    </row>
    <row r="41" spans="1:131">
      <c r="B41">
        <f>B40/$M40*100</f>
        <v>2.082928327408675E-2</v>
      </c>
      <c r="C41">
        <f t="shared" ref="C41:K41" si="0">C40/$M40*100</f>
        <v>0.19468002156503961</v>
      </c>
      <c r="D41">
        <f t="shared" si="0"/>
        <v>1.6691030959706317</v>
      </c>
      <c r="E41">
        <f t="shared" si="0"/>
        <v>9.0922887949160529</v>
      </c>
      <c r="F41">
        <f t="shared" si="0"/>
        <v>21.288677865858116</v>
      </c>
      <c r="G41">
        <f t="shared" si="0"/>
        <v>26.399276972036485</v>
      </c>
      <c r="H41">
        <f t="shared" si="0"/>
        <v>27.547325374452679</v>
      </c>
      <c r="I41">
        <f t="shared" si="0"/>
        <v>12.154390800573212</v>
      </c>
      <c r="J41">
        <f t="shared" si="0"/>
        <v>1.5735865934566717</v>
      </c>
      <c r="K41">
        <f t="shared" si="0"/>
        <v>5.9841197897024231E-2</v>
      </c>
    </row>
    <row r="57" spans="1:13">
      <c r="A57" t="s">
        <v>253</v>
      </c>
    </row>
    <row r="58" spans="1:13">
      <c r="A58" t="s">
        <v>205</v>
      </c>
      <c r="B58">
        <f>SUM(BI21:BM21)</f>
        <v>0.33027699999999999</v>
      </c>
      <c r="C58">
        <f>SUM(BN21:BR21)</f>
        <v>1.111631</v>
      </c>
      <c r="D58">
        <f>SUM(BS21:BW21)</f>
        <v>4.4351630000000002</v>
      </c>
      <c r="E58">
        <f>SUM(BX21:CB21)</f>
        <v>8.7882619999999996</v>
      </c>
      <c r="F58">
        <f>SUM(CC21:CG21)</f>
        <v>19.577552000000001</v>
      </c>
      <c r="G58">
        <f>SUM(CH21:CL21)</f>
        <v>34.110522000000003</v>
      </c>
      <c r="H58">
        <f>SUM(CM21:CQ21)</f>
        <v>25.326539999999998</v>
      </c>
      <c r="I58">
        <f>SUM(CR21:CV21)</f>
        <v>5.5599400000000001</v>
      </c>
      <c r="J58">
        <f>SUM(CW21:DA21)</f>
        <v>0.37122999999999995</v>
      </c>
      <c r="K58">
        <f>SUM(DB21:DF21)</f>
        <v>0.37154100000000001</v>
      </c>
    </row>
    <row r="59" spans="1:13">
      <c r="A59" t="s">
        <v>206</v>
      </c>
      <c r="B59">
        <v>8.2994820000000002E-5</v>
      </c>
      <c r="C59">
        <v>6.7827250000000001E-4</v>
      </c>
      <c r="D59">
        <v>6.3416100000000001E-3</v>
      </c>
      <c r="E59">
        <v>4.5326027999999997E-2</v>
      </c>
      <c r="F59">
        <v>0.1327295</v>
      </c>
      <c r="G59">
        <v>0.15651397</v>
      </c>
      <c r="H59">
        <v>0.10506674000000001</v>
      </c>
      <c r="I59">
        <v>3.8014649999999997E-2</v>
      </c>
      <c r="J59">
        <v>6.5716322999999997E-3</v>
      </c>
      <c r="K59">
        <v>7.710932E-4</v>
      </c>
      <c r="M59">
        <f>SUM(B59:K59)</f>
        <v>0.49209649082000001</v>
      </c>
    </row>
    <row r="60" spans="1:13">
      <c r="B60">
        <f>B59/$M59*100</f>
        <v>1.6865558187928231E-2</v>
      </c>
      <c r="C60">
        <f t="shared" ref="C60:K60" si="1">C59/$M59*100</f>
        <v>0.13783323243572973</v>
      </c>
      <c r="D60">
        <f t="shared" si="1"/>
        <v>1.2886923841770794</v>
      </c>
      <c r="E60">
        <f t="shared" si="1"/>
        <v>9.2108008989195245</v>
      </c>
      <c r="F60">
        <f t="shared" si="1"/>
        <v>26.972250864627696</v>
      </c>
      <c r="G60">
        <f t="shared" si="1"/>
        <v>31.805544831094924</v>
      </c>
      <c r="H60">
        <f t="shared" si="1"/>
        <v>21.350841137867718</v>
      </c>
      <c r="I60">
        <f t="shared" si="1"/>
        <v>7.7250398466883334</v>
      </c>
      <c r="J60">
        <f t="shared" si="1"/>
        <v>1.3354357168955677</v>
      </c>
      <c r="K60">
        <f t="shared" si="1"/>
        <v>0.15669552910550055</v>
      </c>
    </row>
    <row r="76" spans="1:13">
      <c r="A76" t="s">
        <v>254</v>
      </c>
    </row>
    <row r="77" spans="1:13">
      <c r="A77" t="s">
        <v>207</v>
      </c>
      <c r="B77">
        <f>SUM(BI29:BM29)</f>
        <v>0</v>
      </c>
      <c r="C77">
        <f>SUM(BN29:BR29)</f>
        <v>0.26992700000000003</v>
      </c>
      <c r="D77">
        <f>SUM(BS29:BW29)</f>
        <v>1.5651689999999998</v>
      </c>
      <c r="E77">
        <f>SUM(BX29:CB29)</f>
        <v>4.9072909999999998</v>
      </c>
      <c r="F77">
        <f>SUM(CC29:CG29)</f>
        <v>9.7519039999999997</v>
      </c>
      <c r="G77">
        <f>SUM(CH29:CL29)</f>
        <v>14.04354</v>
      </c>
      <c r="H77">
        <f>SUM(CM29:CQ29)</f>
        <v>29.725259999999999</v>
      </c>
      <c r="I77">
        <f>SUM(CR29:CV29)</f>
        <v>33.842112999999998</v>
      </c>
      <c r="J77">
        <f>SUM(CW29:DA29)</f>
        <v>5.8947919999999998</v>
      </c>
      <c r="K77">
        <f>SUM(DB29:DF29)</f>
        <v>0</v>
      </c>
    </row>
    <row r="78" spans="1:13">
      <c r="A78" t="s">
        <v>208</v>
      </c>
      <c r="B78">
        <v>1.0584008E-4</v>
      </c>
      <c r="C78">
        <v>1.0794840999999999E-3</v>
      </c>
      <c r="D78">
        <v>1.1932908000000001E-2</v>
      </c>
      <c r="E78">
        <v>7.0420549999999998E-2</v>
      </c>
      <c r="F78">
        <v>0.15225637</v>
      </c>
      <c r="G78">
        <v>0.115497686</v>
      </c>
      <c r="H78">
        <v>8.4454689999999999E-2</v>
      </c>
      <c r="I78">
        <v>4.7923130000000001E-2</v>
      </c>
      <c r="J78">
        <v>7.3048159999999996E-3</v>
      </c>
      <c r="K78">
        <v>2.9372993999999999E-4</v>
      </c>
      <c r="M78">
        <f>SUM(B78:K78)</f>
        <v>0.49126920411999997</v>
      </c>
    </row>
    <row r="79" spans="1:13">
      <c r="B79">
        <f>B78/$M78*100</f>
        <v>2.1544212238906582E-2</v>
      </c>
      <c r="C79">
        <f t="shared" ref="C79:K79" si="2">C78/$M78*100</f>
        <v>0.21973372052369061</v>
      </c>
      <c r="D79">
        <f t="shared" si="2"/>
        <v>2.4289957318564603</v>
      </c>
      <c r="E79">
        <f t="shared" si="2"/>
        <v>14.334411644251716</v>
      </c>
      <c r="F79">
        <f t="shared" si="2"/>
        <v>30.992451536369675</v>
      </c>
      <c r="G79">
        <f t="shared" si="2"/>
        <v>23.510060274771046</v>
      </c>
      <c r="H79">
        <f t="shared" si="2"/>
        <v>17.191122360556239</v>
      </c>
      <c r="I79">
        <f t="shared" si="2"/>
        <v>9.7549631847662166</v>
      </c>
      <c r="J79">
        <f t="shared" si="2"/>
        <v>1.4869273178002191</v>
      </c>
      <c r="K79">
        <f t="shared" si="2"/>
        <v>5.9790016865834725E-2</v>
      </c>
    </row>
    <row r="95" spans="1:11">
      <c r="A95" t="s">
        <v>252</v>
      </c>
    </row>
    <row r="96" spans="1:11">
      <c r="A96" t="s">
        <v>209</v>
      </c>
      <c r="B96">
        <f>SUM(BI33:BM33)</f>
        <v>0.32327999999999996</v>
      </c>
      <c r="C96">
        <f>SUM(BN33:BR33)</f>
        <v>1.0270320000000002</v>
      </c>
      <c r="D96">
        <f>SUM(BS33:BW33)</f>
        <v>4.1974930000000006</v>
      </c>
      <c r="E96">
        <f>SUM(BX33:CB33)</f>
        <v>8.9694680000000009</v>
      </c>
      <c r="F96">
        <f>SUM(CC33:CG33)</f>
        <v>10.716129</v>
      </c>
      <c r="G96">
        <f>SUM(CH33:CL33)</f>
        <v>14.339452</v>
      </c>
      <c r="H96">
        <f>SUM(CM33:CQ33)</f>
        <v>31.043176000000003</v>
      </c>
      <c r="I96">
        <f>SUM(CR33:CV33)</f>
        <v>25.343638000000002</v>
      </c>
      <c r="J96">
        <f>SUM(CW33:DA33)</f>
        <v>3.0014309999999997</v>
      </c>
      <c r="K96">
        <f>SUM(DB33:DF33)</f>
        <v>0.64378200000000008</v>
      </c>
    </row>
    <row r="97" spans="1:13">
      <c r="A97" t="s">
        <v>210</v>
      </c>
      <c r="B97">
        <v>9.2234563999999994E-5</v>
      </c>
      <c r="C97">
        <v>7.3951365999999998E-4</v>
      </c>
      <c r="D97">
        <v>6.1360755999999997E-3</v>
      </c>
      <c r="E97">
        <v>4.000459E-2</v>
      </c>
      <c r="F97">
        <v>0.12001672400000001</v>
      </c>
      <c r="G97">
        <v>0.15055804</v>
      </c>
      <c r="H97">
        <v>0.1159058</v>
      </c>
      <c r="I97">
        <v>5.0426952999999997E-2</v>
      </c>
      <c r="J97">
        <v>7.6947183999999998E-3</v>
      </c>
      <c r="K97">
        <v>3.5983435000000002E-4</v>
      </c>
      <c r="M97">
        <f>SUM(B97:K97)</f>
        <v>0.49193448357399999</v>
      </c>
    </row>
    <row r="98" spans="1:13">
      <c r="B98">
        <f>B97/$M97*100</f>
        <v>1.8749359331327597E-2</v>
      </c>
      <c r="C98">
        <f t="shared" ref="C98:K98" si="3">C97/$M97*100</f>
        <v>0.15032767262568972</v>
      </c>
      <c r="D98">
        <f t="shared" si="3"/>
        <v>1.247335936976854</v>
      </c>
      <c r="E98">
        <f t="shared" si="3"/>
        <v>8.1320971258934414</v>
      </c>
      <c r="F98">
        <f t="shared" si="3"/>
        <v>24.396891864147253</v>
      </c>
      <c r="G98">
        <f t="shared" si="3"/>
        <v>30.60530315056722</v>
      </c>
      <c r="H98">
        <f t="shared" si="3"/>
        <v>23.561226925569795</v>
      </c>
      <c r="I98">
        <f t="shared" si="3"/>
        <v>10.250745715900692</v>
      </c>
      <c r="J98">
        <f t="shared" si="3"/>
        <v>1.5641754454976138</v>
      </c>
      <c r="K98">
        <f t="shared" si="3"/>
        <v>7.3146803490117887E-2</v>
      </c>
    </row>
    <row r="115" spans="1:13">
      <c r="A115" t="s">
        <v>256</v>
      </c>
      <c r="B115">
        <v>1.0964780000000001</v>
      </c>
      <c r="C115">
        <v>1.9054610000000001</v>
      </c>
      <c r="D115">
        <v>3.3113109999999999</v>
      </c>
      <c r="E115">
        <v>5.7543990000000003</v>
      </c>
      <c r="F115">
        <v>10</v>
      </c>
      <c r="G115">
        <v>17.378008000000001</v>
      </c>
      <c r="H115">
        <v>30.199517</v>
      </c>
      <c r="I115">
        <v>52.480746000000003</v>
      </c>
      <c r="J115">
        <v>91.201083999999994</v>
      </c>
      <c r="K115">
        <v>158.48931899999999</v>
      </c>
      <c r="L115">
        <v>316.22776599999997</v>
      </c>
    </row>
    <row r="116" spans="1:13">
      <c r="A116" t="s">
        <v>211</v>
      </c>
      <c r="B116">
        <f>SUM(BI9:BL9)</f>
        <v>0.280393</v>
      </c>
      <c r="C116">
        <f>SUM(BM9:BP9)</f>
        <v>0.376355</v>
      </c>
      <c r="D116">
        <f>SUM(BQ9:BT9)</f>
        <v>1.0473669999999999</v>
      </c>
      <c r="E116">
        <f>SUM(BU9:BX9)</f>
        <v>1.310163</v>
      </c>
      <c r="F116">
        <f>SUM(BY9:CB9)</f>
        <v>3.43547</v>
      </c>
      <c r="G116">
        <f>SUM(CC9:CF9)</f>
        <v>11.761537000000001</v>
      </c>
      <c r="H116">
        <f>SUM(CG9:CJ9)</f>
        <v>26.356807999999997</v>
      </c>
      <c r="I116">
        <f>SUM(CK9:CN9)</f>
        <v>33.877965999999994</v>
      </c>
      <c r="J116">
        <f>SUM(CO9:CR9)</f>
        <v>19.287057999999998</v>
      </c>
      <c r="K116">
        <f>SUM(CS9:CV9)</f>
        <v>2.2668830000000004</v>
      </c>
      <c r="L116">
        <v>0</v>
      </c>
    </row>
    <row r="117" spans="1:13">
      <c r="A117" t="s">
        <v>212</v>
      </c>
      <c r="B117" s="19">
        <v>9.322889E-6</v>
      </c>
      <c r="C117" s="19">
        <v>2.4019486E-4</v>
      </c>
      <c r="D117" s="16">
        <v>9.0556960000000002E-3</v>
      </c>
      <c r="E117" s="16">
        <v>8.1029199999999996E-2</v>
      </c>
      <c r="F117" s="16">
        <v>0.20307149999999999</v>
      </c>
      <c r="G117" s="16">
        <v>0.15667091</v>
      </c>
      <c r="H117" s="16">
        <v>3.9189549999999997E-2</v>
      </c>
      <c r="I117" s="16">
        <v>3.2795276000000002E-3</v>
      </c>
      <c r="J117" s="19">
        <v>9.371007E-5</v>
      </c>
      <c r="K117" s="19">
        <v>9.2723200000000003E-7</v>
      </c>
      <c r="M117">
        <f>SUM(B117:K117)</f>
        <v>0.49264053865099999</v>
      </c>
    </row>
    <row r="118" spans="1:13">
      <c r="B118">
        <f>B117/$M117*100</f>
        <v>1.8924323657019606E-3</v>
      </c>
      <c r="C118">
        <f t="shared" ref="C118:K118" si="4">C117/$M117*100</f>
        <v>4.8756616874796127E-2</v>
      </c>
      <c r="D118">
        <f t="shared" si="4"/>
        <v>1.8381954568329388</v>
      </c>
      <c r="E118">
        <f t="shared" si="4"/>
        <v>16.447935897009742</v>
      </c>
      <c r="F118">
        <f t="shared" si="4"/>
        <v>41.22102914146523</v>
      </c>
      <c r="G118">
        <f t="shared" si="4"/>
        <v>31.802277260619423</v>
      </c>
      <c r="H118">
        <f t="shared" si="4"/>
        <v>7.9549990155728834</v>
      </c>
      <c r="I118">
        <f t="shared" si="4"/>
        <v>0.66570396520358366</v>
      </c>
      <c r="J118">
        <f t="shared" si="4"/>
        <v>1.9021997307937088E-2</v>
      </c>
      <c r="K118">
        <f t="shared" si="4"/>
        <v>1.8821674776075959E-4</v>
      </c>
      <c r="L118">
        <v>0</v>
      </c>
    </row>
    <row r="134" spans="1:13">
      <c r="A134" t="s">
        <v>257</v>
      </c>
    </row>
    <row r="135" spans="1:13">
      <c r="A135" t="s">
        <v>213</v>
      </c>
      <c r="B135">
        <f>SUM(BI13:BL13)</f>
        <v>0</v>
      </c>
      <c r="C135">
        <f>SUM(BM13:BP13)</f>
        <v>0.38555899999999999</v>
      </c>
      <c r="D135">
        <f>SUM(BQ13:BT13)</f>
        <v>1.2118640000000001</v>
      </c>
      <c r="E135">
        <f>SUM(BU13:BX13)</f>
        <v>1.063188</v>
      </c>
      <c r="F135">
        <f>SUM(BY13:CB13)</f>
        <v>3.5832030000000001</v>
      </c>
      <c r="G135">
        <f>SUM(CC13:CF13)</f>
        <v>12.303729000000001</v>
      </c>
      <c r="H135">
        <f>SUM(CG13:CJ13)</f>
        <v>26.249477000000002</v>
      </c>
      <c r="I135">
        <f>SUM(CK13:CN13)</f>
        <v>34.054720000000003</v>
      </c>
      <c r="J135">
        <f>SUM(CO13:CR13)</f>
        <v>19.449632000000001</v>
      </c>
      <c r="K135">
        <f>SUM(CS13:CV13)</f>
        <v>1.698628</v>
      </c>
      <c r="L135">
        <v>0</v>
      </c>
    </row>
    <row r="136" spans="1:13">
      <c r="A136" t="s">
        <v>214</v>
      </c>
      <c r="B136" s="19">
        <v>6.5300732999999997E-6</v>
      </c>
      <c r="C136" s="19">
        <v>5.7067783999999999E-5</v>
      </c>
      <c r="D136" s="16">
        <v>1.8241671000000001E-3</v>
      </c>
      <c r="E136" s="16">
        <v>3.3798309999999998E-2</v>
      </c>
      <c r="F136" s="16">
        <v>0.15805188000000001</v>
      </c>
      <c r="G136" s="16">
        <v>0.20578051999999999</v>
      </c>
      <c r="H136" s="16">
        <v>8.1505350000000004E-2</v>
      </c>
      <c r="I136" s="16">
        <v>1.03785675E-2</v>
      </c>
      <c r="J136" s="19">
        <v>4.4014313999999997E-4</v>
      </c>
      <c r="K136" s="19">
        <v>6.3642750000000001E-6</v>
      </c>
      <c r="M136">
        <f>SUM(B136:K136)</f>
        <v>0.49184889987230002</v>
      </c>
    </row>
    <row r="137" spans="1:13">
      <c r="B137">
        <f>B136/$M136*100</f>
        <v>1.3276584133247872E-3</v>
      </c>
      <c r="C137">
        <f t="shared" ref="C137:K137" si="5">C136/$M136*100</f>
        <v>1.1602706443953956E-2</v>
      </c>
      <c r="D137">
        <f t="shared" si="5"/>
        <v>0.37087957307083808</v>
      </c>
      <c r="E137">
        <f t="shared" si="5"/>
        <v>6.8716855946562321</v>
      </c>
      <c r="F137">
        <f t="shared" si="5"/>
        <v>32.134234729616232</v>
      </c>
      <c r="G137">
        <f t="shared" si="5"/>
        <v>41.838158030530778</v>
      </c>
      <c r="H137">
        <f t="shared" si="5"/>
        <v>16.571217302948416</v>
      </c>
      <c r="I137">
        <f t="shared" si="5"/>
        <v>2.1101129844337589</v>
      </c>
      <c r="J137">
        <f t="shared" si="5"/>
        <v>8.948747066716535E-2</v>
      </c>
      <c r="K137">
        <f t="shared" si="5"/>
        <v>1.293949219293237E-3</v>
      </c>
      <c r="L137">
        <v>0</v>
      </c>
    </row>
    <row r="153" spans="1:13">
      <c r="A153" t="s">
        <v>258</v>
      </c>
    </row>
    <row r="154" spans="1:13">
      <c r="A154" t="s">
        <v>215</v>
      </c>
      <c r="B154">
        <f>SUM(BI17:BL17)</f>
        <v>0</v>
      </c>
      <c r="C154">
        <f>SUM(BM17:BP17)</f>
        <v>0.67142600000000008</v>
      </c>
      <c r="D154">
        <f>SUM(BQ17:BT17)</f>
        <v>1.891937</v>
      </c>
      <c r="E154">
        <f>SUM(BU17:BX17)</f>
        <v>3.1986279999999998</v>
      </c>
      <c r="F154">
        <f>SUM(BY17:CB17)</f>
        <v>10.126504000000001</v>
      </c>
      <c r="G154">
        <f>SUM(CC17:CF17)</f>
        <v>20.231479999999998</v>
      </c>
      <c r="H154">
        <f>SUM(CG17:CJ17)</f>
        <v>25.054617999999998</v>
      </c>
      <c r="I154">
        <f>SUM(CK17:CN17)</f>
        <v>24.273426999999998</v>
      </c>
      <c r="J154">
        <f>SUM(CO17:CR17)</f>
        <v>12.954808</v>
      </c>
      <c r="K154">
        <f>SUM(CS17:CV17)</f>
        <v>1.5971710000000001</v>
      </c>
      <c r="L154">
        <v>0</v>
      </c>
    </row>
    <row r="155" spans="1:13">
      <c r="A155" t="s">
        <v>216</v>
      </c>
      <c r="B155" s="19">
        <v>2.6425770000000002E-5</v>
      </c>
      <c r="C155" s="19">
        <v>2.4915856000000001E-4</v>
      </c>
      <c r="D155" s="16">
        <v>2.0140853999999998E-3</v>
      </c>
      <c r="E155" s="16">
        <v>1.8440020000000001E-2</v>
      </c>
      <c r="F155" s="16">
        <v>0.10395904</v>
      </c>
      <c r="G155" s="16">
        <v>0.20642973000000001</v>
      </c>
      <c r="H155" s="16">
        <v>0.13160664</v>
      </c>
      <c r="I155" s="16">
        <v>2.732824E-2</v>
      </c>
      <c r="J155" s="16">
        <v>1.8921610000000001E-3</v>
      </c>
      <c r="K155" s="19">
        <v>4.4526157999999999E-5</v>
      </c>
      <c r="M155">
        <f>SUM(B155:K155)</f>
        <v>0.49199002688799998</v>
      </c>
    </row>
    <row r="156" spans="1:13">
      <c r="B156">
        <f>B155/$M155*100</f>
        <v>5.3712003406149829E-3</v>
      </c>
      <c r="C156">
        <f t="shared" ref="C156:K156" si="6">C155/$M155*100</f>
        <v>5.0643010301653982E-2</v>
      </c>
      <c r="D156">
        <f t="shared" si="6"/>
        <v>0.40937524948214044</v>
      </c>
      <c r="E156">
        <f t="shared" si="6"/>
        <v>3.7480475197107634</v>
      </c>
      <c r="F156">
        <f t="shared" si="6"/>
        <v>21.130314502018546</v>
      </c>
      <c r="G156">
        <f t="shared" si="6"/>
        <v>41.95811270926292</v>
      </c>
      <c r="H156">
        <f t="shared" si="6"/>
        <v>26.749859307607437</v>
      </c>
      <c r="I156">
        <f t="shared" si="6"/>
        <v>5.5546329206834084</v>
      </c>
      <c r="J156">
        <f t="shared" si="6"/>
        <v>0.38459336502582092</v>
      </c>
      <c r="K156">
        <f t="shared" si="6"/>
        <v>9.0502155666940462E-3</v>
      </c>
      <c r="L156">
        <v>0</v>
      </c>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E287-7054-4F37-AA01-47FDB80FFB6D}">
  <dimension ref="A1:AY1196"/>
  <sheetViews>
    <sheetView workbookViewId="0">
      <pane ySplit="4" topLeftCell="A5" activePane="bottomLeft" state="frozen"/>
      <selection pane="bottomLeft"/>
    </sheetView>
  </sheetViews>
  <sheetFormatPr defaultRowHeight="13.8"/>
  <cols>
    <col min="1" max="2" width="11.09765625" customWidth="1"/>
    <col min="30" max="30" width="10.59765625" customWidth="1"/>
    <col min="31" max="31" width="10.69921875" customWidth="1"/>
  </cols>
  <sheetData>
    <row r="1" spans="1:51">
      <c r="A1" s="1" t="s">
        <v>259</v>
      </c>
    </row>
    <row r="4" spans="1:51">
      <c r="A4" t="s">
        <v>234</v>
      </c>
      <c r="H4">
        <v>94</v>
      </c>
      <c r="O4">
        <v>85</v>
      </c>
      <c r="V4">
        <v>79</v>
      </c>
      <c r="AC4" t="s">
        <v>262</v>
      </c>
      <c r="AJ4" t="s">
        <v>260</v>
      </c>
      <c r="AQ4" t="s">
        <v>261</v>
      </c>
    </row>
    <row r="5" spans="1:51">
      <c r="A5" t="s">
        <v>235</v>
      </c>
      <c r="B5" t="s">
        <v>236</v>
      </c>
      <c r="C5" t="s">
        <v>237</v>
      </c>
      <c r="D5" t="s">
        <v>238</v>
      </c>
      <c r="E5" t="s">
        <v>57</v>
      </c>
      <c r="F5" t="s">
        <v>239</v>
      </c>
      <c r="H5" t="s">
        <v>235</v>
      </c>
      <c r="I5" t="s">
        <v>236</v>
      </c>
      <c r="J5" t="s">
        <v>237</v>
      </c>
      <c r="K5" t="s">
        <v>238</v>
      </c>
      <c r="L5" t="s">
        <v>57</v>
      </c>
      <c r="M5" t="s">
        <v>239</v>
      </c>
      <c r="O5" t="s">
        <v>235</v>
      </c>
      <c r="P5" t="s">
        <v>236</v>
      </c>
      <c r="Q5" t="s">
        <v>237</v>
      </c>
      <c r="R5" t="s">
        <v>238</v>
      </c>
      <c r="S5" t="s">
        <v>57</v>
      </c>
      <c r="T5" t="s">
        <v>239</v>
      </c>
      <c r="V5" t="s">
        <v>235</v>
      </c>
      <c r="W5" t="s">
        <v>236</v>
      </c>
      <c r="X5" t="s">
        <v>237</v>
      </c>
      <c r="Y5" t="s">
        <v>238</v>
      </c>
      <c r="Z5" t="s">
        <v>57</v>
      </c>
      <c r="AA5" t="s">
        <v>239</v>
      </c>
      <c r="AC5" t="s">
        <v>235</v>
      </c>
      <c r="AD5" t="s">
        <v>236</v>
      </c>
      <c r="AE5" t="s">
        <v>237</v>
      </c>
      <c r="AF5" t="s">
        <v>238</v>
      </c>
      <c r="AG5" t="s">
        <v>57</v>
      </c>
      <c r="AH5" t="s">
        <v>239</v>
      </c>
      <c r="AJ5" t="s">
        <v>235</v>
      </c>
      <c r="AK5" t="s">
        <v>236</v>
      </c>
      <c r="AL5" t="s">
        <v>237</v>
      </c>
      <c r="AM5" t="s">
        <v>238</v>
      </c>
      <c r="AN5" t="s">
        <v>57</v>
      </c>
      <c r="AO5" t="s">
        <v>239</v>
      </c>
      <c r="AQ5" t="s">
        <v>235</v>
      </c>
      <c r="AR5" t="s">
        <v>236</v>
      </c>
      <c r="AS5" t="s">
        <v>237</v>
      </c>
      <c r="AT5" t="s">
        <v>238</v>
      </c>
      <c r="AU5" t="s">
        <v>57</v>
      </c>
      <c r="AV5" t="s">
        <v>239</v>
      </c>
    </row>
    <row r="6" spans="1:51">
      <c r="A6" s="16">
        <v>0</v>
      </c>
      <c r="B6" s="16">
        <f>A6/60</f>
        <v>0</v>
      </c>
      <c r="C6" s="16">
        <v>60</v>
      </c>
      <c r="D6" s="16">
        <v>1</v>
      </c>
      <c r="E6" s="16">
        <v>0.23</v>
      </c>
      <c r="F6" s="16">
        <v>0</v>
      </c>
      <c r="G6" t="s">
        <v>240</v>
      </c>
      <c r="H6" s="16">
        <v>0</v>
      </c>
      <c r="I6" s="16">
        <f t="shared" ref="I6:I69" si="0">H6/60</f>
        <v>0</v>
      </c>
      <c r="J6" s="16">
        <v>56.525199999999998</v>
      </c>
      <c r="K6" s="16">
        <v>1</v>
      </c>
      <c r="L6" s="16">
        <v>0.23</v>
      </c>
      <c r="M6" s="16">
        <v>0</v>
      </c>
      <c r="N6" t="s">
        <v>240</v>
      </c>
      <c r="O6" s="16">
        <v>0</v>
      </c>
      <c r="P6">
        <f>O6/60</f>
        <v>0</v>
      </c>
      <c r="Q6" s="16">
        <v>59.7742</v>
      </c>
      <c r="R6" s="16">
        <v>1</v>
      </c>
      <c r="S6" s="16">
        <v>0.23</v>
      </c>
      <c r="T6" s="16">
        <v>0</v>
      </c>
      <c r="U6" t="s">
        <v>240</v>
      </c>
      <c r="V6" s="16">
        <v>0</v>
      </c>
      <c r="W6">
        <f>V6/60</f>
        <v>0</v>
      </c>
      <c r="X6" s="16">
        <v>59.141599999999997</v>
      </c>
      <c r="Y6" s="16">
        <v>1</v>
      </c>
      <c r="Z6" s="16">
        <v>0.23</v>
      </c>
      <c r="AA6" s="16">
        <v>0</v>
      </c>
      <c r="AB6" t="s">
        <v>240</v>
      </c>
      <c r="AC6" s="16">
        <v>0</v>
      </c>
      <c r="AD6" s="16">
        <f>AC6/60</f>
        <v>0</v>
      </c>
      <c r="AE6" s="16">
        <v>57.4741</v>
      </c>
      <c r="AF6" s="16">
        <v>1</v>
      </c>
      <c r="AG6" s="16">
        <v>0.23</v>
      </c>
      <c r="AH6" s="16">
        <v>0</v>
      </c>
      <c r="AI6" t="s">
        <v>240</v>
      </c>
      <c r="AJ6" s="16">
        <v>0</v>
      </c>
      <c r="AK6" s="16">
        <f t="shared" ref="AK6:AK69" si="1">AJ6/60</f>
        <v>0</v>
      </c>
      <c r="AL6" s="16">
        <v>58.459299999999999</v>
      </c>
      <c r="AM6" s="16">
        <v>1</v>
      </c>
      <c r="AN6" s="16">
        <v>0.23</v>
      </c>
      <c r="AO6" s="16">
        <v>0</v>
      </c>
      <c r="AP6" t="s">
        <v>240</v>
      </c>
      <c r="AQ6" s="16">
        <v>0</v>
      </c>
      <c r="AR6">
        <f>AQ6/60</f>
        <v>0</v>
      </c>
      <c r="AS6" s="16">
        <v>58.71</v>
      </c>
      <c r="AT6" s="16">
        <v>1</v>
      </c>
      <c r="AU6" s="16">
        <v>0.23</v>
      </c>
      <c r="AV6" s="16">
        <v>0</v>
      </c>
      <c r="AW6" t="s">
        <v>240</v>
      </c>
      <c r="AX6" s="16"/>
      <c r="AY6" s="16"/>
    </row>
    <row r="7" spans="1:51">
      <c r="A7" s="16">
        <v>0</v>
      </c>
      <c r="B7" s="16">
        <f t="shared" ref="B7:B70" si="2">A7/60</f>
        <v>0</v>
      </c>
      <c r="C7" s="16">
        <v>60</v>
      </c>
      <c r="D7" s="16">
        <v>1</v>
      </c>
      <c r="E7" s="16">
        <v>0.23</v>
      </c>
      <c r="F7" s="16">
        <v>-0.24233577000000001</v>
      </c>
      <c r="G7">
        <f>100-E286/E6*100</f>
        <v>87.513880434782607</v>
      </c>
      <c r="H7" s="16">
        <v>0</v>
      </c>
      <c r="I7" s="16">
        <f t="shared" si="0"/>
        <v>0</v>
      </c>
      <c r="J7" s="16">
        <v>56.525199999999998</v>
      </c>
      <c r="K7" s="16">
        <v>1</v>
      </c>
      <c r="L7" s="16">
        <v>0.23</v>
      </c>
      <c r="M7" s="16">
        <v>-5.201107E-2</v>
      </c>
      <c r="N7">
        <f>100-L322/L6*100</f>
        <v>88.428682608695652</v>
      </c>
      <c r="O7" s="16">
        <v>0</v>
      </c>
      <c r="P7">
        <f t="shared" ref="P7:P70" si="3">O7/60</f>
        <v>0</v>
      </c>
      <c r="Q7" s="16">
        <v>59.7742</v>
      </c>
      <c r="R7" s="16">
        <v>1</v>
      </c>
      <c r="S7" s="16">
        <v>0.23</v>
      </c>
      <c r="T7" s="16">
        <v>-0.23144801000000001</v>
      </c>
      <c r="U7">
        <f>100-S298/S6*100</f>
        <v>77.078786956521739</v>
      </c>
      <c r="V7" s="16">
        <v>0</v>
      </c>
      <c r="W7">
        <f t="shared" ref="W7:W70" si="4">V7/60</f>
        <v>0</v>
      </c>
      <c r="X7" s="16">
        <v>59.141599999999997</v>
      </c>
      <c r="Y7" s="16">
        <v>1</v>
      </c>
      <c r="Z7" s="16">
        <v>0.23</v>
      </c>
      <c r="AA7" s="16">
        <v>-0.19993064999999999</v>
      </c>
      <c r="AB7">
        <f>100-Z342/Z6*100</f>
        <v>79.784537391304355</v>
      </c>
      <c r="AC7" s="16">
        <v>0</v>
      </c>
      <c r="AD7" s="16">
        <f t="shared" ref="AD7:AD70" si="5">AC7/60</f>
        <v>0</v>
      </c>
      <c r="AE7" s="16">
        <v>57.4741</v>
      </c>
      <c r="AF7" s="16">
        <v>1</v>
      </c>
      <c r="AG7" s="16">
        <v>0.23</v>
      </c>
      <c r="AH7" s="16">
        <v>-0.10914736999999999</v>
      </c>
      <c r="AI7">
        <f>100-AG992/AG6*100</f>
        <v>92.207940000000008</v>
      </c>
      <c r="AJ7" s="16">
        <v>0</v>
      </c>
      <c r="AK7" s="16">
        <f t="shared" si="1"/>
        <v>0</v>
      </c>
      <c r="AL7" s="16">
        <v>58.459299999999999</v>
      </c>
      <c r="AM7" s="16">
        <v>1</v>
      </c>
      <c r="AN7" s="16">
        <v>0.23</v>
      </c>
      <c r="AO7" s="16">
        <v>-0.16418594</v>
      </c>
      <c r="AP7">
        <f>100-AN1196/AN6*100</f>
        <v>95.479430000000008</v>
      </c>
      <c r="AQ7" s="16">
        <v>0</v>
      </c>
      <c r="AR7">
        <f t="shared" ref="AR7:AR70" si="6">AQ7/60</f>
        <v>0</v>
      </c>
      <c r="AS7" s="16">
        <v>58.71</v>
      </c>
      <c r="AT7" s="16">
        <v>1</v>
      </c>
      <c r="AU7" s="16">
        <v>0.23</v>
      </c>
      <c r="AV7" s="16">
        <v>-0.17753743999999999</v>
      </c>
      <c r="AW7">
        <f>100-AU1129/AU6*100</f>
        <v>96.912665478260863</v>
      </c>
      <c r="AX7" s="16"/>
      <c r="AY7" s="16"/>
    </row>
    <row r="8" spans="1:51">
      <c r="A8" s="16">
        <v>10</v>
      </c>
      <c r="B8" s="16">
        <f t="shared" si="2"/>
        <v>0.16666666666666666</v>
      </c>
      <c r="C8" s="16">
        <v>59.848579999999998</v>
      </c>
      <c r="D8" s="16">
        <v>1</v>
      </c>
      <c r="E8" s="16">
        <v>0.23</v>
      </c>
      <c r="F8" s="16">
        <v>-0.23502124999999999</v>
      </c>
      <c r="H8" s="16">
        <v>10</v>
      </c>
      <c r="I8" s="16">
        <f t="shared" si="0"/>
        <v>0.16666666666666666</v>
      </c>
      <c r="J8" s="16">
        <v>56.394978000000002</v>
      </c>
      <c r="K8" s="16">
        <v>1</v>
      </c>
      <c r="L8" s="16">
        <v>0.23</v>
      </c>
      <c r="M8" s="16">
        <v>-4.3831676E-2</v>
      </c>
      <c r="O8" s="16">
        <v>10</v>
      </c>
      <c r="P8">
        <f t="shared" si="3"/>
        <v>0.16666666666666666</v>
      </c>
      <c r="Q8" s="16">
        <v>59.678849999999997</v>
      </c>
      <c r="R8" s="16">
        <v>1</v>
      </c>
      <c r="S8" s="16">
        <v>0.23</v>
      </c>
      <c r="T8" s="16">
        <v>-0.22678696000000001</v>
      </c>
      <c r="V8" s="16">
        <v>10</v>
      </c>
      <c r="W8">
        <f t="shared" si="4"/>
        <v>0.16666666666666666</v>
      </c>
      <c r="X8" s="16">
        <v>59.049216999999999</v>
      </c>
      <c r="Y8" s="16">
        <v>1</v>
      </c>
      <c r="Z8" s="16">
        <v>0.23</v>
      </c>
      <c r="AA8" s="16">
        <v>-0.19519094000000001</v>
      </c>
      <c r="AC8" s="16">
        <v>10</v>
      </c>
      <c r="AD8" s="16">
        <f t="shared" si="5"/>
        <v>0.16666666666666666</v>
      </c>
      <c r="AE8" s="16">
        <v>57.326680000000003</v>
      </c>
      <c r="AF8" s="16">
        <v>1</v>
      </c>
      <c r="AG8" s="16">
        <v>0.23</v>
      </c>
      <c r="AH8" s="16">
        <v>-0.10050704000000001</v>
      </c>
      <c r="AJ8" s="16">
        <v>10</v>
      </c>
      <c r="AK8" s="16">
        <f t="shared" si="1"/>
        <v>0.16666666666666666</v>
      </c>
      <c r="AL8" s="16">
        <v>58.305984000000002</v>
      </c>
      <c r="AM8" s="16">
        <v>1</v>
      </c>
      <c r="AN8" s="16">
        <v>0.23</v>
      </c>
      <c r="AO8" s="16">
        <v>-0.15588727999999999</v>
      </c>
      <c r="AQ8" s="16">
        <v>10</v>
      </c>
      <c r="AR8">
        <f t="shared" si="6"/>
        <v>0.16666666666666666</v>
      </c>
      <c r="AS8" s="16">
        <v>58.576659999999997</v>
      </c>
      <c r="AT8" s="16">
        <v>1</v>
      </c>
      <c r="AU8" s="16">
        <v>0.23</v>
      </c>
      <c r="AV8" s="16">
        <v>-0.17044659000000001</v>
      </c>
      <c r="AX8" s="16"/>
      <c r="AY8" s="16"/>
    </row>
    <row r="9" spans="1:51">
      <c r="A9" s="16">
        <v>20</v>
      </c>
      <c r="B9" s="16">
        <f t="shared" si="2"/>
        <v>0.33333333333333331</v>
      </c>
      <c r="C9" s="16">
        <v>59.697159999999997</v>
      </c>
      <c r="D9" s="16">
        <v>1</v>
      </c>
      <c r="E9" s="16">
        <v>0.23</v>
      </c>
      <c r="F9" s="16">
        <v>-0.22762915</v>
      </c>
      <c r="H9" s="16">
        <v>20</v>
      </c>
      <c r="I9" s="16">
        <f t="shared" si="0"/>
        <v>0.33333333333333331</v>
      </c>
      <c r="J9" s="16">
        <v>56.264760000000003</v>
      </c>
      <c r="K9" s="16">
        <v>1</v>
      </c>
      <c r="L9" s="16">
        <v>0.23</v>
      </c>
      <c r="M9" s="16">
        <v>-3.5380410000000001E-2</v>
      </c>
      <c r="O9" s="16">
        <v>20</v>
      </c>
      <c r="P9">
        <f t="shared" si="3"/>
        <v>0.33333333333333331</v>
      </c>
      <c r="Q9" s="16">
        <v>59.583495999999997</v>
      </c>
      <c r="R9" s="16">
        <v>1</v>
      </c>
      <c r="S9" s="16">
        <v>0.23</v>
      </c>
      <c r="T9" s="16">
        <v>-0.22210023000000001</v>
      </c>
      <c r="V9" s="16">
        <v>20</v>
      </c>
      <c r="W9">
        <f t="shared" si="4"/>
        <v>0.33333333333333331</v>
      </c>
      <c r="X9" s="16">
        <v>58.956833000000003</v>
      </c>
      <c r="Y9" s="16">
        <v>1</v>
      </c>
      <c r="Z9" s="16">
        <v>0.23</v>
      </c>
      <c r="AA9" s="16">
        <v>-0.19043043000000001</v>
      </c>
      <c r="AC9" s="16">
        <v>20</v>
      </c>
      <c r="AD9" s="16">
        <f t="shared" si="5"/>
        <v>0.33333333333333331</v>
      </c>
      <c r="AE9" s="16">
        <v>57.179256000000002</v>
      </c>
      <c r="AF9" s="16">
        <v>1</v>
      </c>
      <c r="AG9" s="16">
        <v>0.23</v>
      </c>
      <c r="AH9" s="16">
        <v>-9.1796613999999999E-2</v>
      </c>
      <c r="AJ9" s="16">
        <v>20</v>
      </c>
      <c r="AK9" s="16">
        <f t="shared" si="1"/>
        <v>0.33333333333333331</v>
      </c>
      <c r="AL9" s="16">
        <v>58.152667999999998</v>
      </c>
      <c r="AM9" s="16">
        <v>1</v>
      </c>
      <c r="AN9" s="16">
        <v>0.23</v>
      </c>
      <c r="AO9" s="16">
        <v>-0.14749899999999999</v>
      </c>
      <c r="AQ9" s="16">
        <v>20</v>
      </c>
      <c r="AR9">
        <f t="shared" si="6"/>
        <v>0.33333333333333331</v>
      </c>
      <c r="AS9" s="16">
        <v>58.443317</v>
      </c>
      <c r="AT9" s="16">
        <v>1</v>
      </c>
      <c r="AU9" s="16">
        <v>0.23</v>
      </c>
      <c r="AV9" s="16">
        <v>-0.16332582000000001</v>
      </c>
      <c r="AX9" s="16"/>
      <c r="AY9" s="16"/>
    </row>
    <row r="10" spans="1:51">
      <c r="A10" s="16">
        <v>30</v>
      </c>
      <c r="B10" s="16">
        <f t="shared" si="2"/>
        <v>0.5</v>
      </c>
      <c r="C10" s="16">
        <v>59.545741999999997</v>
      </c>
      <c r="D10" s="16">
        <v>1</v>
      </c>
      <c r="E10" s="16">
        <v>0.23</v>
      </c>
      <c r="F10" s="16">
        <v>-0.22023708</v>
      </c>
      <c r="H10" s="16">
        <v>30</v>
      </c>
      <c r="I10" s="16">
        <f t="shared" si="0"/>
        <v>0.5</v>
      </c>
      <c r="J10" s="16">
        <v>56.134537000000002</v>
      </c>
      <c r="K10" s="16">
        <v>1</v>
      </c>
      <c r="L10" s="16">
        <v>0.23</v>
      </c>
      <c r="M10" s="16">
        <v>-2.6734419999999998E-2</v>
      </c>
      <c r="O10" s="16">
        <v>30</v>
      </c>
      <c r="P10">
        <f t="shared" si="3"/>
        <v>0.5</v>
      </c>
      <c r="Q10" s="16">
        <v>59.488143999999998</v>
      </c>
      <c r="R10" s="16">
        <v>1</v>
      </c>
      <c r="S10" s="16">
        <v>0.23</v>
      </c>
      <c r="T10" s="19">
        <v>-0.21736016999999999</v>
      </c>
      <c r="V10" s="16">
        <v>30</v>
      </c>
      <c r="W10">
        <f t="shared" si="4"/>
        <v>0.5</v>
      </c>
      <c r="X10" s="16">
        <v>58.864452</v>
      </c>
      <c r="Y10" s="16">
        <v>1</v>
      </c>
      <c r="Z10" s="16">
        <v>0.23</v>
      </c>
      <c r="AA10" s="16">
        <v>-0.18563141999999999</v>
      </c>
      <c r="AC10" s="16">
        <v>30</v>
      </c>
      <c r="AD10" s="16">
        <f t="shared" si="5"/>
        <v>0.5</v>
      </c>
      <c r="AE10" s="16">
        <v>57.031834000000003</v>
      </c>
      <c r="AF10" s="16">
        <v>1</v>
      </c>
      <c r="AG10" s="16">
        <v>0.23</v>
      </c>
      <c r="AH10" s="16">
        <v>-8.3009630000000001E-2</v>
      </c>
      <c r="AJ10" s="16">
        <v>30</v>
      </c>
      <c r="AK10" s="16">
        <f t="shared" si="1"/>
        <v>0.5</v>
      </c>
      <c r="AL10" s="16">
        <v>57.999355000000001</v>
      </c>
      <c r="AM10" s="16">
        <v>1</v>
      </c>
      <c r="AN10" s="16">
        <v>0.23</v>
      </c>
      <c r="AO10" s="16">
        <v>-0.13850403</v>
      </c>
      <c r="AQ10" s="16">
        <v>30</v>
      </c>
      <c r="AR10">
        <f t="shared" si="6"/>
        <v>0.5</v>
      </c>
      <c r="AS10" s="16">
        <v>58.309975000000001</v>
      </c>
      <c r="AT10" s="16">
        <v>1</v>
      </c>
      <c r="AU10" s="16">
        <v>0.23</v>
      </c>
      <c r="AV10" s="19">
        <v>-0.15608832</v>
      </c>
      <c r="AX10" s="16"/>
      <c r="AY10" s="16"/>
    </row>
    <row r="11" spans="1:51">
      <c r="A11" s="16">
        <v>40</v>
      </c>
      <c r="B11" s="16">
        <f t="shared" si="2"/>
        <v>0.66666666666666663</v>
      </c>
      <c r="C11" s="16">
        <v>59.39432</v>
      </c>
      <c r="D11" s="16">
        <v>1</v>
      </c>
      <c r="E11" s="16">
        <v>0.23</v>
      </c>
      <c r="F11" s="16">
        <v>-0.21264227999999999</v>
      </c>
      <c r="H11" s="16">
        <v>40</v>
      </c>
      <c r="I11" s="16">
        <f t="shared" si="0"/>
        <v>0.66666666666666663</v>
      </c>
      <c r="J11" s="16">
        <v>56.00432</v>
      </c>
      <c r="K11" s="16">
        <v>1</v>
      </c>
      <c r="L11" s="16">
        <v>0.23</v>
      </c>
      <c r="M11" s="16">
        <v>-1.8088432000000002E-2</v>
      </c>
      <c r="O11" s="16">
        <v>40</v>
      </c>
      <c r="P11">
        <f t="shared" si="3"/>
        <v>0.66666666666666663</v>
      </c>
      <c r="Q11" s="16">
        <v>59.392795999999997</v>
      </c>
      <c r="R11" s="16">
        <v>1</v>
      </c>
      <c r="S11" s="16">
        <v>0.23</v>
      </c>
      <c r="T11" s="19">
        <v>-0.2123516</v>
      </c>
      <c r="V11" s="16">
        <v>40</v>
      </c>
      <c r="W11">
        <f t="shared" si="4"/>
        <v>0.66666666666666663</v>
      </c>
      <c r="X11" s="16">
        <v>58.772067999999997</v>
      </c>
      <c r="Y11" s="16">
        <v>1</v>
      </c>
      <c r="Z11" s="16">
        <v>0.23</v>
      </c>
      <c r="AA11" s="16">
        <v>-0.18050267</v>
      </c>
      <c r="AC11" s="16">
        <v>40</v>
      </c>
      <c r="AD11" s="16">
        <f t="shared" si="5"/>
        <v>0.66666666666666663</v>
      </c>
      <c r="AE11" s="16">
        <v>56.884410000000003</v>
      </c>
      <c r="AF11" s="16">
        <v>1</v>
      </c>
      <c r="AG11" s="16">
        <v>0.23</v>
      </c>
      <c r="AH11" s="16">
        <v>-7.4086470000000001E-2</v>
      </c>
      <c r="AJ11" s="16">
        <v>40</v>
      </c>
      <c r="AK11" s="16">
        <f t="shared" si="1"/>
        <v>0.66666666666666663</v>
      </c>
      <c r="AL11" s="16">
        <v>57.846040000000002</v>
      </c>
      <c r="AM11" s="16">
        <v>1</v>
      </c>
      <c r="AN11" s="16">
        <v>0.23</v>
      </c>
      <c r="AO11" s="16">
        <v>-0.12946129000000001</v>
      </c>
      <c r="AQ11" s="16">
        <v>40</v>
      </c>
      <c r="AR11">
        <f t="shared" si="6"/>
        <v>0.66666666666666663</v>
      </c>
      <c r="AS11" s="16">
        <v>58.176631999999998</v>
      </c>
      <c r="AT11" s="16">
        <v>1</v>
      </c>
      <c r="AU11" s="16">
        <v>0.23</v>
      </c>
      <c r="AV11" s="19">
        <v>-0.14856871999999999</v>
      </c>
      <c r="AX11" s="16"/>
      <c r="AY11" s="16"/>
    </row>
    <row r="12" spans="1:51">
      <c r="A12" s="16">
        <v>50</v>
      </c>
      <c r="B12" s="16">
        <f t="shared" si="2"/>
        <v>0.83333333333333337</v>
      </c>
      <c r="C12" s="16">
        <v>59.242899999999999</v>
      </c>
      <c r="D12" s="16">
        <v>1</v>
      </c>
      <c r="E12" s="16">
        <v>0.23</v>
      </c>
      <c r="F12" s="16">
        <v>-0.20504066000000001</v>
      </c>
      <c r="H12" s="16">
        <v>50</v>
      </c>
      <c r="I12" s="16">
        <f t="shared" si="0"/>
        <v>0.83333333333333337</v>
      </c>
      <c r="J12" s="16">
        <v>55.874096000000002</v>
      </c>
      <c r="K12" s="16">
        <v>1</v>
      </c>
      <c r="L12" s="16">
        <v>0.23</v>
      </c>
      <c r="M12" s="16">
        <v>-9.442443E-3</v>
      </c>
      <c r="O12" s="16">
        <v>50</v>
      </c>
      <c r="P12">
        <f t="shared" si="3"/>
        <v>0.83333333333333337</v>
      </c>
      <c r="Q12" s="16">
        <v>59.297443000000001</v>
      </c>
      <c r="R12" s="16">
        <v>1</v>
      </c>
      <c r="S12" s="16">
        <v>0.23</v>
      </c>
      <c r="T12" s="19">
        <v>-0.20734303000000001</v>
      </c>
      <c r="V12" s="16">
        <v>50</v>
      </c>
      <c r="W12">
        <f t="shared" si="4"/>
        <v>0.83333333333333337</v>
      </c>
      <c r="X12" s="16">
        <v>58.679684000000002</v>
      </c>
      <c r="Y12" s="16">
        <v>1</v>
      </c>
      <c r="Z12" s="16">
        <v>0.23</v>
      </c>
      <c r="AA12" s="16">
        <v>-0.17527603999999999</v>
      </c>
      <c r="AC12" s="16">
        <v>50</v>
      </c>
      <c r="AD12" s="16">
        <f t="shared" si="5"/>
        <v>0.83333333333333337</v>
      </c>
      <c r="AE12" s="16">
        <v>56.736989999999999</v>
      </c>
      <c r="AF12" s="16">
        <v>1</v>
      </c>
      <c r="AG12" s="16">
        <v>0.23</v>
      </c>
      <c r="AH12" s="16">
        <v>-6.4829510000000007E-2</v>
      </c>
      <c r="AJ12" s="16">
        <v>50</v>
      </c>
      <c r="AK12" s="16">
        <f t="shared" si="1"/>
        <v>0.83333333333333337</v>
      </c>
      <c r="AL12" s="16">
        <v>57.692722000000003</v>
      </c>
      <c r="AM12" s="16">
        <v>1</v>
      </c>
      <c r="AN12" s="16">
        <v>0.23</v>
      </c>
      <c r="AO12" s="16">
        <v>-0.12041853</v>
      </c>
      <c r="AQ12" s="16">
        <v>50</v>
      </c>
      <c r="AR12">
        <f t="shared" si="6"/>
        <v>0.83333333333333337</v>
      </c>
      <c r="AS12" s="16">
        <v>58.043292999999998</v>
      </c>
      <c r="AT12" s="16">
        <v>1</v>
      </c>
      <c r="AU12" s="16">
        <v>0.23</v>
      </c>
      <c r="AV12" s="19">
        <v>-0.14063765</v>
      </c>
      <c r="AX12" s="16"/>
      <c r="AY12" s="16"/>
    </row>
    <row r="13" spans="1:51">
      <c r="A13" s="16">
        <v>60</v>
      </c>
      <c r="B13" s="16">
        <f t="shared" si="2"/>
        <v>1</v>
      </c>
      <c r="C13" s="16">
        <v>59.091479999999997</v>
      </c>
      <c r="D13" s="16">
        <v>1</v>
      </c>
      <c r="E13" s="16">
        <v>0.23</v>
      </c>
      <c r="F13" s="19">
        <v>-0.19668552</v>
      </c>
      <c r="H13" s="16">
        <v>60</v>
      </c>
      <c r="I13" s="16">
        <f t="shared" si="0"/>
        <v>1</v>
      </c>
      <c r="J13" s="16">
        <v>55.743876999999998</v>
      </c>
      <c r="K13" s="16">
        <v>1</v>
      </c>
      <c r="L13" s="16">
        <v>0.23</v>
      </c>
      <c r="M13" s="19">
        <v>-7.9645414000000002E-4</v>
      </c>
      <c r="O13" s="16">
        <v>60</v>
      </c>
      <c r="P13">
        <f t="shared" si="3"/>
        <v>1</v>
      </c>
      <c r="Q13" s="16">
        <v>59.202089999999998</v>
      </c>
      <c r="R13" s="16">
        <v>1</v>
      </c>
      <c r="S13" s="16">
        <v>0.23</v>
      </c>
      <c r="T13" s="19">
        <v>-0.20233445999999999</v>
      </c>
      <c r="V13" s="16">
        <v>60</v>
      </c>
      <c r="W13">
        <f t="shared" si="4"/>
        <v>1</v>
      </c>
      <c r="X13" s="16">
        <v>58.587299999999999</v>
      </c>
      <c r="Y13" s="16">
        <v>1</v>
      </c>
      <c r="Z13" s="16">
        <v>0.23</v>
      </c>
      <c r="AA13" s="19">
        <v>-0.17004941000000001</v>
      </c>
      <c r="AC13" s="16">
        <v>60</v>
      </c>
      <c r="AD13" s="16">
        <f t="shared" si="5"/>
        <v>1</v>
      </c>
      <c r="AE13" s="16">
        <v>56.589570000000002</v>
      </c>
      <c r="AF13" s="16">
        <v>1</v>
      </c>
      <c r="AG13" s="16">
        <v>0.23</v>
      </c>
      <c r="AH13" s="19">
        <v>-5.4600744999999999E-2</v>
      </c>
      <c r="AJ13" s="16">
        <v>60</v>
      </c>
      <c r="AK13" s="16">
        <f t="shared" si="1"/>
        <v>1</v>
      </c>
      <c r="AL13" s="16">
        <v>57.539409999999997</v>
      </c>
      <c r="AM13" s="16">
        <v>1</v>
      </c>
      <c r="AN13" s="16">
        <v>0.23</v>
      </c>
      <c r="AO13" s="19">
        <v>-0.11137577999999999</v>
      </c>
      <c r="AQ13" s="16">
        <v>60</v>
      </c>
      <c r="AR13">
        <f t="shared" si="6"/>
        <v>1</v>
      </c>
      <c r="AS13" s="16">
        <v>57.909950000000002</v>
      </c>
      <c r="AT13" s="16">
        <v>1</v>
      </c>
      <c r="AU13" s="16">
        <v>0.23</v>
      </c>
      <c r="AV13" s="19">
        <v>-0.13270657</v>
      </c>
      <c r="AX13" s="16"/>
      <c r="AY13" s="19"/>
    </row>
    <row r="14" spans="1:51">
      <c r="A14" s="16">
        <v>70</v>
      </c>
      <c r="B14" s="16">
        <f t="shared" si="2"/>
        <v>1.1666666666666667</v>
      </c>
      <c r="C14" s="16">
        <v>58.940060000000003</v>
      </c>
      <c r="D14" s="16">
        <v>1</v>
      </c>
      <c r="E14" s="16">
        <v>0.23</v>
      </c>
      <c r="F14" s="19">
        <v>-0.18769190999999999</v>
      </c>
      <c r="H14" s="16">
        <v>60.921199999999999</v>
      </c>
      <c r="I14" s="16">
        <f t="shared" si="0"/>
        <v>1.0153533333333333</v>
      </c>
      <c r="J14" s="16">
        <v>55.731879999999997</v>
      </c>
      <c r="K14" s="16">
        <v>1</v>
      </c>
      <c r="L14" s="16">
        <v>0.23</v>
      </c>
      <c r="M14" s="19">
        <v>1.2869149E-8</v>
      </c>
      <c r="O14" s="16">
        <v>70</v>
      </c>
      <c r="P14">
        <f t="shared" si="3"/>
        <v>1.1666666666666667</v>
      </c>
      <c r="Q14" s="16">
        <v>59.106740000000002</v>
      </c>
      <c r="R14" s="16">
        <v>1</v>
      </c>
      <c r="S14" s="16">
        <v>0.23</v>
      </c>
      <c r="T14" s="19">
        <v>-0.1973259</v>
      </c>
      <c r="V14" s="16">
        <v>70</v>
      </c>
      <c r="W14">
        <f t="shared" si="4"/>
        <v>1.1666666666666667</v>
      </c>
      <c r="X14" s="16">
        <v>58.49492</v>
      </c>
      <c r="Y14" s="16">
        <v>1</v>
      </c>
      <c r="Z14" s="16">
        <v>0.23</v>
      </c>
      <c r="AA14" s="16">
        <v>-0.16482279</v>
      </c>
      <c r="AC14" s="16">
        <v>70</v>
      </c>
      <c r="AD14" s="16">
        <f t="shared" si="5"/>
        <v>1.1666666666666667</v>
      </c>
      <c r="AE14" s="16">
        <v>56.442146000000001</v>
      </c>
      <c r="AF14" s="16">
        <v>1</v>
      </c>
      <c r="AG14" s="16">
        <v>0.23</v>
      </c>
      <c r="AH14" s="19">
        <v>-4.4371977E-2</v>
      </c>
      <c r="AJ14" s="16">
        <v>70</v>
      </c>
      <c r="AK14" s="16">
        <f t="shared" si="1"/>
        <v>1.1666666666666667</v>
      </c>
      <c r="AL14" s="16">
        <v>57.386093000000002</v>
      </c>
      <c r="AM14" s="16">
        <v>1</v>
      </c>
      <c r="AN14" s="16">
        <v>0.23</v>
      </c>
      <c r="AO14" s="19">
        <v>-0.10233303000000001</v>
      </c>
      <c r="AQ14" s="16">
        <v>70</v>
      </c>
      <c r="AR14">
        <f t="shared" si="6"/>
        <v>1.1666666666666667</v>
      </c>
      <c r="AS14" s="16">
        <v>57.776608000000003</v>
      </c>
      <c r="AT14" s="16">
        <v>1</v>
      </c>
      <c r="AU14" s="16">
        <v>0.23</v>
      </c>
      <c r="AV14" s="19">
        <v>-0.12477547999999999</v>
      </c>
      <c r="AX14" s="16"/>
      <c r="AY14" s="16"/>
    </row>
    <row r="15" spans="1:51">
      <c r="A15" s="16">
        <v>80</v>
      </c>
      <c r="B15" s="16">
        <f t="shared" si="2"/>
        <v>1.3333333333333333</v>
      </c>
      <c r="C15" s="16">
        <v>58.788643</v>
      </c>
      <c r="D15" s="16">
        <v>1</v>
      </c>
      <c r="E15" s="16">
        <v>0.23</v>
      </c>
      <c r="F15" s="19">
        <v>-0.17869831999999999</v>
      </c>
      <c r="H15" s="16">
        <v>60.921199999999999</v>
      </c>
      <c r="I15" s="16">
        <f t="shared" si="0"/>
        <v>1.0153533333333333</v>
      </c>
      <c r="J15" s="16">
        <v>55.731879999999997</v>
      </c>
      <c r="K15" s="16">
        <v>1</v>
      </c>
      <c r="L15" s="16">
        <v>0.23</v>
      </c>
      <c r="M15" s="19">
        <v>-8.8227339999999996E-4</v>
      </c>
      <c r="O15" s="16">
        <v>80</v>
      </c>
      <c r="P15">
        <f t="shared" si="3"/>
        <v>1.3333333333333333</v>
      </c>
      <c r="Q15" s="16">
        <v>59.011386999999999</v>
      </c>
      <c r="R15" s="16">
        <v>1</v>
      </c>
      <c r="S15" s="16">
        <v>0.23</v>
      </c>
      <c r="T15" s="19">
        <v>-0.19231734</v>
      </c>
      <c r="V15" s="16">
        <v>80</v>
      </c>
      <c r="W15">
        <f t="shared" si="4"/>
        <v>1.3333333333333333</v>
      </c>
      <c r="X15" s="16">
        <v>58.402534000000003</v>
      </c>
      <c r="Y15" s="16">
        <v>1</v>
      </c>
      <c r="Z15" s="16">
        <v>0.23</v>
      </c>
      <c r="AA15" s="16">
        <v>-0.15959617000000001</v>
      </c>
      <c r="AC15" s="16">
        <v>80</v>
      </c>
      <c r="AD15" s="16">
        <f t="shared" si="5"/>
        <v>1.3333333333333333</v>
      </c>
      <c r="AE15" s="16">
        <v>56.294724000000002</v>
      </c>
      <c r="AF15" s="16">
        <v>1</v>
      </c>
      <c r="AG15" s="16">
        <v>0.23</v>
      </c>
      <c r="AH15" s="19">
        <v>-3.4143212999999999E-2</v>
      </c>
      <c r="AJ15" s="16">
        <v>80</v>
      </c>
      <c r="AK15" s="16">
        <f t="shared" si="1"/>
        <v>1.3333333333333333</v>
      </c>
      <c r="AL15" s="16">
        <v>57.232776999999999</v>
      </c>
      <c r="AM15" s="16">
        <v>1</v>
      </c>
      <c r="AN15" s="16">
        <v>0.23</v>
      </c>
      <c r="AO15" s="19">
        <v>-9.3290280000000003E-2</v>
      </c>
      <c r="AQ15" s="16">
        <v>80</v>
      </c>
      <c r="AR15">
        <f t="shared" si="6"/>
        <v>1.3333333333333333</v>
      </c>
      <c r="AS15" s="16">
        <v>57.643270000000001</v>
      </c>
      <c r="AT15" s="16">
        <v>1</v>
      </c>
      <c r="AU15" s="16">
        <v>0.23</v>
      </c>
      <c r="AV15" s="19">
        <v>-0.11684439000000001</v>
      </c>
      <c r="AX15" s="16"/>
      <c r="AY15" s="16"/>
    </row>
    <row r="16" spans="1:51">
      <c r="A16" s="16">
        <v>90</v>
      </c>
      <c r="B16" s="16">
        <f t="shared" si="2"/>
        <v>1.5</v>
      </c>
      <c r="C16" s="16">
        <v>58.637222000000001</v>
      </c>
      <c r="D16" s="16">
        <v>1</v>
      </c>
      <c r="E16" s="16">
        <v>0.23</v>
      </c>
      <c r="F16" s="19">
        <v>-0.16970469999999999</v>
      </c>
      <c r="H16" s="16">
        <v>61.935195999999998</v>
      </c>
      <c r="I16" s="16">
        <f t="shared" si="0"/>
        <v>1.0322532666666666</v>
      </c>
      <c r="J16" s="16">
        <v>55.718677999999997</v>
      </c>
      <c r="K16" s="16">
        <v>1</v>
      </c>
      <c r="L16" s="16">
        <v>0.23</v>
      </c>
      <c r="M16" s="19">
        <v>1.4024102E-8</v>
      </c>
      <c r="O16" s="16">
        <v>90</v>
      </c>
      <c r="P16">
        <f t="shared" si="3"/>
        <v>1.5</v>
      </c>
      <c r="Q16" s="16">
        <v>58.916040000000002</v>
      </c>
      <c r="R16" s="16">
        <v>1</v>
      </c>
      <c r="S16" s="16">
        <v>0.23</v>
      </c>
      <c r="T16" s="19">
        <v>-0.18730877000000001</v>
      </c>
      <c r="V16" s="16">
        <v>90</v>
      </c>
      <c r="W16">
        <f t="shared" si="4"/>
        <v>1.5</v>
      </c>
      <c r="X16" s="16">
        <v>58.31015</v>
      </c>
      <c r="Y16" s="16">
        <v>1</v>
      </c>
      <c r="Z16" s="16">
        <v>0.23</v>
      </c>
      <c r="AA16" s="16">
        <v>-0.15436954999999999</v>
      </c>
      <c r="AC16" s="16">
        <v>90</v>
      </c>
      <c r="AD16" s="16">
        <f t="shared" si="5"/>
        <v>1.5</v>
      </c>
      <c r="AE16" s="16">
        <v>56.147300000000001</v>
      </c>
      <c r="AF16" s="16">
        <v>1</v>
      </c>
      <c r="AG16" s="16">
        <v>0.23</v>
      </c>
      <c r="AH16" s="19">
        <v>-2.3914444999999999E-2</v>
      </c>
      <c r="AJ16" s="16">
        <v>90</v>
      </c>
      <c r="AK16" s="16">
        <f t="shared" si="1"/>
        <v>1.5</v>
      </c>
      <c r="AL16" s="16">
        <v>57.079464000000002</v>
      </c>
      <c r="AM16" s="16">
        <v>1</v>
      </c>
      <c r="AN16" s="16">
        <v>0.23</v>
      </c>
      <c r="AO16" s="19">
        <v>-8.4247530000000001E-2</v>
      </c>
      <c r="AQ16" s="16">
        <v>90</v>
      </c>
      <c r="AR16">
        <f t="shared" si="6"/>
        <v>1.5</v>
      </c>
      <c r="AS16" s="16">
        <v>57.509926</v>
      </c>
      <c r="AT16" s="16">
        <v>1</v>
      </c>
      <c r="AU16" s="16">
        <v>0.23</v>
      </c>
      <c r="AV16" s="19">
        <v>-0.10891331</v>
      </c>
      <c r="AX16" s="16"/>
      <c r="AY16" s="16"/>
    </row>
    <row r="17" spans="1:51">
      <c r="A17" s="16">
        <v>100</v>
      </c>
      <c r="B17" s="16">
        <f t="shared" si="2"/>
        <v>1.6666666666666667</v>
      </c>
      <c r="C17" s="16">
        <v>58.485799999999998</v>
      </c>
      <c r="D17" s="16">
        <v>1</v>
      </c>
      <c r="E17" s="16">
        <v>0.23</v>
      </c>
      <c r="F17" s="19">
        <v>-0.16071110999999999</v>
      </c>
      <c r="H17" s="16">
        <v>61.935195999999998</v>
      </c>
      <c r="I17" s="16">
        <f t="shared" si="0"/>
        <v>1.0322532666666666</v>
      </c>
      <c r="J17" s="16">
        <v>55.718677999999997</v>
      </c>
      <c r="K17" s="16">
        <v>1</v>
      </c>
      <c r="L17" s="16">
        <v>0.23</v>
      </c>
      <c r="M17" s="19">
        <v>-4.0357027000000002E-6</v>
      </c>
      <c r="O17" s="16">
        <v>100</v>
      </c>
      <c r="P17">
        <f t="shared" si="3"/>
        <v>1.6666666666666667</v>
      </c>
      <c r="Q17" s="16">
        <v>58.820686000000002</v>
      </c>
      <c r="R17" s="16">
        <v>1</v>
      </c>
      <c r="S17" s="16">
        <v>0.23</v>
      </c>
      <c r="T17" s="16">
        <v>-0.1823002</v>
      </c>
      <c r="V17" s="16">
        <v>100</v>
      </c>
      <c r="W17">
        <f t="shared" si="4"/>
        <v>1.6666666666666667</v>
      </c>
      <c r="X17" s="16">
        <v>58.217770000000002</v>
      </c>
      <c r="Y17" s="16">
        <v>1</v>
      </c>
      <c r="Z17" s="16">
        <v>0.23</v>
      </c>
      <c r="AA17" s="16">
        <v>-0.14914292000000001</v>
      </c>
      <c r="AC17" s="16">
        <v>100</v>
      </c>
      <c r="AD17" s="16">
        <f t="shared" si="5"/>
        <v>1.6666666666666667</v>
      </c>
      <c r="AE17" s="16">
        <v>55.999879999999997</v>
      </c>
      <c r="AF17" s="16">
        <v>1</v>
      </c>
      <c r="AG17" s="16">
        <v>0.23</v>
      </c>
      <c r="AH17" s="19">
        <v>-1.368568E-2</v>
      </c>
      <c r="AJ17" s="16">
        <v>100</v>
      </c>
      <c r="AK17" s="16">
        <f t="shared" si="1"/>
        <v>1.6666666666666667</v>
      </c>
      <c r="AL17" s="16">
        <v>56.926147</v>
      </c>
      <c r="AM17" s="16">
        <v>1</v>
      </c>
      <c r="AN17" s="16">
        <v>0.23</v>
      </c>
      <c r="AO17" s="19">
        <v>-7.5204775000000001E-2</v>
      </c>
      <c r="AQ17" s="16">
        <v>100</v>
      </c>
      <c r="AR17">
        <f t="shared" si="6"/>
        <v>1.6666666666666667</v>
      </c>
      <c r="AS17" s="16">
        <v>57.376582999999997</v>
      </c>
      <c r="AT17" s="16">
        <v>1</v>
      </c>
      <c r="AU17" s="16">
        <v>0.23</v>
      </c>
      <c r="AV17" s="16">
        <v>-0.10098223000000001</v>
      </c>
      <c r="AX17" s="16"/>
      <c r="AY17" s="16"/>
    </row>
    <row r="18" spans="1:51">
      <c r="A18" s="16">
        <v>110</v>
      </c>
      <c r="B18" s="16">
        <f t="shared" si="2"/>
        <v>1.8333333333333333</v>
      </c>
      <c r="C18" s="16">
        <v>58.334380000000003</v>
      </c>
      <c r="D18" s="16">
        <v>1</v>
      </c>
      <c r="E18" s="16">
        <v>0.23</v>
      </c>
      <c r="F18" s="19">
        <v>-0.15171750000000001</v>
      </c>
      <c r="H18" s="16">
        <v>61.939857000000003</v>
      </c>
      <c r="I18" s="16">
        <f t="shared" si="0"/>
        <v>1.03233095</v>
      </c>
      <c r="J18" s="16">
        <v>55.718615999999997</v>
      </c>
      <c r="K18" s="16">
        <v>1</v>
      </c>
      <c r="L18" s="16">
        <v>0.23</v>
      </c>
      <c r="M18" s="19">
        <v>1.4984940999999999E-8</v>
      </c>
      <c r="O18" s="16">
        <v>110</v>
      </c>
      <c r="P18">
        <f t="shared" si="3"/>
        <v>1.8333333333333333</v>
      </c>
      <c r="Q18" s="16">
        <v>58.725333999999997</v>
      </c>
      <c r="R18" s="16">
        <v>1</v>
      </c>
      <c r="S18" s="16">
        <v>0.23</v>
      </c>
      <c r="T18" s="16">
        <v>-0.17729163000000001</v>
      </c>
      <c r="V18" s="16">
        <v>110</v>
      </c>
      <c r="W18">
        <f t="shared" si="4"/>
        <v>1.8333333333333333</v>
      </c>
      <c r="X18" s="16">
        <v>58.125385000000001</v>
      </c>
      <c r="Y18" s="16">
        <v>1</v>
      </c>
      <c r="Z18" s="16">
        <v>0.23</v>
      </c>
      <c r="AA18" s="16">
        <v>-0.14391630999999999</v>
      </c>
      <c r="AC18" s="16">
        <v>110</v>
      </c>
      <c r="AD18" s="16">
        <f t="shared" si="5"/>
        <v>1.8333333333333333</v>
      </c>
      <c r="AE18" s="16">
        <v>55.852460000000001</v>
      </c>
      <c r="AF18" s="16">
        <v>1</v>
      </c>
      <c r="AG18" s="16">
        <v>0.23</v>
      </c>
      <c r="AH18" s="19">
        <v>-3.4569131999999999E-3</v>
      </c>
      <c r="AJ18" s="16">
        <v>110</v>
      </c>
      <c r="AK18" s="16">
        <f t="shared" si="1"/>
        <v>1.8333333333333333</v>
      </c>
      <c r="AL18" s="16">
        <v>56.772835000000001</v>
      </c>
      <c r="AM18" s="16">
        <v>1</v>
      </c>
      <c r="AN18" s="16">
        <v>0.23</v>
      </c>
      <c r="AO18" s="19">
        <v>-6.6162029999999997E-2</v>
      </c>
      <c r="AQ18" s="16">
        <v>110</v>
      </c>
      <c r="AR18">
        <f t="shared" si="6"/>
        <v>1.8333333333333333</v>
      </c>
      <c r="AS18" s="16">
        <v>57.243243999999997</v>
      </c>
      <c r="AT18" s="16">
        <v>1</v>
      </c>
      <c r="AU18" s="16">
        <v>0.23</v>
      </c>
      <c r="AV18" s="16">
        <v>-9.3051140000000004E-2</v>
      </c>
      <c r="AX18" s="16"/>
      <c r="AY18" s="16"/>
    </row>
    <row r="19" spans="1:51">
      <c r="A19" s="16">
        <v>120</v>
      </c>
      <c r="B19" s="16">
        <f t="shared" si="2"/>
        <v>2</v>
      </c>
      <c r="C19" s="16">
        <v>58.182960000000001</v>
      </c>
      <c r="D19" s="16">
        <v>1</v>
      </c>
      <c r="E19" s="16">
        <v>0.23</v>
      </c>
      <c r="F19" s="19">
        <v>-0.14272389999999999</v>
      </c>
      <c r="H19" s="16">
        <v>61.939857000000003</v>
      </c>
      <c r="I19" s="16">
        <f t="shared" si="0"/>
        <v>1.03233095</v>
      </c>
      <c r="J19" s="16">
        <v>55.718615999999997</v>
      </c>
      <c r="K19" s="16">
        <v>1</v>
      </c>
      <c r="L19" s="16">
        <v>0.23</v>
      </c>
      <c r="M19" s="19">
        <v>3.1334760999999998E-9</v>
      </c>
      <c r="O19" s="16">
        <v>120</v>
      </c>
      <c r="P19">
        <f t="shared" si="3"/>
        <v>2</v>
      </c>
      <c r="Q19" s="16">
        <v>58.629981999999998</v>
      </c>
      <c r="R19" s="16">
        <v>1</v>
      </c>
      <c r="S19" s="16">
        <v>0.23</v>
      </c>
      <c r="T19" s="16">
        <v>-0.17228307000000001</v>
      </c>
      <c r="V19" s="16">
        <v>120</v>
      </c>
      <c r="W19">
        <f t="shared" si="4"/>
        <v>2</v>
      </c>
      <c r="X19" s="16">
        <v>58.033000000000001</v>
      </c>
      <c r="Y19" s="16">
        <v>1</v>
      </c>
      <c r="Z19" s="16">
        <v>0.23</v>
      </c>
      <c r="AA19" s="16">
        <v>-0.13868968000000001</v>
      </c>
      <c r="AC19" s="16">
        <v>113.37961</v>
      </c>
      <c r="AD19" s="16">
        <f t="shared" si="5"/>
        <v>1.8896601666666666</v>
      </c>
      <c r="AE19" s="16">
        <v>55.802635000000002</v>
      </c>
      <c r="AF19" s="16">
        <v>1</v>
      </c>
      <c r="AG19" s="16">
        <v>0.23</v>
      </c>
      <c r="AH19" s="19">
        <v>1.0581076E-8</v>
      </c>
      <c r="AJ19" s="16">
        <v>120</v>
      </c>
      <c r="AK19" s="16">
        <f t="shared" si="1"/>
        <v>2</v>
      </c>
      <c r="AL19" s="16">
        <v>56.619520000000001</v>
      </c>
      <c r="AM19" s="16">
        <v>1</v>
      </c>
      <c r="AN19" s="16">
        <v>0.23</v>
      </c>
      <c r="AO19" s="19">
        <v>-5.7119275999999997E-2</v>
      </c>
      <c r="AQ19" s="16">
        <v>120</v>
      </c>
      <c r="AR19">
        <f t="shared" si="6"/>
        <v>2</v>
      </c>
      <c r="AS19" s="16">
        <v>57.109900000000003</v>
      </c>
      <c r="AT19" s="16">
        <v>1</v>
      </c>
      <c r="AU19" s="16">
        <v>0.23</v>
      </c>
      <c r="AV19" s="16">
        <v>-8.5120070000000006E-2</v>
      </c>
      <c r="AX19" s="16"/>
      <c r="AY19" s="16"/>
    </row>
    <row r="20" spans="1:51">
      <c r="A20" s="16">
        <v>130</v>
      </c>
      <c r="B20" s="16">
        <f t="shared" si="2"/>
        <v>2.1666666666666665</v>
      </c>
      <c r="C20" s="16">
        <v>58.031543999999997</v>
      </c>
      <c r="D20" s="16">
        <v>1</v>
      </c>
      <c r="E20" s="16">
        <v>0.23</v>
      </c>
      <c r="F20" s="16">
        <v>-0.13373029</v>
      </c>
      <c r="H20" s="16">
        <v>70</v>
      </c>
      <c r="I20" s="16">
        <f t="shared" si="0"/>
        <v>1.1666666666666667</v>
      </c>
      <c r="J20" s="16">
        <v>55.613655000000001</v>
      </c>
      <c r="K20" s="16">
        <v>1</v>
      </c>
      <c r="L20" s="16">
        <v>0.23</v>
      </c>
      <c r="M20" s="16">
        <v>7.0205859999999997E-3</v>
      </c>
      <c r="O20" s="16">
        <v>130</v>
      </c>
      <c r="P20">
        <f t="shared" si="3"/>
        <v>2.1666666666666665</v>
      </c>
      <c r="Q20" s="16">
        <v>58.53463</v>
      </c>
      <c r="R20" s="16">
        <v>1</v>
      </c>
      <c r="S20" s="16">
        <v>0.23</v>
      </c>
      <c r="T20" s="16">
        <v>-0.16727449999999999</v>
      </c>
      <c r="V20" s="16">
        <v>130</v>
      </c>
      <c r="W20">
        <f t="shared" si="4"/>
        <v>2.1666666666666665</v>
      </c>
      <c r="X20" s="16">
        <v>57.940620000000003</v>
      </c>
      <c r="Y20" s="16">
        <v>1</v>
      </c>
      <c r="Z20" s="16">
        <v>0.23</v>
      </c>
      <c r="AA20" s="16">
        <v>-0.13346305</v>
      </c>
      <c r="AC20" s="16">
        <v>113.37961</v>
      </c>
      <c r="AD20" s="16">
        <f t="shared" si="5"/>
        <v>1.8896601666666666</v>
      </c>
      <c r="AE20" s="16">
        <v>55.802635000000002</v>
      </c>
      <c r="AF20" s="16">
        <v>1</v>
      </c>
      <c r="AG20" s="16">
        <v>0.23</v>
      </c>
      <c r="AH20" s="16">
        <v>-5.5727770000000001E-3</v>
      </c>
      <c r="AJ20" s="16">
        <v>130</v>
      </c>
      <c r="AK20" s="16">
        <f t="shared" si="1"/>
        <v>2.1666666666666665</v>
      </c>
      <c r="AL20" s="16">
        <v>56.466200000000001</v>
      </c>
      <c r="AM20" s="16">
        <v>1</v>
      </c>
      <c r="AN20" s="16">
        <v>0.23</v>
      </c>
      <c r="AO20" s="16">
        <v>-4.8076525000000002E-2</v>
      </c>
      <c r="AQ20" s="16">
        <v>130</v>
      </c>
      <c r="AR20">
        <f t="shared" si="6"/>
        <v>2.1666666666666665</v>
      </c>
      <c r="AS20" s="16">
        <v>56.976559999999999</v>
      </c>
      <c r="AT20" s="16">
        <v>1</v>
      </c>
      <c r="AU20" s="16">
        <v>0.23</v>
      </c>
      <c r="AV20" s="16">
        <v>-7.7188980000000004E-2</v>
      </c>
      <c r="AX20" s="16"/>
      <c r="AY20" s="16"/>
    </row>
    <row r="21" spans="1:51">
      <c r="A21" s="16">
        <v>140</v>
      </c>
      <c r="B21" s="16">
        <f t="shared" si="2"/>
        <v>2.3333333333333335</v>
      </c>
      <c r="C21" s="16">
        <v>57.880122999999998</v>
      </c>
      <c r="D21" s="16">
        <v>1</v>
      </c>
      <c r="E21" s="16">
        <v>0.23</v>
      </c>
      <c r="F21" s="16">
        <v>-0.12473670000000001</v>
      </c>
      <c r="H21" s="16">
        <v>80</v>
      </c>
      <c r="I21" s="16">
        <f t="shared" si="0"/>
        <v>1.3333333333333333</v>
      </c>
      <c r="J21" s="16">
        <v>55.483432999999998</v>
      </c>
      <c r="K21" s="16">
        <v>1</v>
      </c>
      <c r="L21" s="16">
        <v>0.23</v>
      </c>
      <c r="M21" s="16">
        <v>1.5803194E-2</v>
      </c>
      <c r="O21" s="16">
        <v>140</v>
      </c>
      <c r="P21">
        <f t="shared" si="3"/>
        <v>2.3333333333333335</v>
      </c>
      <c r="Q21" s="16">
        <v>58.439279999999997</v>
      </c>
      <c r="R21" s="16">
        <v>1</v>
      </c>
      <c r="S21" s="16">
        <v>0.23</v>
      </c>
      <c r="T21" s="16">
        <v>-0.16226594</v>
      </c>
      <c r="V21" s="16">
        <v>140</v>
      </c>
      <c r="W21">
        <f t="shared" si="4"/>
        <v>2.3333333333333335</v>
      </c>
      <c r="X21" s="16">
        <v>57.848236</v>
      </c>
      <c r="Y21" s="16">
        <v>1</v>
      </c>
      <c r="Z21" s="16">
        <v>0.23</v>
      </c>
      <c r="AA21" s="16">
        <v>-0.12823644000000001</v>
      </c>
      <c r="AC21" s="16">
        <v>119.064705</v>
      </c>
      <c r="AD21" s="16">
        <f t="shared" si="5"/>
        <v>1.98441175</v>
      </c>
      <c r="AE21" s="16">
        <v>55.718822000000003</v>
      </c>
      <c r="AF21" s="16">
        <v>1</v>
      </c>
      <c r="AG21" s="16">
        <v>0.23</v>
      </c>
      <c r="AH21" s="19">
        <v>1.9278398E-8</v>
      </c>
      <c r="AJ21" s="16">
        <v>140</v>
      </c>
      <c r="AK21" s="16">
        <f t="shared" si="1"/>
        <v>2.3333333333333335</v>
      </c>
      <c r="AL21" s="16">
        <v>56.312890000000003</v>
      </c>
      <c r="AM21" s="16">
        <v>1</v>
      </c>
      <c r="AN21" s="16">
        <v>0.23</v>
      </c>
      <c r="AO21" s="16">
        <v>-3.824404E-2</v>
      </c>
      <c r="AQ21" s="16">
        <v>140</v>
      </c>
      <c r="AR21">
        <f t="shared" si="6"/>
        <v>2.3333333333333335</v>
      </c>
      <c r="AS21" s="16">
        <v>56.843215999999998</v>
      </c>
      <c r="AT21" s="16">
        <v>1</v>
      </c>
      <c r="AU21" s="16">
        <v>0.23</v>
      </c>
      <c r="AV21" s="16">
        <v>-6.9257899999999997E-2</v>
      </c>
      <c r="AX21" s="16"/>
      <c r="AY21" s="16"/>
    </row>
    <row r="22" spans="1:51">
      <c r="A22" s="16">
        <v>150</v>
      </c>
      <c r="B22" s="16">
        <f t="shared" si="2"/>
        <v>2.5</v>
      </c>
      <c r="C22" s="16">
        <v>57.728703000000003</v>
      </c>
      <c r="D22" s="16">
        <v>1</v>
      </c>
      <c r="E22" s="16">
        <v>0.23</v>
      </c>
      <c r="F22" s="16">
        <v>-0.11574309000000001</v>
      </c>
      <c r="H22" s="16">
        <v>90</v>
      </c>
      <c r="I22" s="16">
        <f t="shared" si="0"/>
        <v>1.5</v>
      </c>
      <c r="J22" s="16">
        <v>55.353214000000001</v>
      </c>
      <c r="K22" s="16">
        <v>1</v>
      </c>
      <c r="L22" s="16">
        <v>0.23</v>
      </c>
      <c r="M22" s="16">
        <v>2.5811200999999999E-2</v>
      </c>
      <c r="O22" s="16">
        <v>150</v>
      </c>
      <c r="P22">
        <f t="shared" si="3"/>
        <v>2.5</v>
      </c>
      <c r="Q22" s="16">
        <v>58.34393</v>
      </c>
      <c r="R22" s="16">
        <v>1</v>
      </c>
      <c r="S22" s="16">
        <v>0.23</v>
      </c>
      <c r="T22" s="16">
        <v>-0.15725736000000001</v>
      </c>
      <c r="V22" s="16">
        <v>150</v>
      </c>
      <c r="W22">
        <f t="shared" si="4"/>
        <v>2.5</v>
      </c>
      <c r="X22" s="16">
        <v>57.755850000000002</v>
      </c>
      <c r="Y22" s="16">
        <v>1</v>
      </c>
      <c r="Z22" s="16">
        <v>0.23</v>
      </c>
      <c r="AA22" s="16">
        <v>-0.12300981599999999</v>
      </c>
      <c r="AC22" s="16">
        <v>119.064705</v>
      </c>
      <c r="AD22" s="16">
        <f t="shared" si="5"/>
        <v>1.98441175</v>
      </c>
      <c r="AE22" s="16">
        <v>55.718822000000003</v>
      </c>
      <c r="AF22" s="16">
        <v>1</v>
      </c>
      <c r="AG22" s="16">
        <v>0.23</v>
      </c>
      <c r="AH22" s="19">
        <v>-1.392975E-5</v>
      </c>
      <c r="AJ22" s="16">
        <v>150</v>
      </c>
      <c r="AK22" s="16">
        <f t="shared" si="1"/>
        <v>2.5</v>
      </c>
      <c r="AL22" s="16">
        <v>56.159573000000002</v>
      </c>
      <c r="AM22" s="16">
        <v>1</v>
      </c>
      <c r="AN22" s="16">
        <v>0.23</v>
      </c>
      <c r="AO22" s="16">
        <v>-2.7885525000000001E-2</v>
      </c>
      <c r="AQ22" s="16">
        <v>150</v>
      </c>
      <c r="AR22">
        <f t="shared" si="6"/>
        <v>2.5</v>
      </c>
      <c r="AS22" s="16">
        <v>56.709876999999999</v>
      </c>
      <c r="AT22" s="16">
        <v>1</v>
      </c>
      <c r="AU22" s="16">
        <v>0.23</v>
      </c>
      <c r="AV22" s="16">
        <v>-6.1326813000000001E-2</v>
      </c>
      <c r="AX22" s="16"/>
      <c r="AY22" s="16"/>
    </row>
    <row r="23" spans="1:51">
      <c r="A23" s="16">
        <v>160</v>
      </c>
      <c r="B23" s="16">
        <f t="shared" si="2"/>
        <v>2.6666666666666665</v>
      </c>
      <c r="C23" s="16">
        <v>57.577281999999997</v>
      </c>
      <c r="D23" s="16">
        <v>1</v>
      </c>
      <c r="E23" s="16">
        <v>0.23</v>
      </c>
      <c r="F23" s="16">
        <v>-0.10674949</v>
      </c>
      <c r="H23" s="16">
        <v>100</v>
      </c>
      <c r="I23" s="16">
        <f t="shared" si="0"/>
        <v>1.6666666666666667</v>
      </c>
      <c r="J23" s="16">
        <v>55.222991999999998</v>
      </c>
      <c r="K23" s="16">
        <v>1</v>
      </c>
      <c r="L23" s="16">
        <v>0.23</v>
      </c>
      <c r="M23" s="16">
        <v>3.6110293000000002E-2</v>
      </c>
      <c r="O23" s="16">
        <v>160</v>
      </c>
      <c r="P23">
        <f t="shared" si="3"/>
        <v>2.6666666666666665</v>
      </c>
      <c r="Q23" s="16">
        <v>58.248576999999997</v>
      </c>
      <c r="R23" s="16">
        <v>1</v>
      </c>
      <c r="S23" s="16">
        <v>0.23</v>
      </c>
      <c r="T23" s="16">
        <v>-0.15224879999999999</v>
      </c>
      <c r="V23" s="16">
        <v>160</v>
      </c>
      <c r="W23">
        <f t="shared" si="4"/>
        <v>2.6666666666666665</v>
      </c>
      <c r="X23" s="16">
        <v>57.663469999999997</v>
      </c>
      <c r="Y23" s="16">
        <v>1</v>
      </c>
      <c r="Z23" s="16">
        <v>0.23</v>
      </c>
      <c r="AA23" s="16">
        <v>-0.11778319</v>
      </c>
      <c r="AC23" s="16">
        <v>119.07884</v>
      </c>
      <c r="AD23" s="16">
        <f t="shared" si="5"/>
        <v>1.9846473333333334</v>
      </c>
      <c r="AE23" s="16">
        <v>55.718615999999997</v>
      </c>
      <c r="AF23" s="16">
        <v>1</v>
      </c>
      <c r="AG23" s="16">
        <v>0.23</v>
      </c>
      <c r="AH23" s="19">
        <v>1.1521665E-8</v>
      </c>
      <c r="AJ23" s="16">
        <v>160</v>
      </c>
      <c r="AK23" s="16">
        <f t="shared" si="1"/>
        <v>2.6666666666666665</v>
      </c>
      <c r="AL23" s="16">
        <v>56.006256</v>
      </c>
      <c r="AM23" s="16">
        <v>1</v>
      </c>
      <c r="AN23" s="16">
        <v>0.23</v>
      </c>
      <c r="AO23" s="16">
        <v>-1.7527009999999999E-2</v>
      </c>
      <c r="AQ23" s="16">
        <v>160</v>
      </c>
      <c r="AR23">
        <f t="shared" si="6"/>
        <v>2.6666666666666665</v>
      </c>
      <c r="AS23" s="16">
        <v>56.576534000000002</v>
      </c>
      <c r="AT23" s="16">
        <v>1</v>
      </c>
      <c r="AU23" s="16">
        <v>0.23</v>
      </c>
      <c r="AV23" s="16">
        <v>-5.3395733000000001E-2</v>
      </c>
      <c r="AX23" s="16"/>
      <c r="AY23" s="16"/>
    </row>
    <row r="24" spans="1:51">
      <c r="A24" s="16">
        <v>170</v>
      </c>
      <c r="B24" s="16">
        <f t="shared" si="2"/>
        <v>2.8333333333333335</v>
      </c>
      <c r="C24" s="16">
        <v>57.42586</v>
      </c>
      <c r="D24" s="16">
        <v>1</v>
      </c>
      <c r="E24" s="16">
        <v>0.23</v>
      </c>
      <c r="F24" s="16">
        <v>-9.7755889999999998E-2</v>
      </c>
      <c r="H24" s="16">
        <v>110</v>
      </c>
      <c r="I24" s="16">
        <f t="shared" si="0"/>
        <v>1.8333333333333333</v>
      </c>
      <c r="J24" s="16">
        <v>55.092773000000001</v>
      </c>
      <c r="K24" s="16">
        <v>1</v>
      </c>
      <c r="L24" s="16">
        <v>0.23</v>
      </c>
      <c r="M24" s="16">
        <v>4.6409382999999998E-2</v>
      </c>
      <c r="O24" s="16">
        <v>170</v>
      </c>
      <c r="P24">
        <f t="shared" si="3"/>
        <v>2.8333333333333335</v>
      </c>
      <c r="Q24" s="16">
        <v>58.153224999999999</v>
      </c>
      <c r="R24" s="16">
        <v>1</v>
      </c>
      <c r="S24" s="16">
        <v>0.23</v>
      </c>
      <c r="T24" s="16">
        <v>-0.14724023999999999</v>
      </c>
      <c r="V24" s="16">
        <v>170</v>
      </c>
      <c r="W24">
        <f t="shared" si="4"/>
        <v>2.8333333333333335</v>
      </c>
      <c r="X24" s="16">
        <v>57.571086999999999</v>
      </c>
      <c r="Y24" s="16">
        <v>1</v>
      </c>
      <c r="Z24" s="16">
        <v>0.23</v>
      </c>
      <c r="AA24" s="16">
        <v>-0.11255656999999999</v>
      </c>
      <c r="AC24" s="16">
        <v>119.07884</v>
      </c>
      <c r="AD24" s="16">
        <f t="shared" si="5"/>
        <v>1.9846473333333334</v>
      </c>
      <c r="AE24" s="16">
        <v>55.718615999999997</v>
      </c>
      <c r="AF24" s="16">
        <v>1</v>
      </c>
      <c r="AG24" s="16">
        <v>0.23</v>
      </c>
      <c r="AH24" s="19">
        <v>-5.7756450000000002E-8</v>
      </c>
      <c r="AJ24" s="16">
        <v>170</v>
      </c>
      <c r="AK24" s="16">
        <f t="shared" si="1"/>
        <v>2.8333333333333335</v>
      </c>
      <c r="AL24" s="16">
        <v>55.852943000000003</v>
      </c>
      <c r="AM24" s="16">
        <v>1</v>
      </c>
      <c r="AN24" s="16">
        <v>0.23</v>
      </c>
      <c r="AO24" s="16">
        <v>-7.1684974000000004E-3</v>
      </c>
      <c r="AQ24" s="16">
        <v>170</v>
      </c>
      <c r="AR24">
        <f t="shared" si="6"/>
        <v>2.8333333333333335</v>
      </c>
      <c r="AS24" s="16">
        <v>56.443190000000001</v>
      </c>
      <c r="AT24" s="16">
        <v>1</v>
      </c>
      <c r="AU24" s="16">
        <v>0.23</v>
      </c>
      <c r="AV24" s="16">
        <v>-4.5464650000000002E-2</v>
      </c>
      <c r="AX24" s="16"/>
      <c r="AY24" s="16"/>
    </row>
    <row r="25" spans="1:51">
      <c r="A25" s="16">
        <v>180</v>
      </c>
      <c r="B25" s="16">
        <f t="shared" si="2"/>
        <v>3</v>
      </c>
      <c r="C25" s="16">
        <v>57.274445</v>
      </c>
      <c r="D25" s="16">
        <v>1</v>
      </c>
      <c r="E25" s="16">
        <v>0.23</v>
      </c>
      <c r="F25" s="16">
        <v>-8.8762279999999999E-2</v>
      </c>
      <c r="H25" s="16">
        <v>120</v>
      </c>
      <c r="I25" s="16">
        <f t="shared" si="0"/>
        <v>2</v>
      </c>
      <c r="J25" s="16">
        <v>54.96255</v>
      </c>
      <c r="K25" s="16">
        <v>1</v>
      </c>
      <c r="L25" s="16">
        <v>0.23</v>
      </c>
      <c r="M25" s="16">
        <v>5.6708474000000002E-2</v>
      </c>
      <c r="O25" s="16">
        <v>180</v>
      </c>
      <c r="P25">
        <f t="shared" si="3"/>
        <v>3</v>
      </c>
      <c r="Q25" s="16">
        <v>58.057873000000001</v>
      </c>
      <c r="R25" s="16">
        <v>1</v>
      </c>
      <c r="S25" s="16">
        <v>0.23</v>
      </c>
      <c r="T25" s="16">
        <v>-0.14223167</v>
      </c>
      <c r="V25" s="16">
        <v>180</v>
      </c>
      <c r="W25">
        <f t="shared" si="4"/>
        <v>3</v>
      </c>
      <c r="X25" s="16">
        <v>57.478703000000003</v>
      </c>
      <c r="Y25" s="16">
        <v>1</v>
      </c>
      <c r="Z25" s="16">
        <v>0.23</v>
      </c>
      <c r="AA25" s="16">
        <v>-0.10732994</v>
      </c>
      <c r="AC25" s="16">
        <v>119.07890999999999</v>
      </c>
      <c r="AD25" s="16">
        <f t="shared" si="5"/>
        <v>1.9846484999999998</v>
      </c>
      <c r="AE25" s="16">
        <v>55.718615999999997</v>
      </c>
      <c r="AF25" s="16">
        <v>1</v>
      </c>
      <c r="AG25" s="16">
        <v>0.23</v>
      </c>
      <c r="AH25" s="19">
        <v>1.1222624E-8</v>
      </c>
      <c r="AJ25" s="16">
        <v>176.92041</v>
      </c>
      <c r="AK25" s="16">
        <f t="shared" si="1"/>
        <v>2.9486734999999999</v>
      </c>
      <c r="AL25" s="16">
        <v>55.746839999999999</v>
      </c>
      <c r="AM25" s="16">
        <v>1</v>
      </c>
      <c r="AN25" s="16">
        <v>0.23</v>
      </c>
      <c r="AO25" s="19">
        <v>1.30993625E-8</v>
      </c>
      <c r="AQ25" s="16">
        <v>180</v>
      </c>
      <c r="AR25">
        <f t="shared" si="6"/>
        <v>3</v>
      </c>
      <c r="AS25" s="16">
        <v>56.309852999999997</v>
      </c>
      <c r="AT25" s="16">
        <v>1</v>
      </c>
      <c r="AU25" s="16">
        <v>0.23</v>
      </c>
      <c r="AV25" s="16">
        <v>-3.7533565999999997E-2</v>
      </c>
      <c r="AX25" s="16"/>
      <c r="AY25" s="16"/>
    </row>
    <row r="26" spans="1:51">
      <c r="A26" s="16">
        <v>190</v>
      </c>
      <c r="B26" s="16">
        <f t="shared" si="2"/>
        <v>3.1666666666666665</v>
      </c>
      <c r="C26" s="16">
        <v>57.123024000000001</v>
      </c>
      <c r="D26" s="16">
        <v>1</v>
      </c>
      <c r="E26" s="16">
        <v>0.23</v>
      </c>
      <c r="F26" s="16">
        <v>-7.9768679999999995E-2</v>
      </c>
      <c r="H26" s="16">
        <v>130</v>
      </c>
      <c r="I26" s="16">
        <f t="shared" si="0"/>
        <v>2.1666666666666665</v>
      </c>
      <c r="J26" s="16">
        <v>54.832332999999998</v>
      </c>
      <c r="K26" s="16">
        <v>1</v>
      </c>
      <c r="L26" s="16">
        <v>0.23</v>
      </c>
      <c r="M26" s="16">
        <v>6.7007564000000006E-2</v>
      </c>
      <c r="O26" s="16">
        <v>190</v>
      </c>
      <c r="P26">
        <f t="shared" si="3"/>
        <v>3.1666666666666665</v>
      </c>
      <c r="Q26" s="16">
        <v>57.962524000000002</v>
      </c>
      <c r="R26" s="16">
        <v>1</v>
      </c>
      <c r="S26" s="16">
        <v>0.23</v>
      </c>
      <c r="T26" s="16">
        <v>-0.13669854000000001</v>
      </c>
      <c r="V26" s="16">
        <v>190</v>
      </c>
      <c r="W26">
        <f t="shared" si="4"/>
        <v>3.1666666666666665</v>
      </c>
      <c r="X26" s="16">
        <v>57.386322</v>
      </c>
      <c r="Y26" s="16">
        <v>1</v>
      </c>
      <c r="Z26" s="16">
        <v>0.23</v>
      </c>
      <c r="AA26" s="16">
        <v>-0.10210332</v>
      </c>
      <c r="AC26" s="16">
        <v>119.07890999999999</v>
      </c>
      <c r="AD26" s="16">
        <f t="shared" si="5"/>
        <v>1.9846484999999998</v>
      </c>
      <c r="AE26" s="16">
        <v>55.718615999999997</v>
      </c>
      <c r="AF26" s="16">
        <v>1</v>
      </c>
      <c r="AG26" s="16">
        <v>0.23</v>
      </c>
      <c r="AH26" s="19">
        <v>1.1222624E-8</v>
      </c>
      <c r="AJ26" s="16">
        <v>176.92041</v>
      </c>
      <c r="AK26" s="16">
        <f t="shared" si="1"/>
        <v>2.9486734999999999</v>
      </c>
      <c r="AL26" s="16">
        <v>55.746839999999999</v>
      </c>
      <c r="AM26" s="16">
        <v>1</v>
      </c>
      <c r="AN26" s="16">
        <v>0.23</v>
      </c>
      <c r="AO26" s="16">
        <v>-1.8762723999999999E-3</v>
      </c>
      <c r="AQ26" s="16">
        <v>190</v>
      </c>
      <c r="AR26">
        <f t="shared" si="6"/>
        <v>3.1666666666666665</v>
      </c>
      <c r="AS26" s="16">
        <v>56.17651</v>
      </c>
      <c r="AT26" s="16">
        <v>1</v>
      </c>
      <c r="AU26" s="16">
        <v>0.23</v>
      </c>
      <c r="AV26" s="16">
        <v>-2.9602482999999999E-2</v>
      </c>
      <c r="AX26" s="16"/>
      <c r="AY26" s="16"/>
    </row>
    <row r="27" spans="1:51">
      <c r="A27" s="16">
        <v>200</v>
      </c>
      <c r="B27" s="16">
        <f t="shared" si="2"/>
        <v>3.3333333333333335</v>
      </c>
      <c r="C27" s="16">
        <v>56.971603000000002</v>
      </c>
      <c r="D27" s="16">
        <v>1</v>
      </c>
      <c r="E27" s="16">
        <v>0.23</v>
      </c>
      <c r="F27" s="16">
        <v>-7.0775080000000004E-2</v>
      </c>
      <c r="H27" s="16">
        <v>140</v>
      </c>
      <c r="I27" s="16">
        <f t="shared" si="0"/>
        <v>2.3333333333333335</v>
      </c>
      <c r="J27" s="16">
        <v>54.702109999999998</v>
      </c>
      <c r="K27" s="16">
        <v>1</v>
      </c>
      <c r="L27" s="16">
        <v>0.23</v>
      </c>
      <c r="M27" s="16">
        <v>7.7306659999999999E-2</v>
      </c>
      <c r="O27" s="16">
        <v>200</v>
      </c>
      <c r="P27">
        <f t="shared" si="3"/>
        <v>3.3333333333333335</v>
      </c>
      <c r="Q27" s="16">
        <v>57.867171999999997</v>
      </c>
      <c r="R27" s="16">
        <v>1</v>
      </c>
      <c r="S27" s="16">
        <v>0.23</v>
      </c>
      <c r="T27" s="16">
        <v>-0.13109739000000001</v>
      </c>
      <c r="V27" s="16">
        <v>200</v>
      </c>
      <c r="W27">
        <f t="shared" si="4"/>
        <v>3.3333333333333335</v>
      </c>
      <c r="X27" s="16">
        <v>57.293937999999997</v>
      </c>
      <c r="Y27" s="16">
        <v>1</v>
      </c>
      <c r="Z27" s="16">
        <v>0.23</v>
      </c>
      <c r="AA27" s="16">
        <v>-9.6876699999999996E-2</v>
      </c>
      <c r="AC27" s="16">
        <v>120</v>
      </c>
      <c r="AD27" s="16">
        <f t="shared" si="5"/>
        <v>2</v>
      </c>
      <c r="AE27" s="16">
        <v>55.705036</v>
      </c>
      <c r="AF27" s="16">
        <v>1</v>
      </c>
      <c r="AG27" s="16">
        <v>0.23</v>
      </c>
      <c r="AH27" s="19">
        <v>9.0888549999999996E-4</v>
      </c>
      <c r="AJ27" s="16">
        <v>178.75244000000001</v>
      </c>
      <c r="AK27" s="16">
        <f t="shared" si="1"/>
        <v>2.9792073333333335</v>
      </c>
      <c r="AL27" s="16">
        <v>55.718753999999997</v>
      </c>
      <c r="AM27" s="16">
        <v>1</v>
      </c>
      <c r="AN27" s="16">
        <v>0.23</v>
      </c>
      <c r="AO27" s="19">
        <v>1.7078793E-8</v>
      </c>
      <c r="AQ27" s="16">
        <v>200</v>
      </c>
      <c r="AR27">
        <f t="shared" si="6"/>
        <v>3.3333333333333335</v>
      </c>
      <c r="AS27" s="16">
        <v>56.043166999999997</v>
      </c>
      <c r="AT27" s="16">
        <v>1</v>
      </c>
      <c r="AU27" s="16">
        <v>0.23</v>
      </c>
      <c r="AV27" s="16">
        <v>-2.0956367E-2</v>
      </c>
      <c r="AX27" s="16"/>
      <c r="AY27" s="16"/>
    </row>
    <row r="28" spans="1:51">
      <c r="A28" s="16">
        <v>210</v>
      </c>
      <c r="B28" s="16">
        <f t="shared" si="2"/>
        <v>3.5</v>
      </c>
      <c r="C28" s="16">
        <v>56.820183</v>
      </c>
      <c r="D28" s="16">
        <v>1</v>
      </c>
      <c r="E28" s="16">
        <v>0.23</v>
      </c>
      <c r="F28" s="16">
        <v>-6.1781477000000001E-2</v>
      </c>
      <c r="H28" s="16">
        <v>150</v>
      </c>
      <c r="I28" s="16">
        <f t="shared" si="0"/>
        <v>2.5</v>
      </c>
      <c r="J28" s="16">
        <v>54.571888000000001</v>
      </c>
      <c r="K28" s="16">
        <v>1</v>
      </c>
      <c r="L28" s="16">
        <v>0.23</v>
      </c>
      <c r="M28" s="16">
        <v>8.7605749999999996E-2</v>
      </c>
      <c r="O28" s="16">
        <v>210</v>
      </c>
      <c r="P28">
        <f t="shared" si="3"/>
        <v>3.5</v>
      </c>
      <c r="Q28" s="16">
        <v>57.771819999999998</v>
      </c>
      <c r="R28" s="16">
        <v>1</v>
      </c>
      <c r="S28" s="16">
        <v>0.23</v>
      </c>
      <c r="T28" s="16">
        <v>-0.12549625</v>
      </c>
      <c r="V28" s="16">
        <v>210</v>
      </c>
      <c r="W28">
        <f t="shared" si="4"/>
        <v>3.5</v>
      </c>
      <c r="X28" s="16">
        <v>57.201552999999997</v>
      </c>
      <c r="Y28" s="16">
        <v>1</v>
      </c>
      <c r="Z28" s="16">
        <v>0.23</v>
      </c>
      <c r="AA28" s="16">
        <v>-9.1650075999999997E-2</v>
      </c>
      <c r="AC28" s="16">
        <v>130</v>
      </c>
      <c r="AD28" s="16">
        <f t="shared" si="5"/>
        <v>2.1666666666666665</v>
      </c>
      <c r="AE28" s="16">
        <v>55.557613000000003</v>
      </c>
      <c r="AF28" s="16">
        <v>1</v>
      </c>
      <c r="AG28" s="16">
        <v>0.23</v>
      </c>
      <c r="AH28" s="16">
        <v>1.0786999E-2</v>
      </c>
      <c r="AJ28" s="16">
        <v>178.75244000000001</v>
      </c>
      <c r="AK28" s="16">
        <f t="shared" si="1"/>
        <v>2.9792073333333335</v>
      </c>
      <c r="AL28" s="16">
        <v>55.718753999999997</v>
      </c>
      <c r="AM28" s="16">
        <v>1</v>
      </c>
      <c r="AN28" s="16">
        <v>0.23</v>
      </c>
      <c r="AO28" s="19">
        <v>-9.2084210000000006E-6</v>
      </c>
      <c r="AQ28" s="16">
        <v>210</v>
      </c>
      <c r="AR28">
        <f t="shared" si="6"/>
        <v>3.5</v>
      </c>
      <c r="AS28" s="16">
        <v>55.909829999999999</v>
      </c>
      <c r="AT28" s="16">
        <v>1</v>
      </c>
      <c r="AU28" s="16">
        <v>0.23</v>
      </c>
      <c r="AV28" s="16">
        <v>-1.1589632000000001E-2</v>
      </c>
      <c r="AX28" s="16"/>
      <c r="AY28" s="16"/>
    </row>
    <row r="29" spans="1:51">
      <c r="A29" s="16">
        <v>220</v>
      </c>
      <c r="B29" s="16">
        <f t="shared" si="2"/>
        <v>3.6666666666666665</v>
      </c>
      <c r="C29" s="16">
        <v>56.668762000000001</v>
      </c>
      <c r="D29" s="16">
        <v>1</v>
      </c>
      <c r="E29" s="16">
        <v>0.23</v>
      </c>
      <c r="F29" s="16">
        <v>-5.2787873999999999E-2</v>
      </c>
      <c r="H29" s="16">
        <v>160</v>
      </c>
      <c r="I29" s="16">
        <f t="shared" si="0"/>
        <v>2.6666666666666665</v>
      </c>
      <c r="J29" s="16">
        <v>54.441670000000002</v>
      </c>
      <c r="K29" s="16">
        <v>1</v>
      </c>
      <c r="L29" s="16">
        <v>0.23</v>
      </c>
      <c r="M29" s="16">
        <v>9.7904840000000007E-2</v>
      </c>
      <c r="O29" s="16">
        <v>220</v>
      </c>
      <c r="P29">
        <f t="shared" si="3"/>
        <v>3.6666666666666665</v>
      </c>
      <c r="Q29" s="16">
        <v>57.676468</v>
      </c>
      <c r="R29" s="16">
        <v>1</v>
      </c>
      <c r="S29" s="16">
        <v>0.23</v>
      </c>
      <c r="T29" s="16">
        <v>-0.11989509</v>
      </c>
      <c r="V29" s="16">
        <v>220</v>
      </c>
      <c r="W29">
        <f t="shared" si="4"/>
        <v>3.6666666666666665</v>
      </c>
      <c r="X29" s="16">
        <v>57.109172999999998</v>
      </c>
      <c r="Y29" s="16">
        <v>1</v>
      </c>
      <c r="Z29" s="16">
        <v>0.23</v>
      </c>
      <c r="AA29" s="16">
        <v>-8.6423459999999994E-2</v>
      </c>
      <c r="AC29" s="16">
        <v>140</v>
      </c>
      <c r="AD29" s="16">
        <f t="shared" si="5"/>
        <v>2.3333333333333335</v>
      </c>
      <c r="AE29" s="16">
        <v>55.41019</v>
      </c>
      <c r="AF29" s="16">
        <v>1</v>
      </c>
      <c r="AG29" s="16">
        <v>0.23</v>
      </c>
      <c r="AH29" s="16">
        <v>2.092668E-2</v>
      </c>
      <c r="AJ29" s="16">
        <v>178.76143999999999</v>
      </c>
      <c r="AK29" s="16">
        <f t="shared" si="1"/>
        <v>2.9793573333333332</v>
      </c>
      <c r="AL29" s="16">
        <v>55.718615999999997</v>
      </c>
      <c r="AM29" s="16">
        <v>1</v>
      </c>
      <c r="AN29" s="16">
        <v>0.23</v>
      </c>
      <c r="AO29" s="19">
        <v>1.7005329000000001E-8</v>
      </c>
      <c r="AQ29" s="16">
        <v>220</v>
      </c>
      <c r="AR29">
        <f t="shared" si="6"/>
        <v>3.6666666666666665</v>
      </c>
      <c r="AS29" s="16">
        <v>55.776485000000001</v>
      </c>
      <c r="AT29" s="16">
        <v>1</v>
      </c>
      <c r="AU29" s="16">
        <v>0.23</v>
      </c>
      <c r="AV29" s="16">
        <v>-2.2228959999999998E-3</v>
      </c>
      <c r="AX29" s="16"/>
      <c r="AY29" s="16"/>
    </row>
    <row r="30" spans="1:51">
      <c r="A30" s="16">
        <v>230</v>
      </c>
      <c r="B30" s="16">
        <f t="shared" si="2"/>
        <v>3.8333333333333335</v>
      </c>
      <c r="C30" s="16">
        <v>56.517344999999999</v>
      </c>
      <c r="D30" s="16">
        <v>1</v>
      </c>
      <c r="E30" s="16">
        <v>0.23</v>
      </c>
      <c r="F30" s="16">
        <v>-4.3794270000000003E-2</v>
      </c>
      <c r="H30" s="16">
        <v>170</v>
      </c>
      <c r="I30" s="16">
        <f t="shared" si="0"/>
        <v>2.8333333333333335</v>
      </c>
      <c r="J30" s="16">
        <v>54.311447000000001</v>
      </c>
      <c r="K30" s="16">
        <v>1</v>
      </c>
      <c r="L30" s="16">
        <v>0.23</v>
      </c>
      <c r="M30" s="16">
        <v>0.10820393</v>
      </c>
      <c r="O30" s="16">
        <v>230</v>
      </c>
      <c r="P30">
        <f t="shared" si="3"/>
        <v>3.8333333333333335</v>
      </c>
      <c r="Q30" s="16">
        <v>57.581116000000002</v>
      </c>
      <c r="R30" s="16">
        <v>1</v>
      </c>
      <c r="S30" s="16">
        <v>0.23</v>
      </c>
      <c r="T30" s="16">
        <v>-0.11429395000000001</v>
      </c>
      <c r="V30" s="16">
        <v>230</v>
      </c>
      <c r="W30">
        <f t="shared" si="4"/>
        <v>3.8333333333333335</v>
      </c>
      <c r="X30" s="16">
        <v>57.01679</v>
      </c>
      <c r="Y30" s="16">
        <v>1</v>
      </c>
      <c r="Z30" s="16">
        <v>0.23</v>
      </c>
      <c r="AA30" s="16">
        <v>-8.1196829999999998E-2</v>
      </c>
      <c r="AC30" s="16">
        <v>150</v>
      </c>
      <c r="AD30" s="16">
        <f t="shared" si="5"/>
        <v>2.5</v>
      </c>
      <c r="AE30" s="16">
        <v>55.262770000000003</v>
      </c>
      <c r="AF30" s="16">
        <v>1</v>
      </c>
      <c r="AG30" s="16">
        <v>0.23</v>
      </c>
      <c r="AH30" s="16">
        <v>3.2616711999999999E-2</v>
      </c>
      <c r="AJ30" s="16">
        <v>178.76143999999999</v>
      </c>
      <c r="AK30" s="16">
        <f t="shared" si="1"/>
        <v>2.9793573333333332</v>
      </c>
      <c r="AL30" s="16">
        <v>55.718615999999997</v>
      </c>
      <c r="AM30" s="16">
        <v>1</v>
      </c>
      <c r="AN30" s="16">
        <v>0.23</v>
      </c>
      <c r="AO30" s="19">
        <v>-2.6226148E-8</v>
      </c>
      <c r="AQ30" s="16">
        <v>222.3732</v>
      </c>
      <c r="AR30">
        <f t="shared" si="6"/>
        <v>3.7062200000000001</v>
      </c>
      <c r="AS30" s="16">
        <v>55.744840000000003</v>
      </c>
      <c r="AT30" s="16">
        <v>1</v>
      </c>
      <c r="AU30" s="16">
        <v>0.23</v>
      </c>
      <c r="AV30" s="19">
        <v>1.0437894E-8</v>
      </c>
      <c r="AX30" s="16"/>
      <c r="AY30" s="16"/>
    </row>
    <row r="31" spans="1:51">
      <c r="A31" s="16">
        <v>240</v>
      </c>
      <c r="B31" s="16">
        <f t="shared" si="2"/>
        <v>4</v>
      </c>
      <c r="C31" s="16">
        <v>56.365924999999997</v>
      </c>
      <c r="D31" s="16">
        <v>1</v>
      </c>
      <c r="E31" s="16">
        <v>0.23</v>
      </c>
      <c r="F31" s="16">
        <v>-3.4800667E-2</v>
      </c>
      <c r="H31" s="16">
        <v>180</v>
      </c>
      <c r="I31" s="16">
        <f t="shared" si="0"/>
        <v>3</v>
      </c>
      <c r="J31" s="16">
        <v>54.181229999999999</v>
      </c>
      <c r="K31" s="16">
        <v>1</v>
      </c>
      <c r="L31" s="16">
        <v>0.23</v>
      </c>
      <c r="M31" s="16">
        <v>0.11850302</v>
      </c>
      <c r="O31" s="16">
        <v>240</v>
      </c>
      <c r="P31">
        <f t="shared" si="3"/>
        <v>4</v>
      </c>
      <c r="Q31" s="16">
        <v>57.485764000000003</v>
      </c>
      <c r="R31" s="16">
        <v>1</v>
      </c>
      <c r="S31" s="16">
        <v>0.23</v>
      </c>
      <c r="T31" s="16">
        <v>-0.10869279499999999</v>
      </c>
      <c r="V31" s="16">
        <v>240</v>
      </c>
      <c r="W31">
        <f t="shared" si="4"/>
        <v>4</v>
      </c>
      <c r="X31" s="16">
        <v>56.924404000000003</v>
      </c>
      <c r="Y31" s="16">
        <v>1</v>
      </c>
      <c r="Z31" s="16">
        <v>0.23</v>
      </c>
      <c r="AA31" s="16">
        <v>-7.5970209999999996E-2</v>
      </c>
      <c r="AC31" s="16">
        <v>160</v>
      </c>
      <c r="AD31" s="16">
        <f t="shared" si="5"/>
        <v>2.6666666666666665</v>
      </c>
      <c r="AE31" s="16">
        <v>55.115349999999999</v>
      </c>
      <c r="AF31" s="16">
        <v>1</v>
      </c>
      <c r="AG31" s="16">
        <v>0.23</v>
      </c>
      <c r="AH31" s="16">
        <v>4.4306744000000002E-2</v>
      </c>
      <c r="AJ31" s="16">
        <v>178.76149000000001</v>
      </c>
      <c r="AK31" s="16">
        <f t="shared" si="1"/>
        <v>2.9793581666666666</v>
      </c>
      <c r="AL31" s="16">
        <v>55.718615999999997</v>
      </c>
      <c r="AM31" s="16">
        <v>1</v>
      </c>
      <c r="AN31" s="16">
        <v>0.23</v>
      </c>
      <c r="AO31" s="19">
        <v>1.3627458999999999E-8</v>
      </c>
      <c r="AQ31" s="16">
        <v>222.3732</v>
      </c>
      <c r="AR31">
        <f t="shared" si="6"/>
        <v>3.7062200000000001</v>
      </c>
      <c r="AS31" s="16">
        <v>55.744840000000003</v>
      </c>
      <c r="AT31" s="16">
        <v>1</v>
      </c>
      <c r="AU31" s="16">
        <v>0.23</v>
      </c>
      <c r="AV31" s="16">
        <v>-1.7433907000000001E-3</v>
      </c>
      <c r="AX31" s="16"/>
      <c r="AY31" s="16"/>
    </row>
    <row r="32" spans="1:51">
      <c r="A32" s="16">
        <v>250</v>
      </c>
      <c r="B32" s="16">
        <f t="shared" si="2"/>
        <v>4.166666666666667</v>
      </c>
      <c r="C32" s="16">
        <v>56.214503999999998</v>
      </c>
      <c r="D32" s="16">
        <v>1</v>
      </c>
      <c r="E32" s="16">
        <v>0.23</v>
      </c>
      <c r="F32" s="16">
        <v>-2.5807064000000001E-2</v>
      </c>
      <c r="H32" s="16">
        <v>190</v>
      </c>
      <c r="I32" s="16">
        <f t="shared" si="0"/>
        <v>3.1666666666666665</v>
      </c>
      <c r="J32" s="16">
        <v>54.051006000000001</v>
      </c>
      <c r="K32" s="16">
        <v>1</v>
      </c>
      <c r="L32" s="16">
        <v>0.23</v>
      </c>
      <c r="M32" s="16">
        <v>0.12880211999999999</v>
      </c>
      <c r="O32" s="16">
        <v>250</v>
      </c>
      <c r="P32">
        <f t="shared" si="3"/>
        <v>4.166666666666667</v>
      </c>
      <c r="Q32" s="16">
        <v>57.390414999999997</v>
      </c>
      <c r="R32" s="16">
        <v>1</v>
      </c>
      <c r="S32" s="16">
        <v>0.23</v>
      </c>
      <c r="T32" s="16">
        <v>-0.10309164</v>
      </c>
      <c r="V32" s="16">
        <v>250</v>
      </c>
      <c r="W32">
        <f t="shared" si="4"/>
        <v>4.166666666666667</v>
      </c>
      <c r="X32" s="16">
        <v>56.83202</v>
      </c>
      <c r="Y32" s="16">
        <v>1</v>
      </c>
      <c r="Z32" s="16">
        <v>0.23</v>
      </c>
      <c r="AA32" s="16">
        <v>-7.074358E-2</v>
      </c>
      <c r="AC32" s="16">
        <v>170</v>
      </c>
      <c r="AD32" s="16">
        <f t="shared" si="5"/>
        <v>2.8333333333333335</v>
      </c>
      <c r="AE32" s="16">
        <v>54.967925999999999</v>
      </c>
      <c r="AF32" s="16">
        <v>1</v>
      </c>
      <c r="AG32" s="16">
        <v>0.23</v>
      </c>
      <c r="AH32" s="16">
        <v>5.5996775999999998E-2</v>
      </c>
      <c r="AJ32" s="16">
        <v>178.76149000000001</v>
      </c>
      <c r="AK32" s="16">
        <f t="shared" si="1"/>
        <v>2.9793581666666666</v>
      </c>
      <c r="AL32" s="16">
        <v>55.718615999999997</v>
      </c>
      <c r="AM32" s="16">
        <v>1</v>
      </c>
      <c r="AN32" s="16">
        <v>0.23</v>
      </c>
      <c r="AO32" s="19">
        <v>1.3627458999999999E-8</v>
      </c>
      <c r="AQ32" s="16">
        <v>224.33170999999999</v>
      </c>
      <c r="AR32">
        <f t="shared" si="6"/>
        <v>3.738861833333333</v>
      </c>
      <c r="AS32" s="16">
        <v>55.718722999999997</v>
      </c>
      <c r="AT32" s="16">
        <v>1</v>
      </c>
      <c r="AU32" s="16">
        <v>0.23</v>
      </c>
      <c r="AV32" s="19">
        <v>1.8287897000000002E-8</v>
      </c>
      <c r="AX32" s="16"/>
      <c r="AY32" s="16"/>
    </row>
    <row r="33" spans="1:51">
      <c r="A33" s="16">
        <v>260</v>
      </c>
      <c r="B33" s="16">
        <f t="shared" si="2"/>
        <v>4.333333333333333</v>
      </c>
      <c r="C33" s="16">
        <v>56.063084000000003</v>
      </c>
      <c r="D33" s="16">
        <v>1</v>
      </c>
      <c r="E33" s="16">
        <v>0.23</v>
      </c>
      <c r="F33" s="16">
        <v>-1.6813459999999999E-2</v>
      </c>
      <c r="H33" s="16">
        <v>200</v>
      </c>
      <c r="I33" s="16">
        <f t="shared" si="0"/>
        <v>3.3333333333333335</v>
      </c>
      <c r="J33" s="16">
        <v>53.920788000000002</v>
      </c>
      <c r="K33" s="16">
        <v>1</v>
      </c>
      <c r="L33" s="16">
        <v>0.23</v>
      </c>
      <c r="M33" s="16">
        <v>0.13910120000000001</v>
      </c>
      <c r="O33" s="16">
        <v>260</v>
      </c>
      <c r="P33">
        <f t="shared" si="3"/>
        <v>4.333333333333333</v>
      </c>
      <c r="Q33" s="16">
        <v>57.295062999999999</v>
      </c>
      <c r="R33" s="16">
        <v>1</v>
      </c>
      <c r="S33" s="16">
        <v>0.23</v>
      </c>
      <c r="T33" s="16">
        <v>-9.7490499999999994E-2</v>
      </c>
      <c r="V33" s="16">
        <v>260</v>
      </c>
      <c r="W33">
        <f t="shared" si="4"/>
        <v>4.333333333333333</v>
      </c>
      <c r="X33" s="16">
        <v>56.739640000000001</v>
      </c>
      <c r="Y33" s="16">
        <v>1</v>
      </c>
      <c r="Z33" s="16">
        <v>0.23</v>
      </c>
      <c r="AA33" s="16">
        <v>-6.5056100000000006E-2</v>
      </c>
      <c r="AC33" s="16">
        <v>180</v>
      </c>
      <c r="AD33" s="16">
        <f t="shared" si="5"/>
        <v>3</v>
      </c>
      <c r="AE33" s="16">
        <v>54.820503000000002</v>
      </c>
      <c r="AF33" s="16">
        <v>1</v>
      </c>
      <c r="AG33" s="16">
        <v>0.23</v>
      </c>
      <c r="AH33" s="16">
        <v>6.768681E-2</v>
      </c>
      <c r="AJ33" s="16">
        <v>180</v>
      </c>
      <c r="AK33" s="16">
        <f t="shared" si="1"/>
        <v>3</v>
      </c>
      <c r="AL33" s="16">
        <v>55.699627</v>
      </c>
      <c r="AM33" s="16">
        <v>1</v>
      </c>
      <c r="AN33" s="16">
        <v>0.23</v>
      </c>
      <c r="AO33" s="16">
        <v>1.2712560999999999E-3</v>
      </c>
      <c r="AQ33" s="16">
        <v>224.33170999999999</v>
      </c>
      <c r="AR33">
        <f t="shared" si="6"/>
        <v>3.738861833333333</v>
      </c>
      <c r="AS33" s="16">
        <v>55.718722999999997</v>
      </c>
      <c r="AT33" s="16">
        <v>1</v>
      </c>
      <c r="AU33" s="16">
        <v>0.23</v>
      </c>
      <c r="AV33" s="19">
        <v>-7.3234250000000001E-6</v>
      </c>
      <c r="AX33" s="16"/>
      <c r="AY33" s="16"/>
    </row>
    <row r="34" spans="1:51">
      <c r="A34" s="16">
        <v>270</v>
      </c>
      <c r="B34" s="16">
        <f t="shared" si="2"/>
        <v>4.5</v>
      </c>
      <c r="C34" s="16">
        <v>55.911667000000001</v>
      </c>
      <c r="D34" s="16">
        <v>1</v>
      </c>
      <c r="E34" s="16">
        <v>0.23</v>
      </c>
      <c r="F34" s="16">
        <v>-7.8198580000000007E-3</v>
      </c>
      <c r="H34" s="16">
        <v>210</v>
      </c>
      <c r="I34" s="16">
        <f t="shared" si="0"/>
        <v>3.5</v>
      </c>
      <c r="J34" s="16">
        <v>53.790565000000001</v>
      </c>
      <c r="K34" s="16">
        <v>1</v>
      </c>
      <c r="L34" s="16">
        <v>0.23</v>
      </c>
      <c r="M34" s="16">
        <v>0.14940030000000001</v>
      </c>
      <c r="O34" s="16">
        <v>270</v>
      </c>
      <c r="P34">
        <f t="shared" si="3"/>
        <v>4.5</v>
      </c>
      <c r="Q34" s="16">
        <v>57.199710000000003</v>
      </c>
      <c r="R34" s="16">
        <v>1</v>
      </c>
      <c r="S34" s="16">
        <v>0.23</v>
      </c>
      <c r="T34" s="16">
        <v>-9.1889343999999998E-2</v>
      </c>
      <c r="V34" s="16">
        <v>270</v>
      </c>
      <c r="W34">
        <f t="shared" si="4"/>
        <v>4.5</v>
      </c>
      <c r="X34" s="16">
        <v>56.647255000000001</v>
      </c>
      <c r="Y34" s="16">
        <v>1</v>
      </c>
      <c r="Z34" s="16">
        <v>0.23</v>
      </c>
      <c r="AA34" s="16">
        <v>-5.8920026E-2</v>
      </c>
      <c r="AC34" s="16">
        <v>190</v>
      </c>
      <c r="AD34" s="16">
        <f t="shared" si="5"/>
        <v>3.1666666666666665</v>
      </c>
      <c r="AE34" s="16">
        <v>54.673079999999999</v>
      </c>
      <c r="AF34" s="16">
        <v>1</v>
      </c>
      <c r="AG34" s="16">
        <v>0.23</v>
      </c>
      <c r="AH34" s="16">
        <v>7.9376840000000004E-2</v>
      </c>
      <c r="AJ34" s="16">
        <v>190</v>
      </c>
      <c r="AK34" s="16">
        <f t="shared" si="1"/>
        <v>3.1666666666666665</v>
      </c>
      <c r="AL34" s="16">
        <v>55.546309999999998</v>
      </c>
      <c r="AM34" s="16">
        <v>1</v>
      </c>
      <c r="AN34" s="16">
        <v>0.23</v>
      </c>
      <c r="AO34" s="16">
        <v>1.1551038E-2</v>
      </c>
      <c r="AQ34" s="16">
        <v>224.33994999999999</v>
      </c>
      <c r="AR34">
        <f t="shared" si="6"/>
        <v>3.7389991666666664</v>
      </c>
      <c r="AS34" s="16">
        <v>55.718615999999997</v>
      </c>
      <c r="AT34" s="16">
        <v>1</v>
      </c>
      <c r="AU34" s="16">
        <v>0.23</v>
      </c>
      <c r="AV34" s="19">
        <v>1.4684216E-8</v>
      </c>
      <c r="AX34" s="16"/>
      <c r="AY34" s="16"/>
    </row>
    <row r="35" spans="1:51">
      <c r="A35" s="16">
        <v>278.69492000000002</v>
      </c>
      <c r="B35" s="16">
        <f t="shared" si="2"/>
        <v>4.6449153333333335</v>
      </c>
      <c r="C35" s="16">
        <v>55.780006</v>
      </c>
      <c r="D35" s="16">
        <v>1</v>
      </c>
      <c r="E35" s="16">
        <v>0.23</v>
      </c>
      <c r="F35" s="19">
        <v>1.089633E-8</v>
      </c>
      <c r="H35" s="16">
        <v>220</v>
      </c>
      <c r="I35" s="16">
        <f t="shared" si="0"/>
        <v>3.6666666666666665</v>
      </c>
      <c r="J35" s="16">
        <v>53.660347000000002</v>
      </c>
      <c r="K35" s="16">
        <v>1</v>
      </c>
      <c r="L35" s="16">
        <v>0.23</v>
      </c>
      <c r="M35" s="16">
        <v>0.15969938</v>
      </c>
      <c r="O35" s="16">
        <v>280</v>
      </c>
      <c r="P35">
        <f t="shared" si="3"/>
        <v>4.666666666666667</v>
      </c>
      <c r="Q35" s="16">
        <v>57.10436</v>
      </c>
      <c r="R35" s="16">
        <v>1</v>
      </c>
      <c r="S35" s="16">
        <v>0.23</v>
      </c>
      <c r="T35" s="16">
        <v>-8.6288190000000001E-2</v>
      </c>
      <c r="V35" s="16">
        <v>280</v>
      </c>
      <c r="W35">
        <f t="shared" si="4"/>
        <v>4.666666666666667</v>
      </c>
      <c r="X35" s="16">
        <v>56.554870000000001</v>
      </c>
      <c r="Y35" s="16">
        <v>1</v>
      </c>
      <c r="Z35" s="16">
        <v>0.23</v>
      </c>
      <c r="AA35" s="16">
        <v>-5.2783950000000003E-2</v>
      </c>
      <c r="AC35" s="16">
        <v>200</v>
      </c>
      <c r="AD35" s="16">
        <f t="shared" si="5"/>
        <v>3.3333333333333335</v>
      </c>
      <c r="AE35" s="16">
        <v>54.525660000000002</v>
      </c>
      <c r="AF35" s="16">
        <v>1</v>
      </c>
      <c r="AG35" s="16">
        <v>0.23</v>
      </c>
      <c r="AH35" s="19">
        <v>9.1066875000000005E-2</v>
      </c>
      <c r="AJ35" s="16">
        <v>200</v>
      </c>
      <c r="AK35" s="16">
        <f t="shared" si="1"/>
        <v>3.3333333333333335</v>
      </c>
      <c r="AL35" s="16">
        <v>55.392997999999999</v>
      </c>
      <c r="AM35" s="16">
        <v>1</v>
      </c>
      <c r="AN35" s="16">
        <v>0.23</v>
      </c>
      <c r="AO35" s="16">
        <v>2.1996680000000001E-2</v>
      </c>
      <c r="AQ35" s="16">
        <v>224.33994999999999</v>
      </c>
      <c r="AR35">
        <f t="shared" si="6"/>
        <v>3.7389991666666664</v>
      </c>
      <c r="AS35" s="16">
        <v>55.718615999999997</v>
      </c>
      <c r="AT35" s="16">
        <v>1</v>
      </c>
      <c r="AU35" s="16">
        <v>0.23</v>
      </c>
      <c r="AV35" s="19">
        <v>-1.443979E-8</v>
      </c>
      <c r="AX35" s="16"/>
      <c r="AY35" s="16"/>
    </row>
    <row r="36" spans="1:51">
      <c r="A36" s="16">
        <v>278.69492000000002</v>
      </c>
      <c r="B36" s="16">
        <f t="shared" si="2"/>
        <v>4.6449153333333335</v>
      </c>
      <c r="C36" s="16">
        <v>55.780006</v>
      </c>
      <c r="D36" s="16">
        <v>1</v>
      </c>
      <c r="E36" s="16">
        <v>0.23</v>
      </c>
      <c r="F36" s="16">
        <v>-4.0755239999999996E-3</v>
      </c>
      <c r="H36" s="16">
        <v>230</v>
      </c>
      <c r="I36" s="16">
        <f t="shared" si="0"/>
        <v>3.8333333333333335</v>
      </c>
      <c r="J36" s="16">
        <v>53.530124999999998</v>
      </c>
      <c r="K36" s="16">
        <v>1</v>
      </c>
      <c r="L36" s="16">
        <v>0.23</v>
      </c>
      <c r="M36" s="16">
        <v>0.16999848000000001</v>
      </c>
      <c r="O36" s="16">
        <v>290</v>
      </c>
      <c r="P36">
        <f t="shared" si="3"/>
        <v>4.833333333333333</v>
      </c>
      <c r="Q36" s="16">
        <v>57.009006999999997</v>
      </c>
      <c r="R36" s="16">
        <v>1</v>
      </c>
      <c r="S36" s="16">
        <v>0.23</v>
      </c>
      <c r="T36" s="16">
        <v>-8.0687045999999998E-2</v>
      </c>
      <c r="V36" s="16">
        <v>290</v>
      </c>
      <c r="W36">
        <f t="shared" si="4"/>
        <v>4.833333333333333</v>
      </c>
      <c r="X36" s="16">
        <v>56.462490000000003</v>
      </c>
      <c r="Y36" s="16">
        <v>1</v>
      </c>
      <c r="Z36" s="16">
        <v>0.23</v>
      </c>
      <c r="AA36" s="16">
        <v>-4.6647876999999997E-2</v>
      </c>
      <c r="AC36" s="16">
        <v>210</v>
      </c>
      <c r="AD36" s="16">
        <f t="shared" si="5"/>
        <v>3.5</v>
      </c>
      <c r="AE36" s="16">
        <v>54.378239999999998</v>
      </c>
      <c r="AF36" s="16">
        <v>1</v>
      </c>
      <c r="AG36" s="16">
        <v>0.23</v>
      </c>
      <c r="AH36" s="16">
        <v>0.1027569</v>
      </c>
      <c r="AJ36" s="16">
        <v>210</v>
      </c>
      <c r="AK36" s="16">
        <f t="shared" si="1"/>
        <v>3.5</v>
      </c>
      <c r="AL36" s="16">
        <v>55.23968</v>
      </c>
      <c r="AM36" s="16">
        <v>1</v>
      </c>
      <c r="AN36" s="16">
        <v>0.23</v>
      </c>
      <c r="AO36" s="16">
        <v>3.2843272999999999E-2</v>
      </c>
      <c r="AQ36" s="16">
        <v>224.33998</v>
      </c>
      <c r="AR36">
        <f t="shared" si="6"/>
        <v>3.7389996666666665</v>
      </c>
      <c r="AS36" s="16">
        <v>55.718615999999997</v>
      </c>
      <c r="AT36" s="16">
        <v>1</v>
      </c>
      <c r="AU36" s="16">
        <v>0.23</v>
      </c>
      <c r="AV36" s="19">
        <v>1.3289527E-8</v>
      </c>
      <c r="AX36" s="16"/>
      <c r="AY36" s="16"/>
    </row>
    <row r="37" spans="1:51">
      <c r="A37" s="16">
        <v>280</v>
      </c>
      <c r="B37" s="16">
        <f t="shared" si="2"/>
        <v>4.666666666666667</v>
      </c>
      <c r="C37" s="16">
        <v>55.760246000000002</v>
      </c>
      <c r="D37" s="16">
        <v>1</v>
      </c>
      <c r="E37" s="16">
        <v>0.23</v>
      </c>
      <c r="F37" s="16">
        <v>-2.7589950000000002E-3</v>
      </c>
      <c r="H37" s="16">
        <v>240</v>
      </c>
      <c r="I37" s="16">
        <f t="shared" si="0"/>
        <v>4</v>
      </c>
      <c r="J37" s="16">
        <v>53.399901999999997</v>
      </c>
      <c r="K37" s="16">
        <v>1</v>
      </c>
      <c r="L37" s="16">
        <v>0.23</v>
      </c>
      <c r="M37" s="16">
        <v>0.18029756999999999</v>
      </c>
      <c r="O37" s="16">
        <v>300</v>
      </c>
      <c r="P37">
        <f t="shared" si="3"/>
        <v>5</v>
      </c>
      <c r="Q37" s="16">
        <v>56.91366</v>
      </c>
      <c r="R37" s="16">
        <v>1</v>
      </c>
      <c r="S37" s="16">
        <v>0.23</v>
      </c>
      <c r="T37" s="16">
        <v>-7.5085890000000002E-2</v>
      </c>
      <c r="V37" s="16">
        <v>300</v>
      </c>
      <c r="W37">
        <f t="shared" si="4"/>
        <v>5</v>
      </c>
      <c r="X37" s="16">
        <v>56.370106</v>
      </c>
      <c r="Y37" s="16">
        <v>1</v>
      </c>
      <c r="Z37" s="16">
        <v>0.23</v>
      </c>
      <c r="AA37" s="16">
        <v>-4.0511800000000001E-2</v>
      </c>
      <c r="AC37" s="16">
        <v>220</v>
      </c>
      <c r="AD37" s="16">
        <f t="shared" si="5"/>
        <v>3.6666666666666665</v>
      </c>
      <c r="AE37" s="16">
        <v>54.230815999999997</v>
      </c>
      <c r="AF37" s="16">
        <v>1</v>
      </c>
      <c r="AG37" s="16">
        <v>0.23</v>
      </c>
      <c r="AH37" s="16">
        <v>0.11444694</v>
      </c>
      <c r="AJ37" s="16">
        <v>220</v>
      </c>
      <c r="AK37" s="16">
        <f t="shared" si="1"/>
        <v>3.6666666666666665</v>
      </c>
      <c r="AL37" s="16">
        <v>55.086365000000001</v>
      </c>
      <c r="AM37" s="16">
        <v>1</v>
      </c>
      <c r="AN37" s="16">
        <v>0.23</v>
      </c>
      <c r="AO37" s="16">
        <v>4.3689866000000001E-2</v>
      </c>
      <c r="AQ37" s="16">
        <v>224.33998</v>
      </c>
      <c r="AR37">
        <f t="shared" si="6"/>
        <v>3.7389996666666665</v>
      </c>
      <c r="AS37" s="16">
        <v>55.718615999999997</v>
      </c>
      <c r="AT37" s="16">
        <v>1</v>
      </c>
      <c r="AU37" s="16">
        <v>0.23</v>
      </c>
      <c r="AV37" s="19">
        <v>1.3289527E-8</v>
      </c>
      <c r="AX37" s="16"/>
      <c r="AY37" s="16"/>
    </row>
    <row r="38" spans="1:51">
      <c r="A38" s="16">
        <v>282.73500000000001</v>
      </c>
      <c r="B38" s="16">
        <f t="shared" si="2"/>
        <v>4.71225</v>
      </c>
      <c r="C38" s="16">
        <v>55.718834000000001</v>
      </c>
      <c r="D38" s="16">
        <v>1</v>
      </c>
      <c r="E38" s="16">
        <v>0.23</v>
      </c>
      <c r="F38" s="19">
        <v>1.2622369000000001E-8</v>
      </c>
      <c r="H38" s="16">
        <v>250</v>
      </c>
      <c r="I38" s="16">
        <f t="shared" si="0"/>
        <v>4.166666666666667</v>
      </c>
      <c r="J38" s="16">
        <v>53.269683999999998</v>
      </c>
      <c r="K38" s="16">
        <v>1</v>
      </c>
      <c r="L38" s="16">
        <v>0.23</v>
      </c>
      <c r="M38" s="16">
        <v>0.19059666</v>
      </c>
      <c r="O38" s="16">
        <v>310</v>
      </c>
      <c r="P38">
        <f t="shared" si="3"/>
        <v>5.166666666666667</v>
      </c>
      <c r="Q38" s="16">
        <v>56.818306</v>
      </c>
      <c r="R38" s="16">
        <v>1</v>
      </c>
      <c r="S38" s="16">
        <v>0.23</v>
      </c>
      <c r="T38" s="16">
        <v>-6.9484740000000003E-2</v>
      </c>
      <c r="V38" s="16">
        <v>310</v>
      </c>
      <c r="W38">
        <f t="shared" si="4"/>
        <v>5.166666666666667</v>
      </c>
      <c r="X38" s="16">
        <v>56.277720000000002</v>
      </c>
      <c r="Y38" s="16">
        <v>1</v>
      </c>
      <c r="Z38" s="16">
        <v>0.23</v>
      </c>
      <c r="AA38" s="16">
        <v>-3.4375727000000002E-2</v>
      </c>
      <c r="AC38" s="16">
        <v>230</v>
      </c>
      <c r="AD38" s="16">
        <f t="shared" si="5"/>
        <v>3.8333333333333335</v>
      </c>
      <c r="AE38" s="16">
        <v>54.083393000000001</v>
      </c>
      <c r="AF38" s="16">
        <v>1</v>
      </c>
      <c r="AG38" s="16">
        <v>0.23</v>
      </c>
      <c r="AH38" s="19">
        <v>0.12613696999999999</v>
      </c>
      <c r="AJ38" s="16">
        <v>230</v>
      </c>
      <c r="AK38" s="16">
        <f t="shared" si="1"/>
        <v>3.8333333333333335</v>
      </c>
      <c r="AL38" s="16">
        <v>54.933052000000004</v>
      </c>
      <c r="AM38" s="16">
        <v>1</v>
      </c>
      <c r="AN38" s="16">
        <v>0.23</v>
      </c>
      <c r="AO38" s="16">
        <v>5.4536458000000003E-2</v>
      </c>
      <c r="AQ38" s="16">
        <v>230</v>
      </c>
      <c r="AR38">
        <f t="shared" si="6"/>
        <v>3.8333333333333335</v>
      </c>
      <c r="AS38" s="16">
        <v>55.643143000000002</v>
      </c>
      <c r="AT38" s="16">
        <v>1</v>
      </c>
      <c r="AU38" s="16">
        <v>0.23</v>
      </c>
      <c r="AV38" s="16">
        <v>5.0488034999999999E-3</v>
      </c>
      <c r="AX38" s="16"/>
      <c r="AY38" s="16"/>
    </row>
    <row r="39" spans="1:51">
      <c r="A39" s="16">
        <v>282.73500000000001</v>
      </c>
      <c r="B39" s="16">
        <f t="shared" si="2"/>
        <v>4.71225</v>
      </c>
      <c r="C39" s="16">
        <v>55.718834000000001</v>
      </c>
      <c r="D39" s="16">
        <v>1</v>
      </c>
      <c r="E39" s="16">
        <v>0.23</v>
      </c>
      <c r="F39" s="19">
        <v>-1.4448656000000001E-5</v>
      </c>
      <c r="H39" s="16">
        <v>260</v>
      </c>
      <c r="I39" s="16">
        <f t="shared" si="0"/>
        <v>4.333333333333333</v>
      </c>
      <c r="J39" s="16">
        <v>53.13946</v>
      </c>
      <c r="K39" s="16">
        <v>1</v>
      </c>
      <c r="L39" s="16">
        <v>0.23</v>
      </c>
      <c r="M39" s="16">
        <v>0.20089576000000001</v>
      </c>
      <c r="O39" s="16">
        <v>320</v>
      </c>
      <c r="P39">
        <f t="shared" si="3"/>
        <v>5.333333333333333</v>
      </c>
      <c r="Q39" s="16">
        <v>56.722954000000001</v>
      </c>
      <c r="R39" s="16">
        <v>1</v>
      </c>
      <c r="S39" s="16">
        <v>0.23</v>
      </c>
      <c r="T39" s="16">
        <v>-6.3883590000000004E-2</v>
      </c>
      <c r="V39" s="16">
        <v>320</v>
      </c>
      <c r="W39">
        <f t="shared" si="4"/>
        <v>5.333333333333333</v>
      </c>
      <c r="X39" s="16">
        <v>56.185339999999997</v>
      </c>
      <c r="Y39" s="16">
        <v>1</v>
      </c>
      <c r="Z39" s="16">
        <v>0.23</v>
      </c>
      <c r="AA39" s="16">
        <v>-2.8239653999999999E-2</v>
      </c>
      <c r="AC39" s="16">
        <v>240</v>
      </c>
      <c r="AD39" s="16">
        <f t="shared" si="5"/>
        <v>4</v>
      </c>
      <c r="AE39" s="16">
        <v>53.935969999999998</v>
      </c>
      <c r="AF39" s="16">
        <v>1</v>
      </c>
      <c r="AG39" s="16">
        <v>0.23</v>
      </c>
      <c r="AH39" s="19">
        <v>0.13782700000000001</v>
      </c>
      <c r="AJ39" s="16">
        <v>240</v>
      </c>
      <c r="AK39" s="16">
        <f t="shared" si="1"/>
        <v>4</v>
      </c>
      <c r="AL39" s="16">
        <v>54.779736</v>
      </c>
      <c r="AM39" s="16">
        <v>1</v>
      </c>
      <c r="AN39" s="16">
        <v>0.23</v>
      </c>
      <c r="AO39" s="16">
        <v>6.5383049999999998E-2</v>
      </c>
      <c r="AQ39" s="16">
        <v>240</v>
      </c>
      <c r="AR39">
        <f t="shared" si="6"/>
        <v>4</v>
      </c>
      <c r="AS39" s="16">
        <v>55.509799999999998</v>
      </c>
      <c r="AT39" s="16">
        <v>1</v>
      </c>
      <c r="AU39" s="16">
        <v>0.23</v>
      </c>
      <c r="AV39" s="16">
        <v>1.4022193000000001E-2</v>
      </c>
      <c r="AX39" s="16"/>
      <c r="AY39" s="16"/>
    </row>
    <row r="40" spans="1:51">
      <c r="A40" s="16">
        <v>282.74927000000002</v>
      </c>
      <c r="B40" s="16">
        <f t="shared" si="2"/>
        <v>4.7124878333333333</v>
      </c>
      <c r="C40" s="16">
        <v>55.718615999999997</v>
      </c>
      <c r="D40" s="16">
        <v>1</v>
      </c>
      <c r="E40" s="16">
        <v>0.23</v>
      </c>
      <c r="F40" s="19">
        <v>1.7627110000000002E-8</v>
      </c>
      <c r="H40" s="16">
        <v>270</v>
      </c>
      <c r="I40" s="16">
        <f t="shared" si="0"/>
        <v>4.5</v>
      </c>
      <c r="J40" s="16">
        <v>53.009242999999998</v>
      </c>
      <c r="K40" s="16">
        <v>1</v>
      </c>
      <c r="L40" s="16">
        <v>0.23</v>
      </c>
      <c r="M40" s="16">
        <v>0.21119483999999999</v>
      </c>
      <c r="O40" s="16">
        <v>330</v>
      </c>
      <c r="P40">
        <f t="shared" si="3"/>
        <v>5.5</v>
      </c>
      <c r="Q40" s="16">
        <v>56.627600000000001</v>
      </c>
      <c r="R40" s="16">
        <v>1</v>
      </c>
      <c r="S40" s="16">
        <v>0.23</v>
      </c>
      <c r="T40" s="16">
        <v>-5.8282441999999997E-2</v>
      </c>
      <c r="V40" s="16">
        <v>330</v>
      </c>
      <c r="W40">
        <f t="shared" si="4"/>
        <v>5.5</v>
      </c>
      <c r="X40" s="16">
        <v>56.092956999999998</v>
      </c>
      <c r="Y40" s="16">
        <v>1</v>
      </c>
      <c r="Z40" s="16">
        <v>0.23</v>
      </c>
      <c r="AA40" s="16">
        <v>-2.2103582E-2</v>
      </c>
      <c r="AC40" s="16">
        <v>250</v>
      </c>
      <c r="AD40" s="16">
        <f t="shared" si="5"/>
        <v>4.166666666666667</v>
      </c>
      <c r="AE40" s="16">
        <v>53.788550000000001</v>
      </c>
      <c r="AF40" s="16">
        <v>1</v>
      </c>
      <c r="AG40" s="16">
        <v>0.23</v>
      </c>
      <c r="AH40" s="19">
        <v>0.14951703</v>
      </c>
      <c r="AJ40" s="16">
        <v>250</v>
      </c>
      <c r="AK40" s="16">
        <f t="shared" si="1"/>
        <v>4.166666666666667</v>
      </c>
      <c r="AL40" s="16">
        <v>54.626420000000003</v>
      </c>
      <c r="AM40" s="16">
        <v>1</v>
      </c>
      <c r="AN40" s="16">
        <v>0.23</v>
      </c>
      <c r="AO40" s="16">
        <v>7.6229640000000001E-2</v>
      </c>
      <c r="AQ40" s="16">
        <v>250</v>
      </c>
      <c r="AR40">
        <f t="shared" si="6"/>
        <v>4.166666666666667</v>
      </c>
      <c r="AS40" s="16">
        <v>55.376460000000002</v>
      </c>
      <c r="AT40" s="16">
        <v>1</v>
      </c>
      <c r="AU40" s="16">
        <v>0.23</v>
      </c>
      <c r="AV40" s="16">
        <v>2.3905907000000001E-2</v>
      </c>
      <c r="AX40" s="16"/>
      <c r="AY40" s="16"/>
    </row>
    <row r="41" spans="1:51">
      <c r="A41" s="16">
        <v>282.74927000000002</v>
      </c>
      <c r="B41" s="16">
        <f t="shared" si="2"/>
        <v>4.7124878333333333</v>
      </c>
      <c r="C41" s="16">
        <v>55.718615999999997</v>
      </c>
      <c r="D41" s="16">
        <v>1</v>
      </c>
      <c r="E41" s="16">
        <v>0.23</v>
      </c>
      <c r="F41" s="19">
        <v>-5.6327949999999997E-8</v>
      </c>
      <c r="H41" s="16">
        <v>280</v>
      </c>
      <c r="I41" s="16">
        <f t="shared" si="0"/>
        <v>4.666666666666667</v>
      </c>
      <c r="J41" s="16">
        <v>52.879019999999997</v>
      </c>
      <c r="K41" s="16">
        <v>1</v>
      </c>
      <c r="L41" s="16">
        <v>0.23</v>
      </c>
      <c r="M41" s="16">
        <v>0.22149393000000001</v>
      </c>
      <c r="O41" s="16">
        <v>340</v>
      </c>
      <c r="P41">
        <f t="shared" si="3"/>
        <v>5.666666666666667</v>
      </c>
      <c r="Q41" s="16">
        <v>56.532249999999998</v>
      </c>
      <c r="R41" s="16">
        <v>1</v>
      </c>
      <c r="S41" s="16">
        <v>0.23</v>
      </c>
      <c r="T41" s="16">
        <v>-5.1819477000000003E-2</v>
      </c>
      <c r="V41" s="16">
        <v>340</v>
      </c>
      <c r="W41">
        <f t="shared" si="4"/>
        <v>5.666666666666667</v>
      </c>
      <c r="X41" s="16">
        <v>56.000571999999998</v>
      </c>
      <c r="Y41" s="16">
        <v>1</v>
      </c>
      <c r="Z41" s="16">
        <v>0.23</v>
      </c>
      <c r="AA41" s="16">
        <v>-1.5967506999999999E-2</v>
      </c>
      <c r="AC41" s="16">
        <v>260</v>
      </c>
      <c r="AD41" s="16">
        <f t="shared" si="5"/>
        <v>4.333333333333333</v>
      </c>
      <c r="AE41" s="16">
        <v>53.641129999999997</v>
      </c>
      <c r="AF41" s="16">
        <v>1</v>
      </c>
      <c r="AG41" s="16">
        <v>0.23</v>
      </c>
      <c r="AH41" s="19">
        <v>0.16120706000000001</v>
      </c>
      <c r="AJ41" s="16">
        <v>260</v>
      </c>
      <c r="AK41" s="16">
        <f t="shared" si="1"/>
        <v>4.333333333333333</v>
      </c>
      <c r="AL41" s="16">
        <v>54.473106000000001</v>
      </c>
      <c r="AM41" s="16">
        <v>1</v>
      </c>
      <c r="AN41" s="16">
        <v>0.23</v>
      </c>
      <c r="AO41" s="16">
        <v>8.7114520000000001E-2</v>
      </c>
      <c r="AQ41" s="16">
        <v>260</v>
      </c>
      <c r="AR41">
        <f t="shared" si="6"/>
        <v>4.333333333333333</v>
      </c>
      <c r="AS41" s="16">
        <v>55.243119999999998</v>
      </c>
      <c r="AT41" s="16">
        <v>1</v>
      </c>
      <c r="AU41" s="16">
        <v>0.23</v>
      </c>
      <c r="AV41" s="16">
        <v>3.4456830000000001E-2</v>
      </c>
      <c r="AX41" s="16"/>
      <c r="AY41" s="16"/>
    </row>
    <row r="42" spans="1:51">
      <c r="A42" s="16">
        <v>282.74932999999999</v>
      </c>
      <c r="B42" s="16">
        <f t="shared" si="2"/>
        <v>4.7124888333333335</v>
      </c>
      <c r="C42" s="16">
        <v>55.718615999999997</v>
      </c>
      <c r="D42" s="16">
        <v>1</v>
      </c>
      <c r="E42" s="16">
        <v>0.23</v>
      </c>
      <c r="F42" s="19">
        <v>1.4521735999999999E-8</v>
      </c>
      <c r="H42" s="16">
        <v>290</v>
      </c>
      <c r="I42" s="16">
        <f t="shared" si="0"/>
        <v>4.833333333333333</v>
      </c>
      <c r="J42" s="16">
        <v>52.748801999999998</v>
      </c>
      <c r="K42" s="16">
        <v>1</v>
      </c>
      <c r="L42" s="16">
        <v>0.23</v>
      </c>
      <c r="M42" s="16">
        <v>0.23179303000000001</v>
      </c>
      <c r="O42" s="16">
        <v>350</v>
      </c>
      <c r="P42">
        <f t="shared" si="3"/>
        <v>5.833333333333333</v>
      </c>
      <c r="Q42" s="16">
        <v>56.436900000000001</v>
      </c>
      <c r="R42" s="16">
        <v>1</v>
      </c>
      <c r="S42" s="16">
        <v>0.23</v>
      </c>
      <c r="T42" s="16">
        <v>-4.4954849999999998E-2</v>
      </c>
      <c r="V42" s="16">
        <v>350</v>
      </c>
      <c r="W42">
        <f t="shared" si="4"/>
        <v>5.833333333333333</v>
      </c>
      <c r="X42" s="16">
        <v>55.908189999999998</v>
      </c>
      <c r="Y42" s="16">
        <v>1</v>
      </c>
      <c r="Z42" s="16">
        <v>0.23</v>
      </c>
      <c r="AA42" s="16">
        <v>-9.8314330000000005E-3</v>
      </c>
      <c r="AC42" s="16">
        <v>270</v>
      </c>
      <c r="AD42" s="16">
        <f t="shared" si="5"/>
        <v>4.5</v>
      </c>
      <c r="AE42" s="16">
        <v>53.493706000000003</v>
      </c>
      <c r="AF42" s="16">
        <v>1</v>
      </c>
      <c r="AG42" s="16">
        <v>0.23</v>
      </c>
      <c r="AH42" s="19">
        <v>0.1728971</v>
      </c>
      <c r="AJ42" s="16">
        <v>270</v>
      </c>
      <c r="AK42" s="16">
        <f t="shared" si="1"/>
        <v>4.5</v>
      </c>
      <c r="AL42" s="16">
        <v>54.319789999999998</v>
      </c>
      <c r="AM42" s="16">
        <v>1</v>
      </c>
      <c r="AN42" s="16">
        <v>0.23</v>
      </c>
      <c r="AO42" s="16">
        <v>9.8794370000000006E-2</v>
      </c>
      <c r="AQ42" s="16">
        <v>270</v>
      </c>
      <c r="AR42">
        <f t="shared" si="6"/>
        <v>4.5</v>
      </c>
      <c r="AS42" s="16">
        <v>55.109775999999997</v>
      </c>
      <c r="AT42" s="16">
        <v>1</v>
      </c>
      <c r="AU42" s="16">
        <v>0.23</v>
      </c>
      <c r="AV42" s="16">
        <v>4.5007753999999997E-2</v>
      </c>
      <c r="AX42" s="16"/>
      <c r="AY42" s="16"/>
    </row>
    <row r="43" spans="1:51">
      <c r="A43" s="16">
        <v>282.74932999999999</v>
      </c>
      <c r="B43" s="16">
        <f t="shared" si="2"/>
        <v>4.7124888333333335</v>
      </c>
      <c r="C43" s="16">
        <v>55.718615999999997</v>
      </c>
      <c r="D43" s="16">
        <v>1</v>
      </c>
      <c r="E43" s="16">
        <v>0.23</v>
      </c>
      <c r="F43" s="19">
        <v>1.4521735999999999E-8</v>
      </c>
      <c r="H43" s="16">
        <v>300</v>
      </c>
      <c r="I43" s="16">
        <f t="shared" si="0"/>
        <v>5</v>
      </c>
      <c r="J43" s="16">
        <v>52.618580000000001</v>
      </c>
      <c r="K43" s="16">
        <v>1</v>
      </c>
      <c r="L43" s="16">
        <v>0.23</v>
      </c>
      <c r="M43" s="16">
        <v>0.24209211999999999</v>
      </c>
      <c r="O43" s="16">
        <v>360</v>
      </c>
      <c r="P43">
        <f t="shared" si="3"/>
        <v>6</v>
      </c>
      <c r="Q43" s="16">
        <v>56.341549999999998</v>
      </c>
      <c r="R43" s="16">
        <v>1</v>
      </c>
      <c r="S43" s="16">
        <v>0.23</v>
      </c>
      <c r="T43" s="16">
        <v>-3.8090224999999998E-2</v>
      </c>
      <c r="V43" s="16">
        <v>360</v>
      </c>
      <c r="W43">
        <f t="shared" si="4"/>
        <v>6</v>
      </c>
      <c r="X43" s="16">
        <v>55.815807</v>
      </c>
      <c r="Y43" s="16">
        <v>1</v>
      </c>
      <c r="Z43" s="16">
        <v>0.23</v>
      </c>
      <c r="AA43" s="16">
        <v>-3.6953592000000001E-3</v>
      </c>
      <c r="AC43" s="16">
        <v>280</v>
      </c>
      <c r="AD43" s="16">
        <f t="shared" si="5"/>
        <v>4.666666666666667</v>
      </c>
      <c r="AE43" s="16">
        <v>53.346283</v>
      </c>
      <c r="AF43" s="16">
        <v>1</v>
      </c>
      <c r="AG43" s="16">
        <v>0.23</v>
      </c>
      <c r="AH43" s="19">
        <v>0.18458711999999999</v>
      </c>
      <c r="AJ43" s="16">
        <v>280</v>
      </c>
      <c r="AK43" s="16">
        <f t="shared" si="1"/>
        <v>4.666666666666667</v>
      </c>
      <c r="AL43" s="16">
        <v>54.166473000000003</v>
      </c>
      <c r="AM43" s="16">
        <v>1</v>
      </c>
      <c r="AN43" s="16">
        <v>0.23</v>
      </c>
      <c r="AO43" s="16">
        <v>0.11047422</v>
      </c>
      <c r="AQ43" s="16">
        <v>280</v>
      </c>
      <c r="AR43">
        <f t="shared" si="6"/>
        <v>4.666666666666667</v>
      </c>
      <c r="AS43" s="16">
        <v>54.976436999999997</v>
      </c>
      <c r="AT43" s="16">
        <v>1</v>
      </c>
      <c r="AU43" s="16">
        <v>0.23</v>
      </c>
      <c r="AV43" s="16">
        <v>5.5558678E-2</v>
      </c>
      <c r="AX43" s="16"/>
      <c r="AY43" s="16"/>
    </row>
    <row r="44" spans="1:51">
      <c r="A44" s="16">
        <v>290</v>
      </c>
      <c r="B44" s="16">
        <f t="shared" si="2"/>
        <v>4.833333333333333</v>
      </c>
      <c r="C44" s="16">
        <v>55.608826000000001</v>
      </c>
      <c r="D44" s="16">
        <v>1</v>
      </c>
      <c r="E44" s="16">
        <v>0.23</v>
      </c>
      <c r="F44" s="16">
        <v>7.3497915000000002E-3</v>
      </c>
      <c r="H44" s="16">
        <v>310</v>
      </c>
      <c r="I44" s="16">
        <f t="shared" si="0"/>
        <v>5.166666666666667</v>
      </c>
      <c r="J44" s="16">
        <v>52.488357999999998</v>
      </c>
      <c r="K44" s="16">
        <v>1</v>
      </c>
      <c r="L44" s="16">
        <v>0.23</v>
      </c>
      <c r="M44" s="16">
        <v>0.25239122000000003</v>
      </c>
      <c r="O44" s="16">
        <v>370</v>
      </c>
      <c r="P44">
        <f t="shared" si="3"/>
        <v>6.166666666666667</v>
      </c>
      <c r="Q44" s="16">
        <v>56.246197000000002</v>
      </c>
      <c r="R44" s="16">
        <v>1</v>
      </c>
      <c r="S44" s="16">
        <v>0.23</v>
      </c>
      <c r="T44" s="16">
        <v>-3.1225599999999999E-2</v>
      </c>
      <c r="V44" s="16">
        <v>366.02237000000002</v>
      </c>
      <c r="W44">
        <f t="shared" si="4"/>
        <v>6.100372833333334</v>
      </c>
      <c r="X44" s="16">
        <v>55.760170000000002</v>
      </c>
      <c r="Y44" s="16">
        <v>1</v>
      </c>
      <c r="Z44" s="16">
        <v>0.23</v>
      </c>
      <c r="AA44" s="19">
        <v>1.2355003E-8</v>
      </c>
      <c r="AC44" s="16">
        <v>290</v>
      </c>
      <c r="AD44" s="16">
        <f t="shared" si="5"/>
        <v>4.833333333333333</v>
      </c>
      <c r="AE44" s="16">
        <v>53.198860000000003</v>
      </c>
      <c r="AF44" s="16">
        <v>1</v>
      </c>
      <c r="AG44" s="16">
        <v>0.23</v>
      </c>
      <c r="AH44" s="16">
        <v>0.19627716000000001</v>
      </c>
      <c r="AJ44" s="16">
        <v>290</v>
      </c>
      <c r="AK44" s="16">
        <f t="shared" si="1"/>
        <v>4.833333333333333</v>
      </c>
      <c r="AL44" s="16">
        <v>54.013159999999999</v>
      </c>
      <c r="AM44" s="16">
        <v>1</v>
      </c>
      <c r="AN44" s="16">
        <v>0.23</v>
      </c>
      <c r="AO44" s="16">
        <v>0.12215407</v>
      </c>
      <c r="AQ44" s="16">
        <v>290</v>
      </c>
      <c r="AR44">
        <f t="shared" si="6"/>
        <v>4.833333333333333</v>
      </c>
      <c r="AS44" s="16">
        <v>54.843094000000001</v>
      </c>
      <c r="AT44" s="16">
        <v>1</v>
      </c>
      <c r="AU44" s="16">
        <v>0.23</v>
      </c>
      <c r="AV44" s="16">
        <v>6.6109600000000004E-2</v>
      </c>
      <c r="AX44" s="16"/>
      <c r="AY44" s="19"/>
    </row>
    <row r="45" spans="1:51">
      <c r="A45" s="16">
        <v>300</v>
      </c>
      <c r="B45" s="16">
        <f t="shared" si="2"/>
        <v>5</v>
      </c>
      <c r="C45" s="16">
        <v>55.457405000000001</v>
      </c>
      <c r="D45" s="16">
        <v>1</v>
      </c>
      <c r="E45" s="16">
        <v>0.23</v>
      </c>
      <c r="F45" s="16">
        <v>1.7574659999999999E-2</v>
      </c>
      <c r="H45" s="16">
        <v>320</v>
      </c>
      <c r="I45" s="16">
        <f t="shared" si="0"/>
        <v>5.333333333333333</v>
      </c>
      <c r="J45" s="16">
        <v>52.358139999999999</v>
      </c>
      <c r="K45" s="16">
        <v>1</v>
      </c>
      <c r="L45" s="16">
        <v>0.23</v>
      </c>
      <c r="M45" s="16">
        <v>0.26269029999999999</v>
      </c>
      <c r="O45" s="16">
        <v>380</v>
      </c>
      <c r="P45">
        <f t="shared" si="3"/>
        <v>6.333333333333333</v>
      </c>
      <c r="Q45" s="16">
        <v>56.150844999999997</v>
      </c>
      <c r="R45" s="16">
        <v>1</v>
      </c>
      <c r="S45" s="16">
        <v>0.23</v>
      </c>
      <c r="T45" s="16">
        <v>-2.4360975E-2</v>
      </c>
      <c r="V45" s="16">
        <v>366.02237000000002</v>
      </c>
      <c r="W45">
        <f t="shared" si="4"/>
        <v>6.100372833333334</v>
      </c>
      <c r="X45" s="16">
        <v>55.760170000000002</v>
      </c>
      <c r="Y45" s="16">
        <v>1</v>
      </c>
      <c r="Z45" s="16">
        <v>0.23</v>
      </c>
      <c r="AA45" s="16">
        <v>-2.7608415000000002E-3</v>
      </c>
      <c r="AC45" s="16">
        <v>300</v>
      </c>
      <c r="AD45" s="16">
        <f t="shared" si="5"/>
        <v>5</v>
      </c>
      <c r="AE45" s="16">
        <v>53.051439999999999</v>
      </c>
      <c r="AF45" s="16">
        <v>1</v>
      </c>
      <c r="AG45" s="16">
        <v>0.23</v>
      </c>
      <c r="AH45" s="16">
        <v>0.20796719</v>
      </c>
      <c r="AJ45" s="16">
        <v>300</v>
      </c>
      <c r="AK45" s="16">
        <f t="shared" si="1"/>
        <v>5</v>
      </c>
      <c r="AL45" s="16">
        <v>53.859844000000002</v>
      </c>
      <c r="AM45" s="16">
        <v>1</v>
      </c>
      <c r="AN45" s="16">
        <v>0.23</v>
      </c>
      <c r="AO45" s="16">
        <v>0.13383391</v>
      </c>
      <c r="AQ45" s="16">
        <v>300</v>
      </c>
      <c r="AR45">
        <f t="shared" si="6"/>
        <v>5</v>
      </c>
      <c r="AS45" s="16">
        <v>54.70975</v>
      </c>
      <c r="AT45" s="16">
        <v>1</v>
      </c>
      <c r="AU45" s="16">
        <v>0.23</v>
      </c>
      <c r="AV45" s="16">
        <v>7.6660519999999996E-2</v>
      </c>
      <c r="AX45" s="16"/>
      <c r="AY45" s="16"/>
    </row>
    <row r="46" spans="1:51">
      <c r="A46" s="16">
        <v>310</v>
      </c>
      <c r="B46" s="16">
        <f t="shared" si="2"/>
        <v>5.166666666666667</v>
      </c>
      <c r="C46" s="16">
        <v>55.305984000000002</v>
      </c>
      <c r="D46" s="16">
        <v>1</v>
      </c>
      <c r="E46" s="16">
        <v>0.23</v>
      </c>
      <c r="F46" s="16">
        <v>2.8159903E-2</v>
      </c>
      <c r="H46" s="16">
        <v>330</v>
      </c>
      <c r="I46" s="16">
        <f t="shared" si="0"/>
        <v>5.5</v>
      </c>
      <c r="J46" s="16">
        <v>52.227916999999998</v>
      </c>
      <c r="K46" s="16">
        <v>1</v>
      </c>
      <c r="L46" s="16">
        <v>0.23</v>
      </c>
      <c r="M46" s="16">
        <v>0.27298939999999999</v>
      </c>
      <c r="O46" s="16">
        <v>390</v>
      </c>
      <c r="P46">
        <f t="shared" si="3"/>
        <v>6.5</v>
      </c>
      <c r="Q46" s="16">
        <v>56.055492000000001</v>
      </c>
      <c r="R46" s="16">
        <v>1</v>
      </c>
      <c r="S46" s="16">
        <v>0.23</v>
      </c>
      <c r="T46" s="16">
        <v>-1.7496350000000001E-2</v>
      </c>
      <c r="V46" s="16">
        <v>370</v>
      </c>
      <c r="W46">
        <f t="shared" si="4"/>
        <v>6.166666666666667</v>
      </c>
      <c r="X46" s="16">
        <v>55.723422999999997</v>
      </c>
      <c r="Y46" s="16">
        <v>1</v>
      </c>
      <c r="Z46" s="16">
        <v>0.23</v>
      </c>
      <c r="AA46" s="19">
        <v>-3.1460152E-4</v>
      </c>
      <c r="AC46" s="16">
        <v>310</v>
      </c>
      <c r="AD46" s="16">
        <f t="shared" si="5"/>
        <v>5.166666666666667</v>
      </c>
      <c r="AE46" s="16">
        <v>52.904020000000003</v>
      </c>
      <c r="AF46" s="16">
        <v>1</v>
      </c>
      <c r="AG46" s="16">
        <v>0.23</v>
      </c>
      <c r="AH46" s="16">
        <v>0.21965723000000001</v>
      </c>
      <c r="AJ46" s="16">
        <v>310</v>
      </c>
      <c r="AK46" s="16">
        <f t="shared" si="1"/>
        <v>5.166666666666667</v>
      </c>
      <c r="AL46" s="16">
        <v>53.706527999999999</v>
      </c>
      <c r="AM46" s="16">
        <v>1</v>
      </c>
      <c r="AN46" s="16">
        <v>0.23</v>
      </c>
      <c r="AO46" s="16">
        <v>0.14551376999999999</v>
      </c>
      <c r="AQ46" s="16">
        <v>310</v>
      </c>
      <c r="AR46">
        <f t="shared" si="6"/>
        <v>5.166666666666667</v>
      </c>
      <c r="AS46" s="16">
        <v>54.576411999999998</v>
      </c>
      <c r="AT46" s="16">
        <v>1</v>
      </c>
      <c r="AU46" s="16">
        <v>0.23</v>
      </c>
      <c r="AV46" s="16">
        <v>8.7211444999999999E-2</v>
      </c>
      <c r="AX46" s="16"/>
      <c r="AY46" s="19"/>
    </row>
    <row r="47" spans="1:51">
      <c r="A47" s="16">
        <v>320</v>
      </c>
      <c r="B47" s="16">
        <f t="shared" si="2"/>
        <v>5.333333333333333</v>
      </c>
      <c r="C47" s="16">
        <v>55.154567999999998</v>
      </c>
      <c r="D47" s="16">
        <v>1</v>
      </c>
      <c r="E47" s="16">
        <v>0.23</v>
      </c>
      <c r="F47" s="16">
        <v>3.8869229999999998E-2</v>
      </c>
      <c r="H47" s="16">
        <v>340</v>
      </c>
      <c r="I47" s="16">
        <f t="shared" si="0"/>
        <v>5.666666666666667</v>
      </c>
      <c r="J47" s="16">
        <v>52.097700000000003</v>
      </c>
      <c r="K47" s="16">
        <v>1</v>
      </c>
      <c r="L47" s="16">
        <v>0.23</v>
      </c>
      <c r="M47" s="16">
        <v>0.28328848000000001</v>
      </c>
      <c r="O47" s="16">
        <v>400</v>
      </c>
      <c r="P47">
        <f t="shared" si="3"/>
        <v>6.666666666666667</v>
      </c>
      <c r="Q47" s="16">
        <v>55.960144</v>
      </c>
      <c r="R47" s="16">
        <v>1</v>
      </c>
      <c r="S47" s="16">
        <v>0.23</v>
      </c>
      <c r="T47" s="16">
        <v>-1.0631725E-2</v>
      </c>
      <c r="V47" s="16">
        <v>370.51157000000001</v>
      </c>
      <c r="W47">
        <f t="shared" si="4"/>
        <v>6.175192833333333</v>
      </c>
      <c r="X47" s="16">
        <v>55.718696999999999</v>
      </c>
      <c r="Y47" s="16">
        <v>1</v>
      </c>
      <c r="Z47" s="16">
        <v>0.23</v>
      </c>
      <c r="AA47" s="19">
        <v>1.4665001E-8</v>
      </c>
      <c r="AC47" s="16">
        <v>320</v>
      </c>
      <c r="AD47" s="16">
        <f t="shared" si="5"/>
        <v>5.333333333333333</v>
      </c>
      <c r="AE47" s="16">
        <v>52.756596000000002</v>
      </c>
      <c r="AF47" s="16">
        <v>1</v>
      </c>
      <c r="AG47" s="16">
        <v>0.23</v>
      </c>
      <c r="AH47" s="16">
        <v>0.23134725</v>
      </c>
      <c r="AJ47" s="16">
        <v>320</v>
      </c>
      <c r="AK47" s="16">
        <f t="shared" si="1"/>
        <v>5.333333333333333</v>
      </c>
      <c r="AL47" s="16">
        <v>53.553215000000002</v>
      </c>
      <c r="AM47" s="16">
        <v>1</v>
      </c>
      <c r="AN47" s="16">
        <v>0.23</v>
      </c>
      <c r="AO47" s="16">
        <v>0.15719363</v>
      </c>
      <c r="AQ47" s="16">
        <v>320</v>
      </c>
      <c r="AR47">
        <f t="shared" si="6"/>
        <v>5.333333333333333</v>
      </c>
      <c r="AS47" s="16">
        <v>54.443069999999999</v>
      </c>
      <c r="AT47" s="16">
        <v>1</v>
      </c>
      <c r="AU47" s="16">
        <v>0.23</v>
      </c>
      <c r="AV47" s="16">
        <v>9.7762370000000001E-2</v>
      </c>
      <c r="AX47" s="16"/>
      <c r="AY47" s="19"/>
    </row>
    <row r="48" spans="1:51">
      <c r="A48" s="16">
        <v>330</v>
      </c>
      <c r="B48" s="16">
        <f t="shared" si="2"/>
        <v>5.5</v>
      </c>
      <c r="C48" s="16">
        <v>55.003146999999998</v>
      </c>
      <c r="D48" s="16">
        <v>1</v>
      </c>
      <c r="E48" s="16">
        <v>0.23</v>
      </c>
      <c r="F48" s="16">
        <v>4.9578549999999999E-2</v>
      </c>
      <c r="H48" s="16">
        <v>350</v>
      </c>
      <c r="I48" s="16">
        <f t="shared" si="0"/>
        <v>5.833333333333333</v>
      </c>
      <c r="J48" s="16">
        <v>51.967475999999998</v>
      </c>
      <c r="K48" s="16">
        <v>1</v>
      </c>
      <c r="L48" s="16">
        <v>0.23</v>
      </c>
      <c r="M48" s="16">
        <v>0.29358757000000002</v>
      </c>
      <c r="O48" s="16">
        <v>410</v>
      </c>
      <c r="P48">
        <f t="shared" si="3"/>
        <v>6.833333333333333</v>
      </c>
      <c r="Q48" s="16">
        <v>55.864789999999999</v>
      </c>
      <c r="R48" s="16">
        <v>1</v>
      </c>
      <c r="S48" s="16">
        <v>0.23</v>
      </c>
      <c r="T48" s="16">
        <v>-3.7670997000000001E-3</v>
      </c>
      <c r="V48" s="16">
        <v>370.51157000000001</v>
      </c>
      <c r="W48">
        <f t="shared" si="4"/>
        <v>6.175192833333333</v>
      </c>
      <c r="X48" s="16">
        <v>55.718696999999999</v>
      </c>
      <c r="Y48" s="16">
        <v>1</v>
      </c>
      <c r="Z48" s="16">
        <v>0.23</v>
      </c>
      <c r="AA48" s="19">
        <v>-5.5133783000000001E-6</v>
      </c>
      <c r="AC48" s="16">
        <v>330</v>
      </c>
      <c r="AD48" s="16">
        <f t="shared" si="5"/>
        <v>5.5</v>
      </c>
      <c r="AE48" s="16">
        <v>52.609172999999998</v>
      </c>
      <c r="AF48" s="16">
        <v>1</v>
      </c>
      <c r="AG48" s="16">
        <v>0.23</v>
      </c>
      <c r="AH48" s="16">
        <v>0.24303727999999999</v>
      </c>
      <c r="AJ48" s="16">
        <v>330</v>
      </c>
      <c r="AK48" s="16">
        <f t="shared" si="1"/>
        <v>5.5</v>
      </c>
      <c r="AL48" s="16">
        <v>53.399900000000002</v>
      </c>
      <c r="AM48" s="16">
        <v>1</v>
      </c>
      <c r="AN48" s="16">
        <v>0.23</v>
      </c>
      <c r="AO48" s="16">
        <v>0.17022261</v>
      </c>
      <c r="AQ48" s="16">
        <v>330</v>
      </c>
      <c r="AR48">
        <f t="shared" si="6"/>
        <v>5.5</v>
      </c>
      <c r="AS48" s="16">
        <v>54.309727000000002</v>
      </c>
      <c r="AT48" s="16">
        <v>1</v>
      </c>
      <c r="AU48" s="16">
        <v>0.23</v>
      </c>
      <c r="AV48" s="16">
        <v>0.10831329000000001</v>
      </c>
      <c r="AX48" s="16"/>
      <c r="AY48" s="19"/>
    </row>
    <row r="49" spans="1:51">
      <c r="A49" s="16">
        <v>340</v>
      </c>
      <c r="B49" s="16">
        <f t="shared" si="2"/>
        <v>5.666666666666667</v>
      </c>
      <c r="C49" s="16">
        <v>54.851726999999997</v>
      </c>
      <c r="D49" s="16">
        <v>1</v>
      </c>
      <c r="E49" s="16">
        <v>0.23</v>
      </c>
      <c r="F49" s="16">
        <v>6.0287878000000003E-2</v>
      </c>
      <c r="H49" s="16">
        <v>360</v>
      </c>
      <c r="I49" s="16">
        <f t="shared" si="0"/>
        <v>6</v>
      </c>
      <c r="J49" s="16">
        <v>51.837257000000001</v>
      </c>
      <c r="K49" s="16">
        <v>1</v>
      </c>
      <c r="L49" s="16">
        <v>0.23</v>
      </c>
      <c r="M49" s="16">
        <v>0.30388664999999998</v>
      </c>
      <c r="O49" s="16">
        <v>415.48770000000002</v>
      </c>
      <c r="P49">
        <f t="shared" si="3"/>
        <v>6.9247950000000005</v>
      </c>
      <c r="Q49" s="16">
        <v>55.812466000000001</v>
      </c>
      <c r="R49" s="16">
        <v>1</v>
      </c>
      <c r="S49" s="16">
        <v>0.23</v>
      </c>
      <c r="T49" s="19">
        <v>1.1591048E-8</v>
      </c>
      <c r="V49" s="16">
        <v>370.52053999999998</v>
      </c>
      <c r="W49">
        <f t="shared" si="4"/>
        <v>6.175342333333333</v>
      </c>
      <c r="X49" s="16">
        <v>55.718615999999997</v>
      </c>
      <c r="Y49" s="16">
        <v>1</v>
      </c>
      <c r="Z49" s="16">
        <v>0.23</v>
      </c>
      <c r="AA49" s="19">
        <v>1.1682375E-8</v>
      </c>
      <c r="AC49" s="16">
        <v>340</v>
      </c>
      <c r="AD49" s="16">
        <f t="shared" si="5"/>
        <v>5.666666666666667</v>
      </c>
      <c r="AE49" s="16">
        <v>52.461753999999999</v>
      </c>
      <c r="AF49" s="16">
        <v>1</v>
      </c>
      <c r="AG49" s="16">
        <v>0.23</v>
      </c>
      <c r="AH49" s="16">
        <v>0.25472729999999999</v>
      </c>
      <c r="AJ49" s="16">
        <v>340</v>
      </c>
      <c r="AK49" s="16">
        <f t="shared" si="1"/>
        <v>5.666666666666667</v>
      </c>
      <c r="AL49" s="16">
        <v>53.246581999999997</v>
      </c>
      <c r="AM49" s="16">
        <v>1</v>
      </c>
      <c r="AN49" s="16">
        <v>0.23</v>
      </c>
      <c r="AO49" s="16">
        <v>0.18329586</v>
      </c>
      <c r="AQ49" s="16">
        <v>340</v>
      </c>
      <c r="AR49">
        <f t="shared" si="6"/>
        <v>5.666666666666667</v>
      </c>
      <c r="AS49" s="16">
        <v>54.176383999999999</v>
      </c>
      <c r="AT49" s="16">
        <v>1</v>
      </c>
      <c r="AU49" s="16">
        <v>0.23</v>
      </c>
      <c r="AV49" s="19">
        <v>0.11886421599999999</v>
      </c>
      <c r="AX49" s="16"/>
      <c r="AY49" s="19"/>
    </row>
    <row r="50" spans="1:51">
      <c r="A50" s="16">
        <v>350</v>
      </c>
      <c r="B50" s="16">
        <f t="shared" si="2"/>
        <v>5.833333333333333</v>
      </c>
      <c r="C50" s="16">
        <v>54.700305999999998</v>
      </c>
      <c r="D50" s="16">
        <v>1</v>
      </c>
      <c r="E50" s="16">
        <v>0.23</v>
      </c>
      <c r="F50" s="16">
        <v>7.0997199999999996E-2</v>
      </c>
      <c r="H50" s="16">
        <v>370</v>
      </c>
      <c r="I50" s="16">
        <f t="shared" si="0"/>
        <v>6.166666666666667</v>
      </c>
      <c r="J50" s="16">
        <v>51.707034999999998</v>
      </c>
      <c r="K50" s="16">
        <v>1</v>
      </c>
      <c r="L50" s="16">
        <v>0.23</v>
      </c>
      <c r="M50" s="16">
        <v>0.31442910000000002</v>
      </c>
      <c r="O50" s="16">
        <v>415.48770000000002</v>
      </c>
      <c r="P50">
        <f t="shared" si="3"/>
        <v>6.9247950000000005</v>
      </c>
      <c r="Q50" s="16">
        <v>55.812466000000001</v>
      </c>
      <c r="R50" s="16">
        <v>1</v>
      </c>
      <c r="S50" s="16">
        <v>0.23</v>
      </c>
      <c r="T50" s="16">
        <v>-6.2223369999999997E-3</v>
      </c>
      <c r="V50" s="16">
        <v>370.52053999999998</v>
      </c>
      <c r="W50">
        <f t="shared" si="4"/>
        <v>6.175342333333333</v>
      </c>
      <c r="X50" s="16">
        <v>55.718615999999997</v>
      </c>
      <c r="Y50" s="16">
        <v>1</v>
      </c>
      <c r="Z50" s="16">
        <v>0.23</v>
      </c>
      <c r="AA50" s="19">
        <v>-3.9017620000000002E-9</v>
      </c>
      <c r="AC50" s="16">
        <v>350</v>
      </c>
      <c r="AD50" s="16">
        <f t="shared" si="5"/>
        <v>5.833333333333333</v>
      </c>
      <c r="AE50" s="16">
        <v>52.314329999999998</v>
      </c>
      <c r="AF50" s="16">
        <v>1</v>
      </c>
      <c r="AG50" s="16">
        <v>0.23</v>
      </c>
      <c r="AH50" s="16">
        <v>0.26641735</v>
      </c>
      <c r="AJ50" s="16">
        <v>350</v>
      </c>
      <c r="AK50" s="16">
        <f t="shared" si="1"/>
        <v>5.833333333333333</v>
      </c>
      <c r="AL50" s="16">
        <v>53.093269999999997</v>
      </c>
      <c r="AM50" s="16">
        <v>1</v>
      </c>
      <c r="AN50" s="16">
        <v>0.23</v>
      </c>
      <c r="AO50" s="16">
        <v>0.19636909999999999</v>
      </c>
      <c r="AQ50" s="16">
        <v>350</v>
      </c>
      <c r="AR50">
        <f t="shared" si="6"/>
        <v>5.833333333333333</v>
      </c>
      <c r="AS50" s="16">
        <v>54.043044999999999</v>
      </c>
      <c r="AT50" s="16">
        <v>1</v>
      </c>
      <c r="AU50" s="16">
        <v>0.23</v>
      </c>
      <c r="AV50" s="16">
        <v>0.12941514000000001</v>
      </c>
      <c r="AX50" s="16"/>
      <c r="AY50" s="19"/>
    </row>
    <row r="51" spans="1:51">
      <c r="A51" s="16">
        <v>360</v>
      </c>
      <c r="B51" s="16">
        <f t="shared" si="2"/>
        <v>6</v>
      </c>
      <c r="C51" s="16">
        <v>54.548884999999999</v>
      </c>
      <c r="D51" s="16">
        <v>1</v>
      </c>
      <c r="E51" s="16">
        <v>0.23</v>
      </c>
      <c r="F51" s="16">
        <v>8.1706524000000003E-2</v>
      </c>
      <c r="H51" s="16">
        <v>380</v>
      </c>
      <c r="I51" s="16">
        <f t="shared" si="0"/>
        <v>6.333333333333333</v>
      </c>
      <c r="J51" s="16">
        <v>51.576813000000001</v>
      </c>
      <c r="K51" s="16">
        <v>1</v>
      </c>
      <c r="L51" s="16">
        <v>0.23</v>
      </c>
      <c r="M51" s="16">
        <v>0.32642967000000001</v>
      </c>
      <c r="O51" s="16">
        <v>420</v>
      </c>
      <c r="P51">
        <f t="shared" si="3"/>
        <v>7</v>
      </c>
      <c r="Q51" s="16">
        <v>55.769440000000003</v>
      </c>
      <c r="R51" s="16">
        <v>1</v>
      </c>
      <c r="S51" s="16">
        <v>0.23</v>
      </c>
      <c r="T51" s="16">
        <v>-3.3695444000000001E-3</v>
      </c>
      <c r="V51" s="16">
        <v>370.52057000000002</v>
      </c>
      <c r="W51">
        <f t="shared" si="4"/>
        <v>6.1753428333333336</v>
      </c>
      <c r="X51" s="16">
        <v>55.718615999999997</v>
      </c>
      <c r="Y51" s="16">
        <v>1</v>
      </c>
      <c r="Z51" s="16">
        <v>0.23</v>
      </c>
      <c r="AA51" s="19">
        <v>1.0507028E-8</v>
      </c>
      <c r="AC51" s="16">
        <v>360</v>
      </c>
      <c r="AD51" s="16">
        <f t="shared" si="5"/>
        <v>6</v>
      </c>
      <c r="AE51" s="16">
        <v>52.166910000000001</v>
      </c>
      <c r="AF51" s="16">
        <v>1</v>
      </c>
      <c r="AG51" s="16">
        <v>0.23</v>
      </c>
      <c r="AH51" s="16">
        <v>0.27810737000000002</v>
      </c>
      <c r="AJ51" s="16">
        <v>360</v>
      </c>
      <c r="AK51" s="16">
        <f t="shared" si="1"/>
        <v>6</v>
      </c>
      <c r="AL51" s="16">
        <v>52.939953000000003</v>
      </c>
      <c r="AM51" s="16">
        <v>1</v>
      </c>
      <c r="AN51" s="16">
        <v>0.23</v>
      </c>
      <c r="AO51" s="16">
        <v>0.20944233000000001</v>
      </c>
      <c r="AQ51" s="16">
        <v>360</v>
      </c>
      <c r="AR51">
        <f t="shared" si="6"/>
        <v>6</v>
      </c>
      <c r="AS51" s="16">
        <v>53.909702000000003</v>
      </c>
      <c r="AT51" s="16">
        <v>1</v>
      </c>
      <c r="AU51" s="16">
        <v>0.23</v>
      </c>
      <c r="AV51" s="16">
        <v>0.13996606</v>
      </c>
      <c r="AX51" s="16"/>
      <c r="AY51" s="19"/>
    </row>
    <row r="52" spans="1:51">
      <c r="A52" s="16">
        <v>370</v>
      </c>
      <c r="B52" s="16">
        <f t="shared" si="2"/>
        <v>6.166666666666667</v>
      </c>
      <c r="C52" s="16">
        <v>54.397469999999998</v>
      </c>
      <c r="D52" s="16">
        <v>1</v>
      </c>
      <c r="E52" s="16">
        <v>0.23</v>
      </c>
      <c r="F52" s="16">
        <v>9.2885229999999999E-2</v>
      </c>
      <c r="H52" s="16">
        <v>390</v>
      </c>
      <c r="I52" s="16">
        <f t="shared" si="0"/>
        <v>6.5</v>
      </c>
      <c r="J52" s="16">
        <v>51.446593999999997</v>
      </c>
      <c r="K52" s="16">
        <v>1</v>
      </c>
      <c r="L52" s="16">
        <v>0.23</v>
      </c>
      <c r="M52" s="16">
        <v>0.33855742</v>
      </c>
      <c r="O52" s="16">
        <v>425.32965000000002</v>
      </c>
      <c r="P52">
        <f t="shared" si="3"/>
        <v>7.0888274999999998</v>
      </c>
      <c r="Q52" s="16">
        <v>55.718620000000001</v>
      </c>
      <c r="R52" s="16">
        <v>1</v>
      </c>
      <c r="S52" s="16">
        <v>0.23</v>
      </c>
      <c r="T52" s="19">
        <v>1.559457E-8</v>
      </c>
      <c r="V52" s="16">
        <v>370.52057000000002</v>
      </c>
      <c r="W52">
        <f t="shared" si="4"/>
        <v>6.1753428333333336</v>
      </c>
      <c r="X52" s="16">
        <v>55.718615999999997</v>
      </c>
      <c r="Y52" s="16">
        <v>1</v>
      </c>
      <c r="Z52" s="16">
        <v>0.23</v>
      </c>
      <c r="AA52" s="19">
        <v>1.0507028E-8</v>
      </c>
      <c r="AC52" s="16">
        <v>370</v>
      </c>
      <c r="AD52" s="16">
        <f t="shared" si="5"/>
        <v>6.166666666666667</v>
      </c>
      <c r="AE52" s="16">
        <v>52.019485000000003</v>
      </c>
      <c r="AF52" s="16">
        <v>1</v>
      </c>
      <c r="AG52" s="16">
        <v>0.23</v>
      </c>
      <c r="AH52" s="16">
        <v>0.28979743000000002</v>
      </c>
      <c r="AJ52" s="16">
        <v>370</v>
      </c>
      <c r="AK52" s="16">
        <f t="shared" si="1"/>
        <v>6.166666666666667</v>
      </c>
      <c r="AL52" s="16">
        <v>52.786636000000001</v>
      </c>
      <c r="AM52" s="16">
        <v>1</v>
      </c>
      <c r="AN52" s="16">
        <v>0.23</v>
      </c>
      <c r="AO52" s="16">
        <v>0.22251557</v>
      </c>
      <c r="AQ52" s="16">
        <v>370</v>
      </c>
      <c r="AR52">
        <f t="shared" si="6"/>
        <v>6.166666666666667</v>
      </c>
      <c r="AS52" s="16">
        <v>53.776359999999997</v>
      </c>
      <c r="AT52" s="16">
        <v>1</v>
      </c>
      <c r="AU52" s="16">
        <v>0.23</v>
      </c>
      <c r="AV52" s="19">
        <v>0.15051698999999999</v>
      </c>
      <c r="AX52" s="16"/>
      <c r="AY52" s="19"/>
    </row>
    <row r="53" spans="1:51">
      <c r="A53" s="16">
        <v>380</v>
      </c>
      <c r="B53" s="16">
        <f t="shared" si="2"/>
        <v>6.333333333333333</v>
      </c>
      <c r="C53" s="16">
        <v>54.246048000000002</v>
      </c>
      <c r="D53" s="16">
        <v>1</v>
      </c>
      <c r="E53" s="16">
        <v>0.23</v>
      </c>
      <c r="F53" s="16">
        <v>0.10441733</v>
      </c>
      <c r="H53" s="16">
        <v>400</v>
      </c>
      <c r="I53" s="16">
        <f t="shared" si="0"/>
        <v>6.666666666666667</v>
      </c>
      <c r="J53" s="16">
        <v>51.316372000000001</v>
      </c>
      <c r="K53" s="16">
        <v>1</v>
      </c>
      <c r="L53" s="16">
        <v>0.23</v>
      </c>
      <c r="M53" s="16">
        <v>0.35081383999999999</v>
      </c>
      <c r="O53" s="16">
        <v>425.32965000000002</v>
      </c>
      <c r="P53">
        <f t="shared" si="3"/>
        <v>7.0888274999999998</v>
      </c>
      <c r="Q53" s="16">
        <v>55.718620000000001</v>
      </c>
      <c r="R53" s="16">
        <v>1</v>
      </c>
      <c r="S53" s="16">
        <v>0.23</v>
      </c>
      <c r="T53" s="19">
        <v>-3.5826326E-7</v>
      </c>
      <c r="V53" s="16">
        <v>380</v>
      </c>
      <c r="W53">
        <f t="shared" si="4"/>
        <v>6.333333333333333</v>
      </c>
      <c r="X53" s="16">
        <v>55.631042000000001</v>
      </c>
      <c r="Y53" s="16">
        <v>1</v>
      </c>
      <c r="Z53" s="16">
        <v>0.23</v>
      </c>
      <c r="AA53" s="16">
        <v>5.8489655999999996E-3</v>
      </c>
      <c r="AC53" s="16">
        <v>380</v>
      </c>
      <c r="AD53" s="16">
        <f t="shared" si="5"/>
        <v>6.333333333333333</v>
      </c>
      <c r="AE53" s="16">
        <v>51.872062999999997</v>
      </c>
      <c r="AF53" s="16">
        <v>1</v>
      </c>
      <c r="AG53" s="16">
        <v>0.23</v>
      </c>
      <c r="AH53" s="16">
        <v>0.30148744999999999</v>
      </c>
      <c r="AJ53" s="16">
        <v>380</v>
      </c>
      <c r="AK53" s="16">
        <f t="shared" si="1"/>
        <v>6.333333333333333</v>
      </c>
      <c r="AL53" s="16">
        <v>52.633324000000002</v>
      </c>
      <c r="AM53" s="16">
        <v>1</v>
      </c>
      <c r="AN53" s="16">
        <v>0.23</v>
      </c>
      <c r="AO53" s="16">
        <v>0.23558882</v>
      </c>
      <c r="AQ53" s="16">
        <v>380</v>
      </c>
      <c r="AR53">
        <f t="shared" si="6"/>
        <v>6.333333333333333</v>
      </c>
      <c r="AS53" s="16">
        <v>53.64302</v>
      </c>
      <c r="AT53" s="16">
        <v>1</v>
      </c>
      <c r="AU53" s="16">
        <v>0.23</v>
      </c>
      <c r="AV53" s="19">
        <v>0.16106790000000001</v>
      </c>
      <c r="AX53" s="16"/>
      <c r="AY53" s="16"/>
    </row>
    <row r="54" spans="1:51">
      <c r="A54" s="16">
        <v>390</v>
      </c>
      <c r="B54" s="16">
        <f t="shared" si="2"/>
        <v>6.5</v>
      </c>
      <c r="C54" s="16">
        <v>54.094627000000003</v>
      </c>
      <c r="D54" s="16">
        <v>1</v>
      </c>
      <c r="E54" s="16">
        <v>0.23</v>
      </c>
      <c r="F54" s="16">
        <v>0.11594943000000001</v>
      </c>
      <c r="H54" s="16">
        <v>410</v>
      </c>
      <c r="I54" s="16">
        <f t="shared" si="0"/>
        <v>6.833333333333333</v>
      </c>
      <c r="J54" s="16">
        <v>51.186152999999997</v>
      </c>
      <c r="K54" s="16">
        <v>1</v>
      </c>
      <c r="L54" s="16">
        <v>0.23</v>
      </c>
      <c r="M54" s="16">
        <v>0.36320034000000001</v>
      </c>
      <c r="O54" s="16">
        <v>425.33022999999997</v>
      </c>
      <c r="P54">
        <f t="shared" si="3"/>
        <v>7.0888371666666661</v>
      </c>
      <c r="Q54" s="16">
        <v>55.718615999999997</v>
      </c>
      <c r="R54" s="16">
        <v>1</v>
      </c>
      <c r="S54" s="16">
        <v>0.23</v>
      </c>
      <c r="T54" s="19">
        <v>1.3529596E-8</v>
      </c>
      <c r="V54" s="16">
        <v>390</v>
      </c>
      <c r="W54">
        <f t="shared" si="4"/>
        <v>6.5</v>
      </c>
      <c r="X54" s="16">
        <v>55.53866</v>
      </c>
      <c r="Y54" s="16">
        <v>1</v>
      </c>
      <c r="Z54" s="16">
        <v>0.23</v>
      </c>
      <c r="AA54" s="16">
        <v>1.2061804000000001E-2</v>
      </c>
      <c r="AC54" s="16">
        <v>390</v>
      </c>
      <c r="AD54" s="16">
        <f t="shared" si="5"/>
        <v>6.5</v>
      </c>
      <c r="AE54" s="16">
        <v>51.724643999999998</v>
      </c>
      <c r="AF54" s="16">
        <v>1</v>
      </c>
      <c r="AG54" s="16">
        <v>0.23</v>
      </c>
      <c r="AH54" s="16">
        <v>0.31317747000000001</v>
      </c>
      <c r="AJ54" s="16">
        <v>390</v>
      </c>
      <c r="AK54" s="16">
        <f t="shared" si="1"/>
        <v>6.5</v>
      </c>
      <c r="AL54" s="16">
        <v>52.480007000000001</v>
      </c>
      <c r="AM54" s="16">
        <v>1</v>
      </c>
      <c r="AN54" s="16">
        <v>0.23</v>
      </c>
      <c r="AO54" s="16">
        <v>0.24866205</v>
      </c>
      <c r="AQ54" s="16">
        <v>390</v>
      </c>
      <c r="AR54">
        <f t="shared" si="6"/>
        <v>6.5</v>
      </c>
      <c r="AS54" s="16">
        <v>53.509678000000001</v>
      </c>
      <c r="AT54" s="16">
        <v>1</v>
      </c>
      <c r="AU54" s="16">
        <v>0.23</v>
      </c>
      <c r="AV54" s="19">
        <v>0.17161883</v>
      </c>
      <c r="AX54" s="16"/>
      <c r="AY54" s="16"/>
    </row>
    <row r="55" spans="1:51">
      <c r="A55" s="16">
        <v>400</v>
      </c>
      <c r="B55" s="16">
        <f t="shared" si="2"/>
        <v>6.666666666666667</v>
      </c>
      <c r="C55" s="16">
        <v>53.943207000000001</v>
      </c>
      <c r="D55" s="16">
        <v>1</v>
      </c>
      <c r="E55" s="16">
        <v>0.23</v>
      </c>
      <c r="F55" s="16">
        <v>0.12748151999999999</v>
      </c>
      <c r="H55" s="16">
        <v>420</v>
      </c>
      <c r="I55" s="16">
        <f t="shared" si="0"/>
        <v>7</v>
      </c>
      <c r="J55" s="16">
        <v>51.055929999999996</v>
      </c>
      <c r="K55" s="16">
        <v>1</v>
      </c>
      <c r="L55" s="16">
        <v>0.23</v>
      </c>
      <c r="M55" s="16">
        <v>0.37571843999999999</v>
      </c>
      <c r="O55" s="16">
        <v>425.33022999999997</v>
      </c>
      <c r="P55">
        <f t="shared" si="3"/>
        <v>7.0888371666666661</v>
      </c>
      <c r="Q55" s="16">
        <v>55.718615999999997</v>
      </c>
      <c r="R55" s="16">
        <v>1</v>
      </c>
      <c r="S55" s="16">
        <v>0.23</v>
      </c>
      <c r="T55" s="19">
        <v>1.3529596E-8</v>
      </c>
      <c r="V55" s="16">
        <v>400</v>
      </c>
      <c r="W55">
        <f t="shared" si="4"/>
        <v>6.666666666666667</v>
      </c>
      <c r="X55" s="16">
        <v>55.446274000000003</v>
      </c>
      <c r="Y55" s="16">
        <v>1</v>
      </c>
      <c r="Z55" s="16">
        <v>0.23</v>
      </c>
      <c r="AA55" s="16">
        <v>1.9271657000000001E-2</v>
      </c>
      <c r="AC55" s="16">
        <v>400</v>
      </c>
      <c r="AD55" s="16">
        <f t="shared" si="5"/>
        <v>6.666666666666667</v>
      </c>
      <c r="AE55" s="16">
        <v>51.577219999999997</v>
      </c>
      <c r="AF55" s="16">
        <v>1</v>
      </c>
      <c r="AG55" s="16">
        <v>0.23</v>
      </c>
      <c r="AH55" s="16">
        <v>0.32639207999999997</v>
      </c>
      <c r="AJ55" s="16">
        <v>400</v>
      </c>
      <c r="AK55" s="16">
        <f t="shared" si="1"/>
        <v>6.666666666666667</v>
      </c>
      <c r="AL55" s="16">
        <v>52.326689999999999</v>
      </c>
      <c r="AM55" s="16">
        <v>1</v>
      </c>
      <c r="AN55" s="16">
        <v>0.23</v>
      </c>
      <c r="AO55" s="16">
        <v>0.2617353</v>
      </c>
      <c r="AQ55" s="16">
        <v>400</v>
      </c>
      <c r="AR55">
        <f t="shared" si="6"/>
        <v>6.666666666666667</v>
      </c>
      <c r="AS55" s="16">
        <v>53.376334999999997</v>
      </c>
      <c r="AT55" s="16">
        <v>1</v>
      </c>
      <c r="AU55" s="16">
        <v>0.23</v>
      </c>
      <c r="AV55" s="19">
        <v>0.18216974999999999</v>
      </c>
      <c r="AX55" s="16"/>
      <c r="AY55" s="16"/>
    </row>
    <row r="56" spans="1:51">
      <c r="A56" s="16">
        <v>410</v>
      </c>
      <c r="B56" s="16">
        <f t="shared" si="2"/>
        <v>6.833333333333333</v>
      </c>
      <c r="C56" s="16">
        <v>53.791786000000002</v>
      </c>
      <c r="D56" s="16">
        <v>1</v>
      </c>
      <c r="E56" s="16">
        <v>0.23</v>
      </c>
      <c r="F56" s="16">
        <v>0.13901362</v>
      </c>
      <c r="H56" s="16">
        <v>423.00677000000002</v>
      </c>
      <c r="I56" s="16">
        <f t="shared" si="0"/>
        <v>7.0501128333333334</v>
      </c>
      <c r="J56" s="16">
        <v>51.016776999999998</v>
      </c>
      <c r="K56" s="16">
        <v>1</v>
      </c>
      <c r="L56" s="16">
        <v>0.23</v>
      </c>
      <c r="M56" s="16">
        <v>0.37950832000000001</v>
      </c>
      <c r="O56" s="16">
        <v>430</v>
      </c>
      <c r="P56">
        <f t="shared" si="3"/>
        <v>7.166666666666667</v>
      </c>
      <c r="Q56" s="16">
        <v>55.674087999999998</v>
      </c>
      <c r="R56" s="16">
        <v>1</v>
      </c>
      <c r="S56" s="16">
        <v>0.23</v>
      </c>
      <c r="T56" s="16">
        <v>2.974249E-3</v>
      </c>
      <c r="V56" s="16">
        <v>410</v>
      </c>
      <c r="W56">
        <f t="shared" si="4"/>
        <v>6.833333333333333</v>
      </c>
      <c r="X56" s="16">
        <v>55.353892999999999</v>
      </c>
      <c r="Y56" s="16">
        <v>1</v>
      </c>
      <c r="Z56" s="16">
        <v>0.23</v>
      </c>
      <c r="AA56" s="16">
        <v>2.6536351E-2</v>
      </c>
      <c r="AC56" s="16">
        <v>410</v>
      </c>
      <c r="AD56" s="16">
        <f t="shared" si="5"/>
        <v>6.833333333333333</v>
      </c>
      <c r="AE56" s="16">
        <v>51.4298</v>
      </c>
      <c r="AF56" s="16">
        <v>1</v>
      </c>
      <c r="AG56" s="16">
        <v>0.23</v>
      </c>
      <c r="AH56" s="16">
        <v>0.34013094999999999</v>
      </c>
      <c r="AJ56" s="16">
        <v>410</v>
      </c>
      <c r="AK56" s="16">
        <f t="shared" si="1"/>
        <v>6.833333333333333</v>
      </c>
      <c r="AL56" s="16">
        <v>52.173378</v>
      </c>
      <c r="AM56" s="16">
        <v>1</v>
      </c>
      <c r="AN56" s="16">
        <v>0.23</v>
      </c>
      <c r="AO56" s="16">
        <v>0.27480853</v>
      </c>
      <c r="AQ56" s="16">
        <v>410</v>
      </c>
      <c r="AR56">
        <f t="shared" si="6"/>
        <v>6.833333333333333</v>
      </c>
      <c r="AS56" s="16">
        <v>53.242995999999998</v>
      </c>
      <c r="AT56" s="16">
        <v>1</v>
      </c>
      <c r="AU56" s="16">
        <v>0.23</v>
      </c>
      <c r="AV56" s="16">
        <v>0.19272067000000001</v>
      </c>
      <c r="AX56" s="16"/>
      <c r="AY56" s="16"/>
    </row>
    <row r="57" spans="1:51">
      <c r="A57" s="16">
        <v>420</v>
      </c>
      <c r="B57" s="16">
        <f t="shared" si="2"/>
        <v>7</v>
      </c>
      <c r="C57" s="16">
        <v>53.640369999999997</v>
      </c>
      <c r="D57" s="16">
        <v>1</v>
      </c>
      <c r="E57" s="16">
        <v>0.23</v>
      </c>
      <c r="F57" s="16">
        <v>0.15054571999999999</v>
      </c>
      <c r="H57" s="16">
        <v>423.00677000000002</v>
      </c>
      <c r="I57" s="16">
        <f t="shared" si="0"/>
        <v>7.0501128333333334</v>
      </c>
      <c r="J57" s="16">
        <v>51.016776999999998</v>
      </c>
      <c r="K57" s="16">
        <v>1</v>
      </c>
      <c r="L57" s="16">
        <v>0.23</v>
      </c>
      <c r="M57" s="16">
        <v>0.37950832000000001</v>
      </c>
      <c r="O57" s="16">
        <v>440</v>
      </c>
      <c r="P57">
        <f t="shared" si="3"/>
        <v>7.333333333333333</v>
      </c>
      <c r="Q57" s="16">
        <v>55.578735000000002</v>
      </c>
      <c r="R57" s="16">
        <v>1</v>
      </c>
      <c r="S57" s="16">
        <v>0.23</v>
      </c>
      <c r="T57" s="16">
        <v>9.3657970000000004E-3</v>
      </c>
      <c r="V57" s="16">
        <v>420</v>
      </c>
      <c r="W57">
        <f t="shared" si="4"/>
        <v>7</v>
      </c>
      <c r="X57" s="16">
        <v>55.261510000000001</v>
      </c>
      <c r="Y57" s="16">
        <v>1</v>
      </c>
      <c r="Z57" s="16">
        <v>0.23</v>
      </c>
      <c r="AA57" s="16">
        <v>3.3801045000000002E-2</v>
      </c>
      <c r="AC57" s="16">
        <v>420</v>
      </c>
      <c r="AD57" s="16">
        <f t="shared" si="5"/>
        <v>7</v>
      </c>
      <c r="AE57" s="16">
        <v>51.282375000000002</v>
      </c>
      <c r="AF57" s="16">
        <v>1</v>
      </c>
      <c r="AG57" s="16">
        <v>0.23</v>
      </c>
      <c r="AH57" s="16">
        <v>0.35403499999999999</v>
      </c>
      <c r="AJ57" s="16">
        <v>420</v>
      </c>
      <c r="AK57" s="16">
        <f t="shared" si="1"/>
        <v>7</v>
      </c>
      <c r="AL57" s="16">
        <v>52.020060000000001</v>
      </c>
      <c r="AM57" s="16">
        <v>1</v>
      </c>
      <c r="AN57" s="16">
        <v>0.23</v>
      </c>
      <c r="AO57" s="16">
        <v>0.28788175999999999</v>
      </c>
      <c r="AQ57" s="16">
        <v>420</v>
      </c>
      <c r="AR57">
        <f t="shared" si="6"/>
        <v>7</v>
      </c>
      <c r="AS57" s="16">
        <v>53.109653000000002</v>
      </c>
      <c r="AT57" s="16">
        <v>1</v>
      </c>
      <c r="AU57" s="16">
        <v>0.23</v>
      </c>
      <c r="AV57" s="16">
        <v>0.2032716</v>
      </c>
      <c r="AX57" s="16"/>
      <c r="AY57" s="16"/>
    </row>
    <row r="58" spans="1:51">
      <c r="A58" s="16">
        <v>430</v>
      </c>
      <c r="B58" s="16">
        <f t="shared" si="2"/>
        <v>7.166666666666667</v>
      </c>
      <c r="C58" s="16">
        <v>53.488950000000003</v>
      </c>
      <c r="D58" s="16">
        <v>1</v>
      </c>
      <c r="E58" s="16">
        <v>0.23</v>
      </c>
      <c r="F58" s="16">
        <v>0.16265031999999999</v>
      </c>
      <c r="H58" s="16">
        <v>423.00677000000002</v>
      </c>
      <c r="I58" s="16">
        <f t="shared" si="0"/>
        <v>7.0501128333333334</v>
      </c>
      <c r="J58" s="16">
        <v>51.016776999999998</v>
      </c>
      <c r="K58" s="16">
        <v>1</v>
      </c>
      <c r="L58" s="16">
        <v>0.23</v>
      </c>
      <c r="M58" s="16">
        <v>0.37950832000000001</v>
      </c>
      <c r="O58" s="16">
        <v>450</v>
      </c>
      <c r="P58">
        <f t="shared" si="3"/>
        <v>7.5</v>
      </c>
      <c r="Q58" s="16">
        <v>55.483387</v>
      </c>
      <c r="R58" s="16">
        <v>1</v>
      </c>
      <c r="S58" s="16">
        <v>0.23</v>
      </c>
      <c r="T58" s="16">
        <v>1.6289084999999998E-2</v>
      </c>
      <c r="V58" s="16">
        <v>430</v>
      </c>
      <c r="W58">
        <f t="shared" si="4"/>
        <v>7.166666666666667</v>
      </c>
      <c r="X58" s="16">
        <v>55.169125000000001</v>
      </c>
      <c r="Y58" s="16">
        <v>1</v>
      </c>
      <c r="Z58" s="16">
        <v>0.23</v>
      </c>
      <c r="AA58" s="16">
        <v>4.1065740000000003E-2</v>
      </c>
      <c r="AC58" s="16">
        <v>430</v>
      </c>
      <c r="AD58" s="16">
        <f t="shared" si="5"/>
        <v>7.166666666666667</v>
      </c>
      <c r="AE58" s="16">
        <v>51.134953000000003</v>
      </c>
      <c r="AF58" s="16">
        <v>1</v>
      </c>
      <c r="AG58" s="16">
        <v>0.23</v>
      </c>
      <c r="AH58" s="16">
        <v>0.36810625000000002</v>
      </c>
      <c r="AJ58" s="16">
        <v>430</v>
      </c>
      <c r="AK58" s="16">
        <f t="shared" si="1"/>
        <v>7.166666666666667</v>
      </c>
      <c r="AL58" s="16">
        <v>51.866745000000002</v>
      </c>
      <c r="AM58" s="16">
        <v>1</v>
      </c>
      <c r="AN58" s="16">
        <v>0.23</v>
      </c>
      <c r="AO58" s="16">
        <v>0.30095503000000001</v>
      </c>
      <c r="AQ58" s="16">
        <v>430</v>
      </c>
      <c r="AR58">
        <f t="shared" si="6"/>
        <v>7.166666666666667</v>
      </c>
      <c r="AS58" s="16">
        <v>52.976309999999998</v>
      </c>
      <c r="AT58" s="16">
        <v>1</v>
      </c>
      <c r="AU58" s="16">
        <v>0.23</v>
      </c>
      <c r="AV58" s="16">
        <v>0.21382250999999999</v>
      </c>
      <c r="AX58" s="16"/>
      <c r="AY58" s="16"/>
    </row>
    <row r="59" spans="1:51">
      <c r="A59" s="16">
        <v>440</v>
      </c>
      <c r="B59" s="16">
        <f t="shared" si="2"/>
        <v>7.333333333333333</v>
      </c>
      <c r="C59" s="16">
        <v>53.337530000000001</v>
      </c>
      <c r="D59" s="16">
        <v>1</v>
      </c>
      <c r="E59" s="16">
        <v>0.23</v>
      </c>
      <c r="F59" s="16">
        <v>0.1755583</v>
      </c>
      <c r="H59" s="16">
        <v>423.00677000000002</v>
      </c>
      <c r="I59" s="16">
        <f t="shared" si="0"/>
        <v>7.0501128333333334</v>
      </c>
      <c r="J59" s="16">
        <v>51.016776999999998</v>
      </c>
      <c r="K59" s="16">
        <v>1</v>
      </c>
      <c r="L59" s="16">
        <v>0.23</v>
      </c>
      <c r="M59" s="16">
        <v>0.37950832000000001</v>
      </c>
      <c r="O59" s="16">
        <v>460</v>
      </c>
      <c r="P59">
        <f t="shared" si="3"/>
        <v>7.666666666666667</v>
      </c>
      <c r="Q59" s="16">
        <v>55.388035000000002</v>
      </c>
      <c r="R59" s="16">
        <v>1</v>
      </c>
      <c r="S59" s="16">
        <v>0.23</v>
      </c>
      <c r="T59" s="16">
        <v>2.3790576000000001E-2</v>
      </c>
      <c r="V59" s="16">
        <v>440</v>
      </c>
      <c r="W59">
        <f t="shared" si="4"/>
        <v>7.333333333333333</v>
      </c>
      <c r="X59" s="16">
        <v>55.076740000000001</v>
      </c>
      <c r="Y59" s="16">
        <v>1</v>
      </c>
      <c r="Z59" s="16">
        <v>0.23</v>
      </c>
      <c r="AA59" s="16">
        <v>4.8330433999999999E-2</v>
      </c>
      <c r="AC59" s="16">
        <v>438.01620000000003</v>
      </c>
      <c r="AD59" s="16">
        <f t="shared" si="5"/>
        <v>7.3002700000000003</v>
      </c>
      <c r="AE59" s="16">
        <v>51.016776999999998</v>
      </c>
      <c r="AF59" s="16">
        <v>1</v>
      </c>
      <c r="AG59" s="16">
        <v>0.23</v>
      </c>
      <c r="AH59" s="16">
        <v>0.37950830000000002</v>
      </c>
      <c r="AJ59" s="16">
        <v>440</v>
      </c>
      <c r="AK59" s="16">
        <f t="shared" si="1"/>
        <v>7.333333333333333</v>
      </c>
      <c r="AL59" s="16">
        <v>51.713431999999997</v>
      </c>
      <c r="AM59" s="16">
        <v>1</v>
      </c>
      <c r="AN59" s="16">
        <v>0.23</v>
      </c>
      <c r="AO59" s="16">
        <v>0.31402826</v>
      </c>
      <c r="AQ59" s="16">
        <v>440</v>
      </c>
      <c r="AR59">
        <f t="shared" si="6"/>
        <v>7.333333333333333</v>
      </c>
      <c r="AS59" s="16">
        <v>52.842967999999999</v>
      </c>
      <c r="AT59" s="16">
        <v>1</v>
      </c>
      <c r="AU59" s="16">
        <v>0.23</v>
      </c>
      <c r="AV59" s="16">
        <v>0.22437344000000001</v>
      </c>
      <c r="AX59" s="16"/>
      <c r="AY59" s="16"/>
    </row>
    <row r="60" spans="1:51">
      <c r="A60" s="16">
        <v>450</v>
      </c>
      <c r="B60" s="16">
        <f t="shared" si="2"/>
        <v>7.5</v>
      </c>
      <c r="C60" s="16">
        <v>53.186107999999997</v>
      </c>
      <c r="D60" s="16">
        <v>1</v>
      </c>
      <c r="E60" s="16">
        <v>0.23</v>
      </c>
      <c r="F60" s="16">
        <v>0.18846626999999999</v>
      </c>
      <c r="H60" s="16">
        <v>430</v>
      </c>
      <c r="I60" s="16">
        <f t="shared" si="0"/>
        <v>7.166666666666667</v>
      </c>
      <c r="J60" s="16">
        <v>50.925713000000002</v>
      </c>
      <c r="K60" s="16">
        <v>1</v>
      </c>
      <c r="L60" s="16">
        <v>0.23</v>
      </c>
      <c r="M60" s="16">
        <v>0.38836962000000003</v>
      </c>
      <c r="O60" s="16">
        <v>470</v>
      </c>
      <c r="P60">
        <f t="shared" si="3"/>
        <v>7.833333333333333</v>
      </c>
      <c r="Q60" s="16">
        <v>55.292682999999997</v>
      </c>
      <c r="R60" s="16">
        <v>1</v>
      </c>
      <c r="S60" s="16">
        <v>0.23</v>
      </c>
      <c r="T60" s="16">
        <v>3.1292066E-2</v>
      </c>
      <c r="V60" s="16">
        <v>450</v>
      </c>
      <c r="W60">
        <f t="shared" si="4"/>
        <v>7.5</v>
      </c>
      <c r="X60" s="16">
        <v>54.984360000000002</v>
      </c>
      <c r="Y60" s="16">
        <v>1</v>
      </c>
      <c r="Z60" s="16">
        <v>0.23</v>
      </c>
      <c r="AA60" s="16">
        <v>5.559513E-2</v>
      </c>
      <c r="AC60" s="16">
        <v>438.01620000000003</v>
      </c>
      <c r="AD60" s="16">
        <f t="shared" si="5"/>
        <v>7.3002700000000003</v>
      </c>
      <c r="AE60" s="16">
        <v>51.016776999999998</v>
      </c>
      <c r="AF60" s="16">
        <v>1</v>
      </c>
      <c r="AG60" s="16">
        <v>0.23</v>
      </c>
      <c r="AH60" s="16">
        <v>0.37950830000000002</v>
      </c>
      <c r="AJ60" s="16">
        <v>450</v>
      </c>
      <c r="AK60" s="16">
        <f t="shared" si="1"/>
        <v>7.5</v>
      </c>
      <c r="AL60" s="16">
        <v>51.560116000000001</v>
      </c>
      <c r="AM60" s="16">
        <v>1</v>
      </c>
      <c r="AN60" s="16">
        <v>0.23</v>
      </c>
      <c r="AO60" s="16">
        <v>0.32797763000000002</v>
      </c>
      <c r="AQ60" s="16">
        <v>450</v>
      </c>
      <c r="AR60">
        <f t="shared" si="6"/>
        <v>7.5</v>
      </c>
      <c r="AS60" s="16">
        <v>52.709629999999997</v>
      </c>
      <c r="AT60" s="16">
        <v>1</v>
      </c>
      <c r="AU60" s="16">
        <v>0.23</v>
      </c>
      <c r="AV60" s="16">
        <v>0.23492436</v>
      </c>
      <c r="AX60" s="16"/>
      <c r="AY60" s="16"/>
    </row>
    <row r="61" spans="1:51">
      <c r="A61" s="16">
        <v>460</v>
      </c>
      <c r="B61" s="16">
        <f t="shared" si="2"/>
        <v>7.666666666666667</v>
      </c>
      <c r="C61" s="16">
        <v>53.034686999999998</v>
      </c>
      <c r="D61" s="16">
        <v>1</v>
      </c>
      <c r="E61" s="16">
        <v>0.23</v>
      </c>
      <c r="F61" s="16">
        <v>0.20137422999999999</v>
      </c>
      <c r="H61" s="16">
        <v>440</v>
      </c>
      <c r="I61" s="16">
        <f t="shared" si="0"/>
        <v>7.333333333333333</v>
      </c>
      <c r="J61" s="16">
        <v>50.795490000000001</v>
      </c>
      <c r="K61" s="16">
        <v>1</v>
      </c>
      <c r="L61" s="16">
        <v>0.23</v>
      </c>
      <c r="M61" s="16">
        <v>0.40115538000000001</v>
      </c>
      <c r="O61" s="16">
        <v>480</v>
      </c>
      <c r="P61">
        <f t="shared" si="3"/>
        <v>8</v>
      </c>
      <c r="Q61" s="16">
        <v>55.197330000000001</v>
      </c>
      <c r="R61" s="16">
        <v>1</v>
      </c>
      <c r="S61" s="16">
        <v>0.23</v>
      </c>
      <c r="T61" s="16">
        <v>3.8793556E-2</v>
      </c>
      <c r="V61" s="16">
        <v>460</v>
      </c>
      <c r="W61">
        <f t="shared" si="4"/>
        <v>7.666666666666667</v>
      </c>
      <c r="X61" s="16">
        <v>54.891975000000002</v>
      </c>
      <c r="Y61" s="16">
        <v>1</v>
      </c>
      <c r="Z61" s="16">
        <v>0.23</v>
      </c>
      <c r="AA61" s="16">
        <v>6.2859825999999994E-2</v>
      </c>
      <c r="AC61" s="16">
        <v>438.01623999999998</v>
      </c>
      <c r="AD61" s="16">
        <f t="shared" si="5"/>
        <v>7.3002706666666661</v>
      </c>
      <c r="AE61" s="16">
        <v>51.016776999999998</v>
      </c>
      <c r="AF61" s="16">
        <v>1</v>
      </c>
      <c r="AG61" s="16">
        <v>0.23</v>
      </c>
      <c r="AH61" s="16">
        <v>0.37950832000000001</v>
      </c>
      <c r="AJ61" s="16">
        <v>460</v>
      </c>
      <c r="AK61" s="16">
        <f t="shared" si="1"/>
        <v>7.666666666666667</v>
      </c>
      <c r="AL61" s="16">
        <v>51.406799999999997</v>
      </c>
      <c r="AM61" s="16">
        <v>1</v>
      </c>
      <c r="AN61" s="16">
        <v>0.23</v>
      </c>
      <c r="AO61" s="16">
        <v>0.34228897000000003</v>
      </c>
      <c r="AQ61" s="16">
        <v>460</v>
      </c>
      <c r="AR61">
        <f t="shared" si="6"/>
        <v>7.666666666666667</v>
      </c>
      <c r="AS61" s="16">
        <v>52.576286000000003</v>
      </c>
      <c r="AT61" s="16">
        <v>1</v>
      </c>
      <c r="AU61" s="16">
        <v>0.23</v>
      </c>
      <c r="AV61" s="16">
        <v>0.24547529000000001</v>
      </c>
      <c r="AX61" s="16"/>
      <c r="AY61" s="16"/>
    </row>
    <row r="62" spans="1:51">
      <c r="A62" s="16">
        <v>470</v>
      </c>
      <c r="B62" s="16">
        <f t="shared" si="2"/>
        <v>7.833333333333333</v>
      </c>
      <c r="C62" s="16">
        <v>52.883270000000003</v>
      </c>
      <c r="D62" s="16">
        <v>1</v>
      </c>
      <c r="E62" s="16">
        <v>0.23</v>
      </c>
      <c r="F62" s="16">
        <v>0.21428220000000001</v>
      </c>
      <c r="H62" s="16">
        <v>450</v>
      </c>
      <c r="I62" s="16">
        <f t="shared" si="0"/>
        <v>7.5</v>
      </c>
      <c r="J62" s="16">
        <v>50.665267999999998</v>
      </c>
      <c r="K62" s="16">
        <v>1</v>
      </c>
      <c r="L62" s="16">
        <v>0.23</v>
      </c>
      <c r="M62" s="16">
        <v>0.41407725000000001</v>
      </c>
      <c r="O62" s="16">
        <v>490</v>
      </c>
      <c r="P62">
        <f t="shared" si="3"/>
        <v>8.1666666666666661</v>
      </c>
      <c r="Q62" s="16">
        <v>55.101979999999998</v>
      </c>
      <c r="R62" s="16">
        <v>1</v>
      </c>
      <c r="S62" s="16">
        <v>0.23</v>
      </c>
      <c r="T62" s="16">
        <v>4.6295046999999999E-2</v>
      </c>
      <c r="V62" s="16">
        <v>470</v>
      </c>
      <c r="W62">
        <f t="shared" si="4"/>
        <v>7.833333333333333</v>
      </c>
      <c r="X62" s="16">
        <v>54.799590000000002</v>
      </c>
      <c r="Y62" s="16">
        <v>1</v>
      </c>
      <c r="Z62" s="16">
        <v>0.23</v>
      </c>
      <c r="AA62" s="16">
        <v>7.0124513999999999E-2</v>
      </c>
      <c r="AC62" s="16">
        <v>438.01623999999998</v>
      </c>
      <c r="AD62" s="16">
        <f t="shared" si="5"/>
        <v>7.3002706666666661</v>
      </c>
      <c r="AE62" s="16">
        <v>51.016776999999998</v>
      </c>
      <c r="AF62" s="16">
        <v>1</v>
      </c>
      <c r="AG62" s="16">
        <v>0.23</v>
      </c>
      <c r="AH62" s="16">
        <v>0.37950832000000001</v>
      </c>
      <c r="AJ62" s="16">
        <v>470</v>
      </c>
      <c r="AK62" s="16">
        <f t="shared" si="1"/>
        <v>7.833333333333333</v>
      </c>
      <c r="AL62" s="16">
        <v>51.253487</v>
      </c>
      <c r="AM62" s="16">
        <v>1</v>
      </c>
      <c r="AN62" s="16">
        <v>0.23</v>
      </c>
      <c r="AO62" s="16">
        <v>0.35677927999999998</v>
      </c>
      <c r="AQ62" s="16">
        <v>470</v>
      </c>
      <c r="AR62">
        <f t="shared" si="6"/>
        <v>7.833333333333333</v>
      </c>
      <c r="AS62" s="16">
        <v>52.442943999999997</v>
      </c>
      <c r="AT62" s="16">
        <v>1</v>
      </c>
      <c r="AU62" s="16">
        <v>0.23</v>
      </c>
      <c r="AV62" s="16">
        <v>0.25602619999999998</v>
      </c>
      <c r="AX62" s="16"/>
      <c r="AY62" s="16"/>
    </row>
    <row r="63" spans="1:51">
      <c r="A63" s="16">
        <v>480</v>
      </c>
      <c r="B63" s="16">
        <f t="shared" si="2"/>
        <v>8</v>
      </c>
      <c r="C63" s="16">
        <v>52.731850000000001</v>
      </c>
      <c r="D63" s="16">
        <v>1</v>
      </c>
      <c r="E63" s="16">
        <v>0.23</v>
      </c>
      <c r="F63" s="16">
        <v>0.22719017</v>
      </c>
      <c r="H63" s="16">
        <v>460</v>
      </c>
      <c r="I63" s="16">
        <f t="shared" si="0"/>
        <v>7.666666666666667</v>
      </c>
      <c r="J63" s="16">
        <v>50.535049999999998</v>
      </c>
      <c r="K63" s="16">
        <v>1</v>
      </c>
      <c r="L63" s="16">
        <v>0.23</v>
      </c>
      <c r="M63" s="16">
        <v>0.42713677999999999</v>
      </c>
      <c r="O63" s="16">
        <v>500</v>
      </c>
      <c r="P63">
        <f t="shared" si="3"/>
        <v>8.3333333333333339</v>
      </c>
      <c r="Q63" s="16">
        <v>55.006625999999997</v>
      </c>
      <c r="R63" s="16">
        <v>1</v>
      </c>
      <c r="S63" s="16">
        <v>0.23</v>
      </c>
      <c r="T63" s="16">
        <v>5.3796536999999998E-2</v>
      </c>
      <c r="V63" s="16">
        <v>480</v>
      </c>
      <c r="W63">
        <f t="shared" si="4"/>
        <v>8</v>
      </c>
      <c r="X63" s="16">
        <v>54.707210000000003</v>
      </c>
      <c r="Y63" s="16">
        <v>1</v>
      </c>
      <c r="Z63" s="16">
        <v>0.23</v>
      </c>
      <c r="AA63" s="16">
        <v>7.738921E-2</v>
      </c>
      <c r="AC63" s="16">
        <v>440</v>
      </c>
      <c r="AD63" s="16">
        <f t="shared" si="5"/>
        <v>7.333333333333333</v>
      </c>
      <c r="AE63" s="16">
        <v>50.987533999999997</v>
      </c>
      <c r="AF63" s="16">
        <v>1</v>
      </c>
      <c r="AG63" s="16">
        <v>0.23</v>
      </c>
      <c r="AH63" s="16">
        <v>0.38234689999999999</v>
      </c>
      <c r="AJ63" s="16">
        <v>480</v>
      </c>
      <c r="AK63" s="16">
        <f t="shared" si="1"/>
        <v>8</v>
      </c>
      <c r="AL63" s="16">
        <v>51.100169999999999</v>
      </c>
      <c r="AM63" s="16">
        <v>1</v>
      </c>
      <c r="AN63" s="16">
        <v>0.23</v>
      </c>
      <c r="AO63" s="16">
        <v>0.37145089999999997</v>
      </c>
      <c r="AQ63" s="16">
        <v>480</v>
      </c>
      <c r="AR63">
        <f t="shared" si="6"/>
        <v>8</v>
      </c>
      <c r="AS63" s="16">
        <v>52.309604999999998</v>
      </c>
      <c r="AT63" s="16">
        <v>1</v>
      </c>
      <c r="AU63" s="16">
        <v>0.23</v>
      </c>
      <c r="AV63" s="16">
        <v>0.26657712</v>
      </c>
      <c r="AX63" s="16"/>
      <c r="AY63" s="16"/>
    </row>
    <row r="64" spans="1:51">
      <c r="A64" s="16">
        <v>490</v>
      </c>
      <c r="B64" s="16">
        <f t="shared" si="2"/>
        <v>8.1666666666666661</v>
      </c>
      <c r="C64" s="16">
        <v>52.58043</v>
      </c>
      <c r="D64" s="16">
        <v>1</v>
      </c>
      <c r="E64" s="16">
        <v>0.23</v>
      </c>
      <c r="F64" s="16">
        <v>0.24009812999999999</v>
      </c>
      <c r="H64" s="16">
        <v>470</v>
      </c>
      <c r="I64" s="16">
        <f t="shared" si="0"/>
        <v>7.833333333333333</v>
      </c>
      <c r="J64" s="16">
        <v>50.404826999999997</v>
      </c>
      <c r="K64" s="16">
        <v>1</v>
      </c>
      <c r="L64" s="16">
        <v>0.23</v>
      </c>
      <c r="M64" s="16">
        <v>0.44033549999999999</v>
      </c>
      <c r="O64" s="16">
        <v>510</v>
      </c>
      <c r="P64">
        <f t="shared" si="3"/>
        <v>8.5</v>
      </c>
      <c r="Q64" s="16">
        <v>54.911278000000003</v>
      </c>
      <c r="R64" s="16">
        <v>1</v>
      </c>
      <c r="S64" s="16">
        <v>0.23</v>
      </c>
      <c r="T64" s="16">
        <v>6.1298027999999997E-2</v>
      </c>
      <c r="V64" s="16">
        <v>490</v>
      </c>
      <c r="W64">
        <f t="shared" si="4"/>
        <v>8.1666666666666661</v>
      </c>
      <c r="X64" s="16">
        <v>54.614826000000001</v>
      </c>
      <c r="Y64" s="16">
        <v>1</v>
      </c>
      <c r="Z64" s="16">
        <v>0.23</v>
      </c>
      <c r="AA64" s="16">
        <v>8.4653909999999999E-2</v>
      </c>
      <c r="AC64" s="16">
        <v>450</v>
      </c>
      <c r="AD64" s="16">
        <f t="shared" si="5"/>
        <v>7.5</v>
      </c>
      <c r="AE64" s="16">
        <v>50.840110000000003</v>
      </c>
      <c r="AF64" s="16">
        <v>1</v>
      </c>
      <c r="AG64" s="16">
        <v>0.23</v>
      </c>
      <c r="AH64" s="16">
        <v>0.39675912000000002</v>
      </c>
      <c r="AJ64" s="16">
        <v>485.4393</v>
      </c>
      <c r="AK64" s="16">
        <f t="shared" si="1"/>
        <v>8.0906549999999999</v>
      </c>
      <c r="AL64" s="16">
        <v>51.016776999999998</v>
      </c>
      <c r="AM64" s="16">
        <v>1</v>
      </c>
      <c r="AN64" s="16">
        <v>0.23</v>
      </c>
      <c r="AO64" s="16">
        <v>0.37950825999999999</v>
      </c>
      <c r="AQ64" s="16">
        <v>490</v>
      </c>
      <c r="AR64">
        <f t="shared" si="6"/>
        <v>8.1666666666666661</v>
      </c>
      <c r="AS64" s="16">
        <v>52.176259999999999</v>
      </c>
      <c r="AT64" s="16">
        <v>1</v>
      </c>
      <c r="AU64" s="16">
        <v>0.23</v>
      </c>
      <c r="AV64" s="16">
        <v>0.27712807</v>
      </c>
      <c r="AX64" s="16"/>
      <c r="AY64" s="16"/>
    </row>
    <row r="65" spans="1:51">
      <c r="A65" s="16">
        <v>500</v>
      </c>
      <c r="B65" s="16">
        <f t="shared" si="2"/>
        <v>8.3333333333333339</v>
      </c>
      <c r="C65" s="16">
        <v>52.429009999999998</v>
      </c>
      <c r="D65" s="16">
        <v>1</v>
      </c>
      <c r="E65" s="16">
        <v>0.23</v>
      </c>
      <c r="F65" s="16">
        <v>0.25300610000000001</v>
      </c>
      <c r="H65" s="16">
        <v>480</v>
      </c>
      <c r="I65" s="16">
        <f t="shared" si="0"/>
        <v>8</v>
      </c>
      <c r="J65" s="16">
        <v>50.274610000000003</v>
      </c>
      <c r="K65" s="16">
        <v>1</v>
      </c>
      <c r="L65" s="16">
        <v>0.23</v>
      </c>
      <c r="M65" s="16">
        <v>0.45367502999999998</v>
      </c>
      <c r="O65" s="16">
        <v>520</v>
      </c>
      <c r="P65">
        <f t="shared" si="3"/>
        <v>8.6666666666666661</v>
      </c>
      <c r="Q65" s="16">
        <v>54.815925999999997</v>
      </c>
      <c r="R65" s="16">
        <v>1</v>
      </c>
      <c r="S65" s="16">
        <v>0.23</v>
      </c>
      <c r="T65" s="16">
        <v>6.8799520000000003E-2</v>
      </c>
      <c r="V65" s="16">
        <v>500</v>
      </c>
      <c r="W65">
        <f t="shared" si="4"/>
        <v>8.3333333333333339</v>
      </c>
      <c r="X65" s="16">
        <v>54.522440000000003</v>
      </c>
      <c r="Y65" s="16">
        <v>1</v>
      </c>
      <c r="Z65" s="16">
        <v>0.23</v>
      </c>
      <c r="AA65" s="16">
        <v>9.1918600000000003E-2</v>
      </c>
      <c r="AC65" s="16">
        <v>460</v>
      </c>
      <c r="AD65" s="16">
        <f t="shared" si="5"/>
        <v>7.666666666666667</v>
      </c>
      <c r="AE65" s="16">
        <v>50.692687999999997</v>
      </c>
      <c r="AF65" s="16">
        <v>1</v>
      </c>
      <c r="AG65" s="16">
        <v>0.23</v>
      </c>
      <c r="AH65" s="16">
        <v>0.41134512000000001</v>
      </c>
      <c r="AJ65" s="16">
        <v>485.4393</v>
      </c>
      <c r="AK65" s="16">
        <f t="shared" si="1"/>
        <v>8.0906549999999999</v>
      </c>
      <c r="AL65" s="16">
        <v>51.016776999999998</v>
      </c>
      <c r="AM65" s="16">
        <v>1</v>
      </c>
      <c r="AN65" s="16">
        <v>0.23</v>
      </c>
      <c r="AO65" s="16">
        <v>0.37950825999999999</v>
      </c>
      <c r="AQ65" s="16">
        <v>500</v>
      </c>
      <c r="AR65">
        <f t="shared" si="6"/>
        <v>8.3333333333333339</v>
      </c>
      <c r="AS65" s="16">
        <v>52.042920000000002</v>
      </c>
      <c r="AT65" s="16">
        <v>1</v>
      </c>
      <c r="AU65" s="16">
        <v>0.23</v>
      </c>
      <c r="AV65" s="16">
        <v>0.28767900000000002</v>
      </c>
      <c r="AX65" s="16"/>
      <c r="AY65" s="16"/>
    </row>
    <row r="66" spans="1:51">
      <c r="A66" s="16">
        <v>510</v>
      </c>
      <c r="B66" s="16">
        <f t="shared" si="2"/>
        <v>8.5</v>
      </c>
      <c r="C66" s="16">
        <v>52.277588000000002</v>
      </c>
      <c r="D66" s="16">
        <v>1</v>
      </c>
      <c r="E66" s="16">
        <v>0.23</v>
      </c>
      <c r="F66" s="16">
        <v>0.26591408</v>
      </c>
      <c r="H66" s="16">
        <v>490</v>
      </c>
      <c r="I66" s="16">
        <f t="shared" si="0"/>
        <v>8.1666666666666661</v>
      </c>
      <c r="J66" s="16">
        <v>50.144385999999997</v>
      </c>
      <c r="K66" s="16">
        <v>1</v>
      </c>
      <c r="L66" s="16">
        <v>0.23</v>
      </c>
      <c r="M66" s="16">
        <v>0.46715691999999998</v>
      </c>
      <c r="O66" s="16">
        <v>530</v>
      </c>
      <c r="P66">
        <f t="shared" si="3"/>
        <v>8.8333333333333339</v>
      </c>
      <c r="Q66" s="16">
        <v>54.720573000000002</v>
      </c>
      <c r="R66" s="16">
        <v>1</v>
      </c>
      <c r="S66" s="16">
        <v>0.23</v>
      </c>
      <c r="T66" s="16">
        <v>7.6301010000000002E-2</v>
      </c>
      <c r="V66" s="16">
        <v>510</v>
      </c>
      <c r="W66">
        <f t="shared" si="4"/>
        <v>8.5</v>
      </c>
      <c r="X66" s="16">
        <v>54.430059999999997</v>
      </c>
      <c r="Y66" s="16">
        <v>1</v>
      </c>
      <c r="Z66" s="16">
        <v>0.23</v>
      </c>
      <c r="AA66" s="16">
        <v>9.9183300000000002E-2</v>
      </c>
      <c r="AC66" s="16">
        <v>470</v>
      </c>
      <c r="AD66" s="16">
        <f t="shared" si="5"/>
        <v>7.833333333333333</v>
      </c>
      <c r="AE66" s="16">
        <v>50.545265000000001</v>
      </c>
      <c r="AF66" s="16">
        <v>1</v>
      </c>
      <c r="AG66" s="16">
        <v>0.23</v>
      </c>
      <c r="AH66" s="16">
        <v>0.42610714</v>
      </c>
      <c r="AJ66" s="16">
        <v>485.43932999999998</v>
      </c>
      <c r="AK66" s="16">
        <f t="shared" si="1"/>
        <v>8.0906555000000004</v>
      </c>
      <c r="AL66" s="16">
        <v>51.016776999999998</v>
      </c>
      <c r="AM66" s="16">
        <v>1</v>
      </c>
      <c r="AN66" s="16">
        <v>0.23</v>
      </c>
      <c r="AO66" s="16">
        <v>0.37950825999999999</v>
      </c>
      <c r="AQ66" s="16">
        <v>510</v>
      </c>
      <c r="AR66">
        <f t="shared" si="6"/>
        <v>8.5</v>
      </c>
      <c r="AS66" s="16">
        <v>51.909579999999998</v>
      </c>
      <c r="AT66" s="16">
        <v>1</v>
      </c>
      <c r="AU66" s="16">
        <v>0.23</v>
      </c>
      <c r="AV66" s="16">
        <v>0.29822989999999999</v>
      </c>
      <c r="AX66" s="16"/>
      <c r="AY66" s="16"/>
    </row>
    <row r="67" spans="1:51">
      <c r="A67" s="16">
        <v>520</v>
      </c>
      <c r="B67" s="16">
        <f t="shared" si="2"/>
        <v>8.6666666666666661</v>
      </c>
      <c r="C67" s="16">
        <v>52.126170000000002</v>
      </c>
      <c r="D67" s="16">
        <v>1</v>
      </c>
      <c r="E67" s="16">
        <v>0.23</v>
      </c>
      <c r="F67" s="16">
        <v>0.27882203</v>
      </c>
      <c r="H67" s="16">
        <v>500</v>
      </c>
      <c r="I67" s="16">
        <f t="shared" si="0"/>
        <v>8.3333333333333339</v>
      </c>
      <c r="J67" s="16">
        <v>50.014167999999998</v>
      </c>
      <c r="K67" s="16">
        <v>1</v>
      </c>
      <c r="L67" s="16">
        <v>0.23</v>
      </c>
      <c r="M67" s="16">
        <v>0.48078278000000002</v>
      </c>
      <c r="O67" s="16">
        <v>540</v>
      </c>
      <c r="P67">
        <f t="shared" si="3"/>
        <v>9</v>
      </c>
      <c r="Q67" s="16">
        <v>54.625219999999999</v>
      </c>
      <c r="R67" s="16">
        <v>1</v>
      </c>
      <c r="S67" s="16">
        <v>0.23</v>
      </c>
      <c r="T67" s="16">
        <v>8.3802500000000002E-2</v>
      </c>
      <c r="V67" s="16">
        <v>520</v>
      </c>
      <c r="W67">
        <f t="shared" si="4"/>
        <v>8.6666666666666661</v>
      </c>
      <c r="X67" s="16">
        <v>54.337676999999999</v>
      </c>
      <c r="Y67" s="16">
        <v>1</v>
      </c>
      <c r="Z67" s="16">
        <v>0.23</v>
      </c>
      <c r="AA67" s="16">
        <v>0.10644799000000001</v>
      </c>
      <c r="AC67" s="16">
        <v>480</v>
      </c>
      <c r="AD67" s="16">
        <f t="shared" si="5"/>
        <v>8</v>
      </c>
      <c r="AE67" s="16">
        <v>50.397841999999997</v>
      </c>
      <c r="AF67" s="16">
        <v>1</v>
      </c>
      <c r="AG67" s="16">
        <v>0.23</v>
      </c>
      <c r="AH67" s="16">
        <v>0.44104736999999999</v>
      </c>
      <c r="AJ67" s="16">
        <v>485.43932999999998</v>
      </c>
      <c r="AK67" s="16">
        <f t="shared" si="1"/>
        <v>8.0906555000000004</v>
      </c>
      <c r="AL67" s="16">
        <v>51.016776999999998</v>
      </c>
      <c r="AM67" s="16">
        <v>1</v>
      </c>
      <c r="AN67" s="16">
        <v>0.23</v>
      </c>
      <c r="AO67" s="16">
        <v>0.37950825999999999</v>
      </c>
      <c r="AQ67" s="16">
        <v>520</v>
      </c>
      <c r="AR67">
        <f t="shared" si="6"/>
        <v>8.6666666666666661</v>
      </c>
      <c r="AS67" s="16">
        <v>51.776237000000002</v>
      </c>
      <c r="AT67" s="16">
        <v>1</v>
      </c>
      <c r="AU67" s="16">
        <v>0.23</v>
      </c>
      <c r="AV67" s="16">
        <v>0.30878082000000001</v>
      </c>
      <c r="AX67" s="16"/>
      <c r="AY67" s="16"/>
    </row>
    <row r="68" spans="1:51">
      <c r="A68" s="16">
        <v>530</v>
      </c>
      <c r="B68" s="16">
        <f t="shared" si="2"/>
        <v>8.8333333333333339</v>
      </c>
      <c r="C68" s="16">
        <v>51.97475</v>
      </c>
      <c r="D68" s="16">
        <v>1</v>
      </c>
      <c r="E68" s="16">
        <v>0.23</v>
      </c>
      <c r="F68" s="16">
        <v>0.29173001999999998</v>
      </c>
      <c r="H68" s="16">
        <v>510</v>
      </c>
      <c r="I68" s="16">
        <f t="shared" si="0"/>
        <v>8.5</v>
      </c>
      <c r="J68" s="16">
        <v>49.883944999999997</v>
      </c>
      <c r="K68" s="16">
        <v>1</v>
      </c>
      <c r="L68" s="16">
        <v>0.23</v>
      </c>
      <c r="M68" s="16">
        <v>0.49455428000000001</v>
      </c>
      <c r="O68" s="16">
        <v>550</v>
      </c>
      <c r="P68">
        <f t="shared" si="3"/>
        <v>9.1666666666666661</v>
      </c>
      <c r="Q68" s="16">
        <v>54.529870000000003</v>
      </c>
      <c r="R68" s="16">
        <v>1</v>
      </c>
      <c r="S68" s="16">
        <v>0.23</v>
      </c>
      <c r="T68" s="16">
        <v>9.1303990000000002E-2</v>
      </c>
      <c r="V68" s="16">
        <v>530</v>
      </c>
      <c r="W68">
        <f t="shared" si="4"/>
        <v>8.8333333333333339</v>
      </c>
      <c r="X68" s="16">
        <v>54.245292999999997</v>
      </c>
      <c r="Y68" s="16">
        <v>1</v>
      </c>
      <c r="Z68" s="16">
        <v>0.23</v>
      </c>
      <c r="AA68" s="16">
        <v>0.11371268</v>
      </c>
      <c r="AC68" s="16">
        <v>490</v>
      </c>
      <c r="AD68" s="16">
        <f t="shared" si="5"/>
        <v>8.1666666666666661</v>
      </c>
      <c r="AE68" s="16">
        <v>50.250422999999998</v>
      </c>
      <c r="AF68" s="16">
        <v>1</v>
      </c>
      <c r="AG68" s="16">
        <v>0.23</v>
      </c>
      <c r="AH68" s="16">
        <v>0.45616816999999998</v>
      </c>
      <c r="AJ68" s="16">
        <v>490</v>
      </c>
      <c r="AK68" s="16">
        <f t="shared" si="1"/>
        <v>8.1666666666666661</v>
      </c>
      <c r="AL68" s="16">
        <v>50.946857000000001</v>
      </c>
      <c r="AM68" s="16">
        <v>1</v>
      </c>
      <c r="AN68" s="16">
        <v>0.23</v>
      </c>
      <c r="AO68" s="16">
        <v>0.38630629999999999</v>
      </c>
      <c r="AQ68" s="16">
        <v>530</v>
      </c>
      <c r="AR68">
        <f t="shared" si="6"/>
        <v>8.8333333333333339</v>
      </c>
      <c r="AS68" s="16">
        <v>51.642895000000003</v>
      </c>
      <c r="AT68" s="16">
        <v>1</v>
      </c>
      <c r="AU68" s="16">
        <v>0.23</v>
      </c>
      <c r="AV68" s="16">
        <v>0.32032411999999999</v>
      </c>
      <c r="AX68" s="16"/>
      <c r="AY68" s="16"/>
    </row>
    <row r="69" spans="1:51">
      <c r="A69" s="16">
        <v>540</v>
      </c>
      <c r="B69" s="16">
        <f t="shared" si="2"/>
        <v>9</v>
      </c>
      <c r="C69" s="16">
        <v>51.823329999999999</v>
      </c>
      <c r="D69" s="16">
        <v>1</v>
      </c>
      <c r="E69" s="16">
        <v>0.23</v>
      </c>
      <c r="F69" s="16">
        <v>0.30463796999999998</v>
      </c>
      <c r="H69" s="16">
        <v>520</v>
      </c>
      <c r="I69" s="16">
        <f t="shared" si="0"/>
        <v>8.6666666666666661</v>
      </c>
      <c r="J69" s="16">
        <v>49.753723000000001</v>
      </c>
      <c r="K69" s="16">
        <v>1</v>
      </c>
      <c r="L69" s="16">
        <v>0.23</v>
      </c>
      <c r="M69" s="16">
        <v>0.50847299999999995</v>
      </c>
      <c r="O69" s="16">
        <v>560</v>
      </c>
      <c r="P69">
        <f t="shared" si="3"/>
        <v>9.3333333333333339</v>
      </c>
      <c r="Q69" s="16">
        <v>54.434519999999999</v>
      </c>
      <c r="R69" s="16">
        <v>1</v>
      </c>
      <c r="S69" s="16">
        <v>0.23</v>
      </c>
      <c r="T69" s="16">
        <v>9.8805480000000001E-2</v>
      </c>
      <c r="V69" s="16">
        <v>540</v>
      </c>
      <c r="W69">
        <f t="shared" si="4"/>
        <v>9</v>
      </c>
      <c r="X69" s="16">
        <v>54.152912000000001</v>
      </c>
      <c r="Y69" s="16">
        <v>1</v>
      </c>
      <c r="Z69" s="16">
        <v>0.23</v>
      </c>
      <c r="AA69" s="16">
        <v>0.12097738</v>
      </c>
      <c r="AC69" s="16">
        <v>500</v>
      </c>
      <c r="AD69" s="16">
        <f t="shared" si="5"/>
        <v>8.3333333333333339</v>
      </c>
      <c r="AE69" s="16">
        <v>50.103000000000002</v>
      </c>
      <c r="AF69" s="16">
        <v>1</v>
      </c>
      <c r="AG69" s="16">
        <v>0.23</v>
      </c>
      <c r="AH69" s="16">
        <v>0.47147181999999999</v>
      </c>
      <c r="AJ69" s="16">
        <v>500</v>
      </c>
      <c r="AK69" s="16">
        <f t="shared" si="1"/>
        <v>8.3333333333333339</v>
      </c>
      <c r="AL69" s="16">
        <v>50.79354</v>
      </c>
      <c r="AM69" s="16">
        <v>1</v>
      </c>
      <c r="AN69" s="16">
        <v>0.23</v>
      </c>
      <c r="AO69" s="16">
        <v>0.40134787999999999</v>
      </c>
      <c r="AQ69" s="16">
        <v>540</v>
      </c>
      <c r="AR69">
        <f t="shared" si="6"/>
        <v>9</v>
      </c>
      <c r="AS69" s="16">
        <v>51.509551999999999</v>
      </c>
      <c r="AT69" s="16">
        <v>1</v>
      </c>
      <c r="AU69" s="16">
        <v>0.23</v>
      </c>
      <c r="AV69" s="16">
        <v>0.33267784</v>
      </c>
      <c r="AX69" s="16"/>
      <c r="AY69" s="16"/>
    </row>
    <row r="70" spans="1:51">
      <c r="A70" s="16">
        <v>550</v>
      </c>
      <c r="B70" s="16">
        <f t="shared" si="2"/>
        <v>9.1666666666666661</v>
      </c>
      <c r="C70" s="16">
        <v>51.671909999999997</v>
      </c>
      <c r="D70" s="16">
        <v>1</v>
      </c>
      <c r="E70" s="16">
        <v>0.23</v>
      </c>
      <c r="F70" s="16">
        <v>0.31765359999999998</v>
      </c>
      <c r="H70" s="16">
        <v>530</v>
      </c>
      <c r="I70" s="16">
        <f t="shared" ref="I70:I133" si="7">H70/60</f>
        <v>8.8333333333333339</v>
      </c>
      <c r="J70" s="16">
        <v>49.623505000000002</v>
      </c>
      <c r="K70" s="16">
        <v>1</v>
      </c>
      <c r="L70" s="16">
        <v>0.23</v>
      </c>
      <c r="M70" s="16">
        <v>0.52254060000000002</v>
      </c>
      <c r="O70" s="16">
        <v>570</v>
      </c>
      <c r="P70">
        <f t="shared" si="3"/>
        <v>9.5</v>
      </c>
      <c r="Q70" s="16">
        <v>54.339170000000003</v>
      </c>
      <c r="R70" s="16">
        <v>1</v>
      </c>
      <c r="S70" s="16">
        <v>0.23</v>
      </c>
      <c r="T70" s="16">
        <v>0.10630697</v>
      </c>
      <c r="V70" s="16">
        <v>550</v>
      </c>
      <c r="W70">
        <f t="shared" si="4"/>
        <v>9.1666666666666661</v>
      </c>
      <c r="X70" s="16">
        <v>54.060527999999998</v>
      </c>
      <c r="Y70" s="16">
        <v>1</v>
      </c>
      <c r="Z70" s="16">
        <v>0.23</v>
      </c>
      <c r="AA70" s="16">
        <v>0.12824208000000001</v>
      </c>
      <c r="AC70" s="16">
        <v>510</v>
      </c>
      <c r="AD70" s="16">
        <f t="shared" si="5"/>
        <v>8.5</v>
      </c>
      <c r="AE70" s="16">
        <v>49.955578000000003</v>
      </c>
      <c r="AF70" s="16">
        <v>1</v>
      </c>
      <c r="AG70" s="16">
        <v>0.23</v>
      </c>
      <c r="AH70" s="16">
        <v>0.48696064999999999</v>
      </c>
      <c r="AJ70" s="16">
        <v>510</v>
      </c>
      <c r="AK70" s="16">
        <f t="shared" ref="AK70:AK133" si="8">AJ70/60</f>
        <v>8.5</v>
      </c>
      <c r="AL70" s="16">
        <v>50.640224000000003</v>
      </c>
      <c r="AM70" s="16">
        <v>1</v>
      </c>
      <c r="AN70" s="16">
        <v>0.23</v>
      </c>
      <c r="AO70" s="16">
        <v>0.41657817000000003</v>
      </c>
      <c r="AQ70" s="16">
        <v>550</v>
      </c>
      <c r="AR70">
        <f t="shared" si="6"/>
        <v>9.1666666666666661</v>
      </c>
      <c r="AS70" s="16">
        <v>51.376213</v>
      </c>
      <c r="AT70" s="16">
        <v>1</v>
      </c>
      <c r="AU70" s="16">
        <v>0.23</v>
      </c>
      <c r="AV70" s="16">
        <v>0.34516570000000002</v>
      </c>
      <c r="AX70" s="16"/>
      <c r="AY70" s="16"/>
    </row>
    <row r="71" spans="1:51">
      <c r="A71" s="16">
        <v>560</v>
      </c>
      <c r="B71" s="16">
        <f t="shared" ref="B71:B134" si="9">A71/60</f>
        <v>9.3333333333333339</v>
      </c>
      <c r="C71" s="16">
        <v>51.520490000000002</v>
      </c>
      <c r="D71" s="16">
        <v>1</v>
      </c>
      <c r="E71" s="16">
        <v>0.23</v>
      </c>
      <c r="F71" s="16">
        <v>0.33165956000000002</v>
      </c>
      <c r="H71" s="16">
        <v>540</v>
      </c>
      <c r="I71" s="16">
        <f t="shared" si="7"/>
        <v>9</v>
      </c>
      <c r="J71" s="16">
        <v>49.493282000000001</v>
      </c>
      <c r="K71" s="16">
        <v>1</v>
      </c>
      <c r="L71" s="16">
        <v>0.23</v>
      </c>
      <c r="M71" s="16">
        <v>0.53675883999999996</v>
      </c>
      <c r="O71" s="16">
        <v>580</v>
      </c>
      <c r="P71">
        <f t="shared" ref="P71:P134" si="10">O71/60</f>
        <v>9.6666666666666661</v>
      </c>
      <c r="Q71" s="16">
        <v>54.243816000000002</v>
      </c>
      <c r="R71" s="16">
        <v>1</v>
      </c>
      <c r="S71" s="16">
        <v>0.23</v>
      </c>
      <c r="T71" s="16">
        <v>0.11380846</v>
      </c>
      <c r="V71" s="16">
        <v>560</v>
      </c>
      <c r="W71">
        <f t="shared" ref="W71:W134" si="11">V71/60</f>
        <v>9.3333333333333339</v>
      </c>
      <c r="X71" s="16">
        <v>53.968142999999998</v>
      </c>
      <c r="Y71" s="16">
        <v>1</v>
      </c>
      <c r="Z71" s="16">
        <v>0.23</v>
      </c>
      <c r="AA71" s="16">
        <v>0.13550676</v>
      </c>
      <c r="AC71" s="16">
        <v>520</v>
      </c>
      <c r="AD71" s="16">
        <f t="shared" ref="AD71:AD134" si="12">AC71/60</f>
        <v>8.6666666666666661</v>
      </c>
      <c r="AE71" s="16">
        <v>49.808154999999999</v>
      </c>
      <c r="AF71" s="16">
        <v>1</v>
      </c>
      <c r="AG71" s="16">
        <v>0.23</v>
      </c>
      <c r="AH71" s="16">
        <v>0.50263709999999995</v>
      </c>
      <c r="AJ71" s="16">
        <v>520</v>
      </c>
      <c r="AK71" s="16">
        <f t="shared" si="8"/>
        <v>8.6666666666666661</v>
      </c>
      <c r="AL71" s="16">
        <v>50.486910000000002</v>
      </c>
      <c r="AM71" s="16">
        <v>1</v>
      </c>
      <c r="AN71" s="16">
        <v>0.23</v>
      </c>
      <c r="AO71" s="16">
        <v>0.43199968</v>
      </c>
      <c r="AQ71" s="16">
        <v>560</v>
      </c>
      <c r="AR71">
        <f t="shared" ref="AR71:AR134" si="13">AQ71/60</f>
        <v>9.3333333333333339</v>
      </c>
      <c r="AS71" s="16">
        <v>51.242870000000003</v>
      </c>
      <c r="AT71" s="16">
        <v>1</v>
      </c>
      <c r="AU71" s="16">
        <v>0.23</v>
      </c>
      <c r="AV71" s="16">
        <v>0.35778925</v>
      </c>
      <c r="AX71" s="16"/>
      <c r="AY71" s="16"/>
    </row>
    <row r="72" spans="1:51">
      <c r="A72" s="16">
        <v>570</v>
      </c>
      <c r="B72" s="16">
        <f t="shared" si="9"/>
        <v>9.5</v>
      </c>
      <c r="C72" s="16">
        <v>51.369072000000003</v>
      </c>
      <c r="D72" s="16">
        <v>1</v>
      </c>
      <c r="E72" s="16">
        <v>0.23</v>
      </c>
      <c r="F72" s="16">
        <v>0.34583834000000002</v>
      </c>
      <c r="H72" s="16">
        <v>550</v>
      </c>
      <c r="I72" s="16">
        <f t="shared" si="7"/>
        <v>9.1666666666666661</v>
      </c>
      <c r="J72" s="16">
        <v>49.363064000000001</v>
      </c>
      <c r="K72" s="16">
        <v>1</v>
      </c>
      <c r="L72" s="16">
        <v>0.23</v>
      </c>
      <c r="M72" s="16">
        <v>0.55112939999999999</v>
      </c>
      <c r="O72" s="16">
        <v>590</v>
      </c>
      <c r="P72">
        <f t="shared" si="10"/>
        <v>9.8333333333333339</v>
      </c>
      <c r="Q72" s="16">
        <v>54.148463999999997</v>
      </c>
      <c r="R72" s="16">
        <v>1</v>
      </c>
      <c r="S72" s="16">
        <v>0.23</v>
      </c>
      <c r="T72" s="16">
        <v>0.12130995</v>
      </c>
      <c r="V72" s="16">
        <v>570</v>
      </c>
      <c r="W72">
        <f t="shared" si="11"/>
        <v>9.5</v>
      </c>
      <c r="X72" s="16">
        <v>53.875762999999999</v>
      </c>
      <c r="Y72" s="16">
        <v>1</v>
      </c>
      <c r="Z72" s="16">
        <v>0.23</v>
      </c>
      <c r="AA72" s="16">
        <v>0.14277147000000001</v>
      </c>
      <c r="AC72" s="16">
        <v>530</v>
      </c>
      <c r="AD72" s="16">
        <f t="shared" si="12"/>
        <v>8.8333333333333339</v>
      </c>
      <c r="AE72" s="16">
        <v>49.660732000000003</v>
      </c>
      <c r="AF72" s="16">
        <v>1</v>
      </c>
      <c r="AG72" s="16">
        <v>0.23</v>
      </c>
      <c r="AH72" s="16">
        <v>0.51850339999999995</v>
      </c>
      <c r="AJ72" s="16">
        <v>530</v>
      </c>
      <c r="AK72" s="16">
        <f t="shared" si="8"/>
        <v>8.8333333333333339</v>
      </c>
      <c r="AL72" s="16">
        <v>50.333595000000003</v>
      </c>
      <c r="AM72" s="16">
        <v>1</v>
      </c>
      <c r="AN72" s="16">
        <v>0.23</v>
      </c>
      <c r="AO72" s="16">
        <v>0.44761497</v>
      </c>
      <c r="AQ72" s="16">
        <v>570</v>
      </c>
      <c r="AR72">
        <f t="shared" si="13"/>
        <v>9.5</v>
      </c>
      <c r="AS72" s="16">
        <v>51.109527999999997</v>
      </c>
      <c r="AT72" s="16">
        <v>1</v>
      </c>
      <c r="AU72" s="16">
        <v>0.23</v>
      </c>
      <c r="AV72" s="16">
        <v>0.37055012999999998</v>
      </c>
      <c r="AX72" s="16"/>
      <c r="AY72" s="16"/>
    </row>
    <row r="73" spans="1:51">
      <c r="A73" s="16">
        <v>580</v>
      </c>
      <c r="B73" s="16">
        <f t="shared" si="9"/>
        <v>9.6666666666666661</v>
      </c>
      <c r="C73" s="16">
        <v>51.217649999999999</v>
      </c>
      <c r="D73" s="16">
        <v>1</v>
      </c>
      <c r="E73" s="16">
        <v>0.23</v>
      </c>
      <c r="F73" s="16">
        <v>0.36019220000000002</v>
      </c>
      <c r="H73" s="16">
        <v>560</v>
      </c>
      <c r="I73" s="16">
        <f t="shared" si="7"/>
        <v>9.3333333333333339</v>
      </c>
      <c r="J73" s="16">
        <v>49.232840000000003</v>
      </c>
      <c r="K73" s="16">
        <v>1</v>
      </c>
      <c r="L73" s="16">
        <v>0.23</v>
      </c>
      <c r="M73" s="16">
        <v>0.56565385999999995</v>
      </c>
      <c r="O73" s="16">
        <v>600</v>
      </c>
      <c r="P73">
        <f t="shared" si="10"/>
        <v>10</v>
      </c>
      <c r="Q73" s="16">
        <v>54.053111999999999</v>
      </c>
      <c r="R73" s="16">
        <v>1</v>
      </c>
      <c r="S73" s="16">
        <v>0.23</v>
      </c>
      <c r="T73" s="16">
        <v>0.12881143</v>
      </c>
      <c r="V73" s="16">
        <v>580</v>
      </c>
      <c r="W73">
        <f t="shared" si="11"/>
        <v>9.6666666666666661</v>
      </c>
      <c r="X73" s="16">
        <v>53.783380000000001</v>
      </c>
      <c r="Y73" s="16">
        <v>1</v>
      </c>
      <c r="Z73" s="16">
        <v>0.23</v>
      </c>
      <c r="AA73" s="16">
        <v>0.15003616</v>
      </c>
      <c r="AC73" s="16">
        <v>540</v>
      </c>
      <c r="AD73" s="16">
        <f t="shared" si="12"/>
        <v>9</v>
      </c>
      <c r="AE73" s="16">
        <v>49.513312999999997</v>
      </c>
      <c r="AF73" s="16">
        <v>1</v>
      </c>
      <c r="AG73" s="16">
        <v>0.23</v>
      </c>
      <c r="AH73" s="16">
        <v>0.53456219999999999</v>
      </c>
      <c r="AJ73" s="16">
        <v>540</v>
      </c>
      <c r="AK73" s="16">
        <f t="shared" si="8"/>
        <v>9</v>
      </c>
      <c r="AL73" s="16">
        <v>50.180280000000003</v>
      </c>
      <c r="AM73" s="16">
        <v>1</v>
      </c>
      <c r="AN73" s="16">
        <v>0.23</v>
      </c>
      <c r="AO73" s="16">
        <v>0.46342660000000002</v>
      </c>
      <c r="AQ73" s="16">
        <v>576.95592999999997</v>
      </c>
      <c r="AR73">
        <f t="shared" si="13"/>
        <v>9.6159321666666653</v>
      </c>
      <c r="AS73" s="16">
        <v>51.016776999999998</v>
      </c>
      <c r="AT73" s="16">
        <v>1</v>
      </c>
      <c r="AU73" s="16">
        <v>0.23</v>
      </c>
      <c r="AV73" s="16">
        <v>0.37950830000000002</v>
      </c>
      <c r="AX73" s="16"/>
      <c r="AY73" s="16"/>
    </row>
    <row r="74" spans="1:51">
      <c r="A74" s="16">
        <v>590</v>
      </c>
      <c r="B74" s="16">
        <f t="shared" si="9"/>
        <v>9.8333333333333339</v>
      </c>
      <c r="C74" s="16">
        <v>51.066229999999997</v>
      </c>
      <c r="D74" s="16">
        <v>1</v>
      </c>
      <c r="E74" s="16">
        <v>0.23</v>
      </c>
      <c r="F74" s="16">
        <v>0.37472355000000002</v>
      </c>
      <c r="H74" s="16">
        <v>570</v>
      </c>
      <c r="I74" s="16">
        <f t="shared" si="7"/>
        <v>9.5</v>
      </c>
      <c r="J74" s="16">
        <v>49.102623000000001</v>
      </c>
      <c r="K74" s="16">
        <v>1</v>
      </c>
      <c r="L74" s="16">
        <v>0.23</v>
      </c>
      <c r="M74" s="16">
        <v>0.58033409999999996</v>
      </c>
      <c r="O74" s="16">
        <v>610</v>
      </c>
      <c r="P74">
        <f t="shared" si="10"/>
        <v>10.166666666666666</v>
      </c>
      <c r="Q74" s="16">
        <v>53.957763999999997</v>
      </c>
      <c r="R74" s="16">
        <v>1</v>
      </c>
      <c r="S74" s="16">
        <v>0.23</v>
      </c>
      <c r="T74" s="16">
        <v>0.13631293</v>
      </c>
      <c r="V74" s="16">
        <v>590</v>
      </c>
      <c r="W74">
        <f t="shared" si="11"/>
        <v>9.8333333333333339</v>
      </c>
      <c r="X74" s="16">
        <v>53.690994000000003</v>
      </c>
      <c r="Y74" s="16">
        <v>1</v>
      </c>
      <c r="Z74" s="16">
        <v>0.23</v>
      </c>
      <c r="AA74" s="16">
        <v>0.15730084</v>
      </c>
      <c r="AC74" s="16">
        <v>550</v>
      </c>
      <c r="AD74" s="16">
        <f t="shared" si="12"/>
        <v>9.1666666666666661</v>
      </c>
      <c r="AE74" s="16">
        <v>49.36589</v>
      </c>
      <c r="AF74" s="16">
        <v>1</v>
      </c>
      <c r="AG74" s="16">
        <v>0.23</v>
      </c>
      <c r="AH74" s="16">
        <v>0.55081575999999999</v>
      </c>
      <c r="AJ74" s="16">
        <v>550</v>
      </c>
      <c r="AK74" s="16">
        <f t="shared" si="8"/>
        <v>9.1666666666666661</v>
      </c>
      <c r="AL74" s="16">
        <v>50.026966000000002</v>
      </c>
      <c r="AM74" s="16">
        <v>1</v>
      </c>
      <c r="AN74" s="16">
        <v>0.23</v>
      </c>
      <c r="AO74" s="16">
        <v>0.47943720000000001</v>
      </c>
      <c r="AQ74" s="16">
        <v>576.95592999999997</v>
      </c>
      <c r="AR74">
        <f t="shared" si="13"/>
        <v>9.6159321666666653</v>
      </c>
      <c r="AS74" s="16">
        <v>51.016776999999998</v>
      </c>
      <c r="AT74" s="16">
        <v>1</v>
      </c>
      <c r="AU74" s="16">
        <v>0.23</v>
      </c>
      <c r="AV74" s="16">
        <v>0.37950830000000002</v>
      </c>
      <c r="AX74" s="16"/>
      <c r="AY74" s="16"/>
    </row>
    <row r="75" spans="1:51">
      <c r="A75" s="16">
        <v>593.26589999999999</v>
      </c>
      <c r="B75" s="16">
        <f t="shared" si="9"/>
        <v>9.8877649999999999</v>
      </c>
      <c r="C75" s="16">
        <v>51.016776999999998</v>
      </c>
      <c r="D75" s="16">
        <v>1</v>
      </c>
      <c r="E75" s="16">
        <v>0.23</v>
      </c>
      <c r="F75" s="16">
        <v>0.37950825999999999</v>
      </c>
      <c r="H75" s="16">
        <v>580</v>
      </c>
      <c r="I75" s="16">
        <f t="shared" si="7"/>
        <v>9.6666666666666661</v>
      </c>
      <c r="J75" s="16">
        <v>48.9724</v>
      </c>
      <c r="K75" s="16">
        <v>1</v>
      </c>
      <c r="L75" s="16">
        <v>0.23</v>
      </c>
      <c r="M75" s="16">
        <v>0.59517187000000005</v>
      </c>
      <c r="O75" s="16">
        <v>620</v>
      </c>
      <c r="P75">
        <f t="shared" si="10"/>
        <v>10.333333333333334</v>
      </c>
      <c r="Q75" s="16">
        <v>53.862409999999997</v>
      </c>
      <c r="R75" s="16">
        <v>1</v>
      </c>
      <c r="S75" s="16">
        <v>0.23</v>
      </c>
      <c r="T75" s="16">
        <v>0.14381441</v>
      </c>
      <c r="V75" s="16">
        <v>600</v>
      </c>
      <c r="W75">
        <f t="shared" si="11"/>
        <v>10</v>
      </c>
      <c r="X75" s="16">
        <v>53.598610000000001</v>
      </c>
      <c r="Y75" s="16">
        <v>1</v>
      </c>
      <c r="Z75" s="16">
        <v>0.23</v>
      </c>
      <c r="AA75" s="16">
        <v>0.16456555</v>
      </c>
      <c r="AC75" s="16">
        <v>560</v>
      </c>
      <c r="AD75" s="16">
        <f t="shared" si="12"/>
        <v>9.3333333333333339</v>
      </c>
      <c r="AE75" s="16">
        <v>49.218468000000001</v>
      </c>
      <c r="AF75" s="16">
        <v>1</v>
      </c>
      <c r="AG75" s="16">
        <v>0.23</v>
      </c>
      <c r="AH75" s="16">
        <v>0.56726664000000004</v>
      </c>
      <c r="AJ75" s="16">
        <v>560</v>
      </c>
      <c r="AK75" s="16">
        <f t="shared" si="8"/>
        <v>9.3333333333333339</v>
      </c>
      <c r="AL75" s="16">
        <v>49.873649999999998</v>
      </c>
      <c r="AM75" s="16">
        <v>1</v>
      </c>
      <c r="AN75" s="16">
        <v>0.23</v>
      </c>
      <c r="AO75" s="16">
        <v>0.49564940000000002</v>
      </c>
      <c r="AQ75" s="16">
        <v>576.95592999999997</v>
      </c>
      <c r="AR75">
        <f t="shared" si="13"/>
        <v>9.6159321666666653</v>
      </c>
      <c r="AS75" s="16">
        <v>51.016776999999998</v>
      </c>
      <c r="AT75" s="16">
        <v>1</v>
      </c>
      <c r="AU75" s="16">
        <v>0.23</v>
      </c>
      <c r="AV75" s="16">
        <v>0.37950832000000001</v>
      </c>
      <c r="AX75" s="16"/>
      <c r="AY75" s="16"/>
    </row>
    <row r="76" spans="1:51">
      <c r="A76" s="16">
        <v>593.26589999999999</v>
      </c>
      <c r="B76" s="16">
        <f t="shared" si="9"/>
        <v>9.8877649999999999</v>
      </c>
      <c r="C76" s="16">
        <v>51.016776999999998</v>
      </c>
      <c r="D76" s="16">
        <v>1</v>
      </c>
      <c r="E76" s="16">
        <v>0.23</v>
      </c>
      <c r="F76" s="16">
        <v>0.37950825999999999</v>
      </c>
      <c r="H76" s="16">
        <v>590</v>
      </c>
      <c r="I76" s="16">
        <f t="shared" si="7"/>
        <v>9.8333333333333339</v>
      </c>
      <c r="J76" s="16">
        <v>48.842179999999999</v>
      </c>
      <c r="K76" s="16">
        <v>1</v>
      </c>
      <c r="L76" s="16">
        <v>0.23</v>
      </c>
      <c r="M76" s="16">
        <v>0.61016879999999996</v>
      </c>
      <c r="O76" s="16">
        <v>630</v>
      </c>
      <c r="P76">
        <f t="shared" si="10"/>
        <v>10.5</v>
      </c>
      <c r="Q76" s="16">
        <v>53.767060000000001</v>
      </c>
      <c r="R76" s="16">
        <v>1</v>
      </c>
      <c r="S76" s="16">
        <v>0.23</v>
      </c>
      <c r="T76" s="16">
        <v>0.15131591</v>
      </c>
      <c r="V76" s="16">
        <v>610</v>
      </c>
      <c r="W76">
        <f t="shared" si="11"/>
        <v>10.166666666666666</v>
      </c>
      <c r="X76" s="16">
        <v>53.506230000000002</v>
      </c>
      <c r="Y76" s="16">
        <v>1</v>
      </c>
      <c r="Z76" s="16">
        <v>0.23</v>
      </c>
      <c r="AA76" s="16">
        <v>0.17183024</v>
      </c>
      <c r="AC76" s="16">
        <v>570</v>
      </c>
      <c r="AD76" s="16">
        <f t="shared" si="12"/>
        <v>9.5</v>
      </c>
      <c r="AE76" s="16">
        <v>49.071044999999998</v>
      </c>
      <c r="AF76" s="16">
        <v>1</v>
      </c>
      <c r="AG76" s="16">
        <v>0.23</v>
      </c>
      <c r="AH76" s="16">
        <v>0.58391740000000003</v>
      </c>
      <c r="AJ76" s="16">
        <v>570</v>
      </c>
      <c r="AK76" s="16">
        <f t="shared" si="8"/>
        <v>9.5</v>
      </c>
      <c r="AL76" s="16">
        <v>49.720332999999997</v>
      </c>
      <c r="AM76" s="16">
        <v>1</v>
      </c>
      <c r="AN76" s="16">
        <v>0.23</v>
      </c>
      <c r="AO76" s="16">
        <v>0.51206589999999996</v>
      </c>
      <c r="AQ76" s="16">
        <v>576.95592999999997</v>
      </c>
      <c r="AR76">
        <f t="shared" si="13"/>
        <v>9.6159321666666653</v>
      </c>
      <c r="AS76" s="16">
        <v>51.016776999999998</v>
      </c>
      <c r="AT76" s="16">
        <v>1</v>
      </c>
      <c r="AU76" s="16">
        <v>0.23</v>
      </c>
      <c r="AV76" s="16">
        <v>0.37950832000000001</v>
      </c>
      <c r="AX76" s="16"/>
      <c r="AY76" s="16"/>
    </row>
    <row r="77" spans="1:51">
      <c r="A77" s="16">
        <v>593.26599999999996</v>
      </c>
      <c r="B77" s="16">
        <f t="shared" si="9"/>
        <v>9.8877666666666659</v>
      </c>
      <c r="C77" s="16">
        <v>51.016776999999998</v>
      </c>
      <c r="D77" s="16">
        <v>1</v>
      </c>
      <c r="E77" s="16">
        <v>0.23</v>
      </c>
      <c r="F77" s="16">
        <v>0.37950825999999999</v>
      </c>
      <c r="H77" s="16">
        <v>596.69849999999997</v>
      </c>
      <c r="I77" s="16">
        <f t="shared" si="7"/>
        <v>9.9449749999999995</v>
      </c>
      <c r="J77" s="16">
        <v>48.754950000000001</v>
      </c>
      <c r="K77" s="16">
        <v>1</v>
      </c>
      <c r="L77" s="16">
        <v>0.23</v>
      </c>
      <c r="M77" s="16">
        <v>0.62030439999999998</v>
      </c>
      <c r="O77" s="16">
        <v>640</v>
      </c>
      <c r="P77">
        <f t="shared" si="10"/>
        <v>10.666666666666666</v>
      </c>
      <c r="Q77" s="16">
        <v>53.671706999999998</v>
      </c>
      <c r="R77" s="16">
        <v>1</v>
      </c>
      <c r="S77" s="16">
        <v>0.23</v>
      </c>
      <c r="T77" s="16">
        <v>0.1588174</v>
      </c>
      <c r="V77" s="16">
        <v>620</v>
      </c>
      <c r="W77">
        <f t="shared" si="11"/>
        <v>10.333333333333334</v>
      </c>
      <c r="X77" s="16">
        <v>53.413845000000002</v>
      </c>
      <c r="Y77" s="16">
        <v>1</v>
      </c>
      <c r="Z77" s="16">
        <v>0.23</v>
      </c>
      <c r="AA77" s="16">
        <v>0.17909494000000001</v>
      </c>
      <c r="AC77" s="16">
        <v>580</v>
      </c>
      <c r="AD77" s="16">
        <f t="shared" si="12"/>
        <v>9.6666666666666661</v>
      </c>
      <c r="AE77" s="16">
        <v>48.923625999999999</v>
      </c>
      <c r="AF77" s="16">
        <v>1</v>
      </c>
      <c r="AG77" s="16">
        <v>0.23</v>
      </c>
      <c r="AH77" s="16">
        <v>0.60077053000000002</v>
      </c>
      <c r="AJ77" s="16">
        <v>580</v>
      </c>
      <c r="AK77" s="16">
        <f t="shared" si="8"/>
        <v>9.6666666666666661</v>
      </c>
      <c r="AL77" s="16">
        <v>49.567019999999999</v>
      </c>
      <c r="AM77" s="16">
        <v>1</v>
      </c>
      <c r="AN77" s="16">
        <v>0.23</v>
      </c>
      <c r="AO77" s="16">
        <v>0.52868943999999995</v>
      </c>
      <c r="AQ77" s="16">
        <v>580</v>
      </c>
      <c r="AR77">
        <f t="shared" si="13"/>
        <v>9.6666666666666661</v>
      </c>
      <c r="AS77" s="16">
        <v>50.976190000000003</v>
      </c>
      <c r="AT77" s="16">
        <v>1</v>
      </c>
      <c r="AU77" s="16">
        <v>0.23</v>
      </c>
      <c r="AV77" s="16">
        <v>0.38344988000000002</v>
      </c>
      <c r="AX77" s="16"/>
      <c r="AY77" s="16"/>
    </row>
    <row r="78" spans="1:51">
      <c r="A78" s="16">
        <v>593.26599999999996</v>
      </c>
      <c r="B78" s="16">
        <f t="shared" si="9"/>
        <v>9.8877666666666659</v>
      </c>
      <c r="C78" s="16">
        <v>51.016776999999998</v>
      </c>
      <c r="D78" s="16">
        <v>1</v>
      </c>
      <c r="E78" s="16">
        <v>0.23</v>
      </c>
      <c r="F78" s="16">
        <v>0.37950825999999999</v>
      </c>
      <c r="H78" s="16">
        <v>596.69849999999997</v>
      </c>
      <c r="I78" s="16">
        <f t="shared" si="7"/>
        <v>9.9449749999999995</v>
      </c>
      <c r="J78" s="16">
        <v>48.754950000000001</v>
      </c>
      <c r="K78" s="16">
        <v>1</v>
      </c>
      <c r="L78" s="16">
        <v>0.23</v>
      </c>
      <c r="M78" s="16">
        <v>0.62030439999999998</v>
      </c>
      <c r="O78" s="16">
        <v>650</v>
      </c>
      <c r="P78">
        <f t="shared" si="10"/>
        <v>10.833333333333334</v>
      </c>
      <c r="Q78" s="16">
        <v>53.576355</v>
      </c>
      <c r="R78" s="16">
        <v>1</v>
      </c>
      <c r="S78" s="16">
        <v>0.23</v>
      </c>
      <c r="T78" s="16">
        <v>0.16631889999999999</v>
      </c>
      <c r="V78" s="16">
        <v>630</v>
      </c>
      <c r="W78">
        <f t="shared" si="11"/>
        <v>10.5</v>
      </c>
      <c r="X78" s="16">
        <v>53.321460000000002</v>
      </c>
      <c r="Y78" s="16">
        <v>1</v>
      </c>
      <c r="Z78" s="16">
        <v>0.23</v>
      </c>
      <c r="AA78" s="16">
        <v>0.18635963</v>
      </c>
      <c r="AC78" s="16">
        <v>590</v>
      </c>
      <c r="AD78" s="16">
        <f t="shared" si="12"/>
        <v>9.8333333333333339</v>
      </c>
      <c r="AE78" s="16">
        <v>48.776203000000002</v>
      </c>
      <c r="AF78" s="16">
        <v>1</v>
      </c>
      <c r="AG78" s="16">
        <v>0.23</v>
      </c>
      <c r="AH78" s="16">
        <v>0.61782855000000003</v>
      </c>
      <c r="AJ78" s="16">
        <v>590</v>
      </c>
      <c r="AK78" s="16">
        <f t="shared" si="8"/>
        <v>9.8333333333333339</v>
      </c>
      <c r="AL78" s="16">
        <v>49.413704000000003</v>
      </c>
      <c r="AM78" s="16">
        <v>1</v>
      </c>
      <c r="AN78" s="16">
        <v>0.23</v>
      </c>
      <c r="AO78" s="16">
        <v>0.54552270000000003</v>
      </c>
      <c r="AQ78" s="16">
        <v>590</v>
      </c>
      <c r="AR78">
        <f t="shared" si="13"/>
        <v>9.8333333333333339</v>
      </c>
      <c r="AS78" s="16">
        <v>50.842846000000002</v>
      </c>
      <c r="AT78" s="16">
        <v>1</v>
      </c>
      <c r="AU78" s="16">
        <v>0.23</v>
      </c>
      <c r="AV78" s="16">
        <v>0.39649013</v>
      </c>
      <c r="AX78" s="16"/>
      <c r="AY78" s="16"/>
    </row>
    <row r="79" spans="1:51">
      <c r="A79" s="16">
        <v>600</v>
      </c>
      <c r="B79" s="16">
        <f t="shared" si="9"/>
        <v>10</v>
      </c>
      <c r="C79" s="16">
        <v>50.914810000000003</v>
      </c>
      <c r="D79" s="16">
        <v>1</v>
      </c>
      <c r="E79" s="16">
        <v>0.23</v>
      </c>
      <c r="F79" s="16">
        <v>0.38943464</v>
      </c>
      <c r="H79" s="16">
        <v>600</v>
      </c>
      <c r="I79" s="16">
        <f t="shared" si="7"/>
        <v>10</v>
      </c>
      <c r="J79" s="16">
        <v>48.711959999999998</v>
      </c>
      <c r="K79" s="16">
        <v>1</v>
      </c>
      <c r="L79" s="16">
        <v>0.23</v>
      </c>
      <c r="M79" s="16">
        <v>0.62532675000000004</v>
      </c>
      <c r="O79" s="16">
        <v>660</v>
      </c>
      <c r="P79">
        <f t="shared" si="10"/>
        <v>11</v>
      </c>
      <c r="Q79" s="16">
        <v>53.481006999999998</v>
      </c>
      <c r="R79" s="16">
        <v>1</v>
      </c>
      <c r="S79" s="16">
        <v>0.23</v>
      </c>
      <c r="T79" s="16">
        <v>0.17382038</v>
      </c>
      <c r="V79" s="16">
        <v>640</v>
      </c>
      <c r="W79">
        <f t="shared" si="11"/>
        <v>10.666666666666666</v>
      </c>
      <c r="X79" s="16">
        <v>53.229080000000003</v>
      </c>
      <c r="Y79" s="16">
        <v>1</v>
      </c>
      <c r="Z79" s="16">
        <v>0.23</v>
      </c>
      <c r="AA79" s="16">
        <v>0.19362431999999999</v>
      </c>
      <c r="AC79" s="16">
        <v>595.11929999999995</v>
      </c>
      <c r="AD79" s="16">
        <f t="shared" si="12"/>
        <v>9.9186549999999993</v>
      </c>
      <c r="AE79" s="16">
        <v>48.700733</v>
      </c>
      <c r="AF79" s="16">
        <v>1</v>
      </c>
      <c r="AG79" s="16">
        <v>0.23</v>
      </c>
      <c r="AH79" s="16">
        <v>0.62664129999999996</v>
      </c>
      <c r="AJ79" s="16">
        <v>600</v>
      </c>
      <c r="AK79" s="16">
        <f t="shared" si="8"/>
        <v>10</v>
      </c>
      <c r="AL79" s="16">
        <v>49.260387000000001</v>
      </c>
      <c r="AM79" s="16">
        <v>1</v>
      </c>
      <c r="AN79" s="16">
        <v>0.23</v>
      </c>
      <c r="AO79" s="16">
        <v>0.56256850000000003</v>
      </c>
      <c r="AQ79" s="16">
        <v>600</v>
      </c>
      <c r="AR79">
        <f t="shared" si="13"/>
        <v>10</v>
      </c>
      <c r="AS79" s="16">
        <v>50.709502999999998</v>
      </c>
      <c r="AT79" s="16">
        <v>1</v>
      </c>
      <c r="AU79" s="16">
        <v>0.23</v>
      </c>
      <c r="AV79" s="16">
        <v>0.40967249999999999</v>
      </c>
      <c r="AX79" s="16"/>
      <c r="AY79" s="16"/>
    </row>
    <row r="80" spans="1:51">
      <c r="A80" s="16">
        <v>610</v>
      </c>
      <c r="B80" s="16">
        <f t="shared" si="9"/>
        <v>10.166666666666666</v>
      </c>
      <c r="C80" s="16">
        <v>50.763390000000001</v>
      </c>
      <c r="D80" s="16">
        <v>1</v>
      </c>
      <c r="E80" s="16">
        <v>0.23</v>
      </c>
      <c r="F80" s="16">
        <v>0.40432790000000002</v>
      </c>
      <c r="H80" s="16">
        <v>610</v>
      </c>
      <c r="I80" s="16">
        <f t="shared" si="7"/>
        <v>10.166666666666666</v>
      </c>
      <c r="J80" s="16">
        <v>48.581738000000001</v>
      </c>
      <c r="K80" s="16">
        <v>1</v>
      </c>
      <c r="L80" s="16">
        <v>0.23</v>
      </c>
      <c r="M80" s="16">
        <v>0.64064765000000001</v>
      </c>
      <c r="O80" s="16">
        <v>670</v>
      </c>
      <c r="P80">
        <f t="shared" si="10"/>
        <v>11.166666666666666</v>
      </c>
      <c r="Q80" s="16">
        <v>53.385654000000002</v>
      </c>
      <c r="R80" s="16">
        <v>1</v>
      </c>
      <c r="S80" s="16">
        <v>0.23</v>
      </c>
      <c r="T80" s="16">
        <v>0.18132187</v>
      </c>
      <c r="V80" s="16">
        <v>650</v>
      </c>
      <c r="W80">
        <f t="shared" si="11"/>
        <v>10.833333333333334</v>
      </c>
      <c r="X80" s="16">
        <v>53.136696000000001</v>
      </c>
      <c r="Y80" s="16">
        <v>1</v>
      </c>
      <c r="Z80" s="16">
        <v>0.23</v>
      </c>
      <c r="AA80" s="16">
        <v>0.20088902</v>
      </c>
      <c r="AC80" s="16">
        <v>595.11929999999995</v>
      </c>
      <c r="AD80" s="16">
        <f t="shared" si="12"/>
        <v>9.9186549999999993</v>
      </c>
      <c r="AE80" s="16">
        <v>48.700733</v>
      </c>
      <c r="AF80" s="16">
        <v>1</v>
      </c>
      <c r="AG80" s="16">
        <v>0.23</v>
      </c>
      <c r="AH80" s="16">
        <v>0.62664129999999996</v>
      </c>
      <c r="AJ80" s="16">
        <v>610</v>
      </c>
      <c r="AK80" s="16">
        <f t="shared" si="8"/>
        <v>10.166666666666666</v>
      </c>
      <c r="AL80" s="16">
        <v>49.107075000000002</v>
      </c>
      <c r="AM80" s="16">
        <v>1</v>
      </c>
      <c r="AN80" s="16">
        <v>0.23</v>
      </c>
      <c r="AO80" s="16">
        <v>0.5798297</v>
      </c>
      <c r="AQ80" s="16">
        <v>610</v>
      </c>
      <c r="AR80">
        <f t="shared" si="13"/>
        <v>10.166666666666666</v>
      </c>
      <c r="AS80" s="16">
        <v>50.576163999999999</v>
      </c>
      <c r="AT80" s="16">
        <v>1</v>
      </c>
      <c r="AU80" s="16">
        <v>0.23</v>
      </c>
      <c r="AV80" s="16">
        <v>0.42299863999999998</v>
      </c>
      <c r="AX80" s="16"/>
      <c r="AY80" s="16"/>
    </row>
    <row r="81" spans="1:51">
      <c r="A81" s="16">
        <v>620</v>
      </c>
      <c r="B81" s="16">
        <f t="shared" si="9"/>
        <v>10.333333333333334</v>
      </c>
      <c r="C81" s="16">
        <v>50.611972999999999</v>
      </c>
      <c r="D81" s="16">
        <v>1</v>
      </c>
      <c r="E81" s="16">
        <v>0.23</v>
      </c>
      <c r="F81" s="16">
        <v>0.41940567000000001</v>
      </c>
      <c r="H81" s="16">
        <v>610.74019999999996</v>
      </c>
      <c r="I81" s="16">
        <f t="shared" si="7"/>
        <v>10.179003333333332</v>
      </c>
      <c r="J81" s="16">
        <v>48.572099999999999</v>
      </c>
      <c r="K81" s="16">
        <v>1</v>
      </c>
      <c r="L81" s="16">
        <v>0.23</v>
      </c>
      <c r="M81" s="16">
        <v>0.64178820000000003</v>
      </c>
      <c r="O81" s="16">
        <v>680</v>
      </c>
      <c r="P81">
        <f t="shared" si="10"/>
        <v>11.333333333333334</v>
      </c>
      <c r="Q81" s="16">
        <v>53.290301999999997</v>
      </c>
      <c r="R81" s="16">
        <v>1</v>
      </c>
      <c r="S81" s="16">
        <v>0.23</v>
      </c>
      <c r="T81" s="16">
        <v>0.18882336</v>
      </c>
      <c r="V81" s="16">
        <v>660</v>
      </c>
      <c r="W81">
        <f t="shared" si="11"/>
        <v>11</v>
      </c>
      <c r="X81" s="16">
        <v>53.044310000000003</v>
      </c>
      <c r="Y81" s="16">
        <v>1</v>
      </c>
      <c r="Z81" s="16">
        <v>0.23</v>
      </c>
      <c r="AA81" s="16">
        <v>0.20815370999999999</v>
      </c>
      <c r="AC81" s="16">
        <v>600</v>
      </c>
      <c r="AD81" s="16">
        <f t="shared" si="12"/>
        <v>10</v>
      </c>
      <c r="AE81" s="16">
        <v>48.628779999999999</v>
      </c>
      <c r="AF81" s="16">
        <v>1</v>
      </c>
      <c r="AG81" s="16">
        <v>0.23</v>
      </c>
      <c r="AH81" s="16">
        <v>0.63509420000000005</v>
      </c>
      <c r="AJ81" s="16">
        <v>620</v>
      </c>
      <c r="AK81" s="16">
        <f t="shared" si="8"/>
        <v>10.333333333333334</v>
      </c>
      <c r="AL81" s="16">
        <v>48.953760000000003</v>
      </c>
      <c r="AM81" s="16">
        <v>1</v>
      </c>
      <c r="AN81" s="16">
        <v>0.23</v>
      </c>
      <c r="AO81" s="16">
        <v>0.59730905000000001</v>
      </c>
      <c r="AQ81" s="16">
        <v>620</v>
      </c>
      <c r="AR81">
        <f t="shared" si="13"/>
        <v>10.333333333333334</v>
      </c>
      <c r="AS81" s="16">
        <v>50.442819999999998</v>
      </c>
      <c r="AT81" s="16">
        <v>1</v>
      </c>
      <c r="AU81" s="16">
        <v>0.23</v>
      </c>
      <c r="AV81" s="16">
        <v>0.43647024000000001</v>
      </c>
      <c r="AX81" s="16"/>
      <c r="AY81" s="16"/>
    </row>
    <row r="82" spans="1:51">
      <c r="A82" s="16">
        <v>630</v>
      </c>
      <c r="B82" s="16">
        <f t="shared" si="9"/>
        <v>10.5</v>
      </c>
      <c r="C82" s="16">
        <v>50.460552</v>
      </c>
      <c r="D82" s="16">
        <v>1</v>
      </c>
      <c r="E82" s="16">
        <v>0.23</v>
      </c>
      <c r="F82" s="16">
        <v>0.43467044999999999</v>
      </c>
      <c r="H82" s="16">
        <v>610.74019999999996</v>
      </c>
      <c r="I82" s="16">
        <f t="shared" si="7"/>
        <v>10.179003333333332</v>
      </c>
      <c r="J82" s="16">
        <v>48.572099999999999</v>
      </c>
      <c r="K82" s="16">
        <v>10.443932999999999</v>
      </c>
      <c r="L82" s="16">
        <v>0.23</v>
      </c>
      <c r="M82" s="16">
        <v>0.64178820000000003</v>
      </c>
      <c r="O82" s="16">
        <v>690</v>
      </c>
      <c r="P82">
        <f t="shared" si="10"/>
        <v>11.5</v>
      </c>
      <c r="Q82" s="16">
        <v>53.194949999999999</v>
      </c>
      <c r="R82" s="16">
        <v>1</v>
      </c>
      <c r="S82" s="16">
        <v>0.23</v>
      </c>
      <c r="T82" s="16">
        <v>0.19632485999999999</v>
      </c>
      <c r="V82" s="16">
        <v>670</v>
      </c>
      <c r="W82">
        <f t="shared" si="11"/>
        <v>11.166666666666666</v>
      </c>
      <c r="X82" s="16">
        <v>52.951929999999997</v>
      </c>
      <c r="Y82" s="16">
        <v>1</v>
      </c>
      <c r="Z82" s="16">
        <v>0.23</v>
      </c>
      <c r="AA82" s="16">
        <v>0.21541841</v>
      </c>
      <c r="AC82" s="16">
        <v>607.58056999999997</v>
      </c>
      <c r="AD82" s="16">
        <f t="shared" si="12"/>
        <v>10.126342833333332</v>
      </c>
      <c r="AE82" s="16">
        <v>48.517024999999997</v>
      </c>
      <c r="AF82" s="16">
        <v>1</v>
      </c>
      <c r="AG82" s="16">
        <v>0.23</v>
      </c>
      <c r="AH82" s="16">
        <v>0.64832239999999997</v>
      </c>
      <c r="AJ82" s="16">
        <v>630</v>
      </c>
      <c r="AK82" s="16">
        <f t="shared" si="8"/>
        <v>10.5</v>
      </c>
      <c r="AL82" s="16">
        <v>48.800440000000002</v>
      </c>
      <c r="AM82" s="16">
        <v>1</v>
      </c>
      <c r="AN82" s="16">
        <v>0.23</v>
      </c>
      <c r="AO82" s="16">
        <v>0.61500949999999999</v>
      </c>
      <c r="AQ82" s="16">
        <v>630</v>
      </c>
      <c r="AR82">
        <f t="shared" si="13"/>
        <v>10.5</v>
      </c>
      <c r="AS82" s="16">
        <v>50.309480000000001</v>
      </c>
      <c r="AT82" s="16">
        <v>1</v>
      </c>
      <c r="AU82" s="16">
        <v>0.23</v>
      </c>
      <c r="AV82" s="16">
        <v>0.45008894999999999</v>
      </c>
      <c r="AX82" s="16"/>
      <c r="AY82" s="16"/>
    </row>
    <row r="83" spans="1:51">
      <c r="A83" s="16">
        <v>640</v>
      </c>
      <c r="B83" s="16">
        <f t="shared" si="9"/>
        <v>10.666666666666666</v>
      </c>
      <c r="C83" s="16">
        <v>50.309130000000003</v>
      </c>
      <c r="D83" s="16">
        <v>1</v>
      </c>
      <c r="E83" s="16">
        <v>0.23</v>
      </c>
      <c r="F83" s="16">
        <v>0.45012465000000002</v>
      </c>
      <c r="H83" s="16">
        <v>620</v>
      </c>
      <c r="I83" s="16">
        <f t="shared" si="7"/>
        <v>10.333333333333334</v>
      </c>
      <c r="J83" s="16">
        <v>48.451520000000002</v>
      </c>
      <c r="K83" s="16">
        <v>10.88106</v>
      </c>
      <c r="L83" s="16">
        <v>0.23</v>
      </c>
      <c r="M83" s="16">
        <v>0.65613310000000002</v>
      </c>
      <c r="O83" s="16">
        <v>700</v>
      </c>
      <c r="P83">
        <f t="shared" si="10"/>
        <v>11.666666666666666</v>
      </c>
      <c r="Q83" s="16">
        <v>53.099598</v>
      </c>
      <c r="R83" s="16">
        <v>1</v>
      </c>
      <c r="S83" s="16">
        <v>0.23</v>
      </c>
      <c r="T83" s="16">
        <v>0.20382633999999999</v>
      </c>
      <c r="V83" s="16">
        <v>680</v>
      </c>
      <c r="W83">
        <f t="shared" si="11"/>
        <v>11.333333333333334</v>
      </c>
      <c r="X83" s="16">
        <v>52.859546999999999</v>
      </c>
      <c r="Y83" s="16">
        <v>1</v>
      </c>
      <c r="Z83" s="16">
        <v>0.23</v>
      </c>
      <c r="AA83" s="16">
        <v>0.22268309999999999</v>
      </c>
      <c r="AC83" s="16">
        <v>607.58056999999997</v>
      </c>
      <c r="AD83" s="16">
        <f t="shared" si="12"/>
        <v>10.126342833333332</v>
      </c>
      <c r="AE83" s="16">
        <v>48.517024999999997</v>
      </c>
      <c r="AF83" s="16">
        <v>9.3090489999999999</v>
      </c>
      <c r="AG83" s="16">
        <v>0.23</v>
      </c>
      <c r="AH83" s="16">
        <v>0.64832239999999997</v>
      </c>
      <c r="AJ83" s="16">
        <v>636.53290000000004</v>
      </c>
      <c r="AK83" s="16">
        <f t="shared" si="8"/>
        <v>10.608881666666667</v>
      </c>
      <c r="AL83" s="16">
        <v>48.700282999999999</v>
      </c>
      <c r="AM83" s="16">
        <v>1</v>
      </c>
      <c r="AN83" s="16">
        <v>0.23</v>
      </c>
      <c r="AO83" s="16">
        <v>0.62669383999999995</v>
      </c>
      <c r="AQ83" s="16">
        <v>640</v>
      </c>
      <c r="AR83">
        <f t="shared" si="13"/>
        <v>10.666666666666666</v>
      </c>
      <c r="AS83" s="16">
        <v>50.176136</v>
      </c>
      <c r="AT83" s="16">
        <v>1</v>
      </c>
      <c r="AU83" s="16">
        <v>0.23</v>
      </c>
      <c r="AV83" s="16">
        <v>0.46385651999999999</v>
      </c>
      <c r="AX83" s="16"/>
      <c r="AY83" s="16"/>
    </row>
    <row r="84" spans="1:51">
      <c r="A84" s="16">
        <v>650</v>
      </c>
      <c r="B84" s="16">
        <f t="shared" si="9"/>
        <v>10.833333333333334</v>
      </c>
      <c r="C84" s="16">
        <v>50.157710000000002</v>
      </c>
      <c r="D84" s="16">
        <v>1</v>
      </c>
      <c r="E84" s="16">
        <v>0.23</v>
      </c>
      <c r="F84" s="16">
        <v>0.46577078</v>
      </c>
      <c r="H84" s="16">
        <v>630</v>
      </c>
      <c r="I84" s="16">
        <f t="shared" si="7"/>
        <v>10.5</v>
      </c>
      <c r="J84" s="16">
        <v>48.321297000000001</v>
      </c>
      <c r="K84" s="16">
        <v>11.336938999999999</v>
      </c>
      <c r="L84" s="16">
        <v>0.23</v>
      </c>
      <c r="M84" s="16">
        <v>0.67178510000000002</v>
      </c>
      <c r="O84" s="16">
        <v>710</v>
      </c>
      <c r="P84">
        <f t="shared" si="10"/>
        <v>11.833333333333334</v>
      </c>
      <c r="Q84" s="16">
        <v>53.004246000000002</v>
      </c>
      <c r="R84" s="16">
        <v>1</v>
      </c>
      <c r="S84" s="16">
        <v>0.23</v>
      </c>
      <c r="T84" s="16">
        <v>0.21132783999999999</v>
      </c>
      <c r="V84" s="16">
        <v>690</v>
      </c>
      <c r="W84">
        <f t="shared" si="11"/>
        <v>11.5</v>
      </c>
      <c r="X84" s="16">
        <v>52.767161999999999</v>
      </c>
      <c r="Y84" s="16">
        <v>1</v>
      </c>
      <c r="Z84" s="16">
        <v>0.23</v>
      </c>
      <c r="AA84" s="16">
        <v>0.22994779000000001</v>
      </c>
      <c r="AC84" s="16">
        <v>610</v>
      </c>
      <c r="AD84" s="16">
        <f t="shared" si="12"/>
        <v>10.166666666666666</v>
      </c>
      <c r="AE84" s="16">
        <v>48.481358</v>
      </c>
      <c r="AF84" s="16">
        <v>9.4197279999999992</v>
      </c>
      <c r="AG84" s="16">
        <v>0.23</v>
      </c>
      <c r="AH84" s="16">
        <v>0.65256999999999998</v>
      </c>
      <c r="AJ84" s="16">
        <v>636.53290000000004</v>
      </c>
      <c r="AK84" s="16">
        <f t="shared" si="8"/>
        <v>10.608881666666667</v>
      </c>
      <c r="AL84" s="16">
        <v>48.700282999999999</v>
      </c>
      <c r="AM84" s="16">
        <v>1</v>
      </c>
      <c r="AN84" s="16">
        <v>0.23</v>
      </c>
      <c r="AO84" s="16">
        <v>0.62669383999999995</v>
      </c>
      <c r="AQ84" s="16">
        <v>650</v>
      </c>
      <c r="AR84">
        <f t="shared" si="13"/>
        <v>10.833333333333334</v>
      </c>
      <c r="AS84" s="16">
        <v>50.042797</v>
      </c>
      <c r="AT84" s="16">
        <v>1</v>
      </c>
      <c r="AU84" s="16">
        <v>0.23</v>
      </c>
      <c r="AV84" s="16">
        <v>0.47777461999999998</v>
      </c>
      <c r="AX84" s="16"/>
      <c r="AY84" s="16"/>
    </row>
    <row r="85" spans="1:51">
      <c r="A85" s="16">
        <v>660</v>
      </c>
      <c r="B85" s="16">
        <f t="shared" si="9"/>
        <v>11</v>
      </c>
      <c r="C85" s="16">
        <v>50.00629</v>
      </c>
      <c r="D85" s="16">
        <v>1</v>
      </c>
      <c r="E85" s="16">
        <v>0.23</v>
      </c>
      <c r="F85" s="16">
        <v>0.48161134</v>
      </c>
      <c r="H85" s="16">
        <v>640</v>
      </c>
      <c r="I85" s="16">
        <f t="shared" si="7"/>
        <v>10.666666666666666</v>
      </c>
      <c r="J85" s="16">
        <v>48.191079999999999</v>
      </c>
      <c r="K85" s="16">
        <v>11.838362</v>
      </c>
      <c r="L85" s="16">
        <v>0.23</v>
      </c>
      <c r="M85" s="16">
        <v>0.68760549999999998</v>
      </c>
      <c r="O85" s="16">
        <v>720</v>
      </c>
      <c r="P85">
        <f t="shared" si="10"/>
        <v>12</v>
      </c>
      <c r="Q85" s="16">
        <v>52.908897000000003</v>
      </c>
      <c r="R85" s="16">
        <v>1</v>
      </c>
      <c r="S85" s="16">
        <v>0.23</v>
      </c>
      <c r="T85" s="16">
        <v>0.21882931999999999</v>
      </c>
      <c r="V85" s="16">
        <v>700</v>
      </c>
      <c r="W85">
        <f t="shared" si="11"/>
        <v>11.666666666666666</v>
      </c>
      <c r="X85" s="16">
        <v>52.674779999999998</v>
      </c>
      <c r="Y85" s="16">
        <v>1</v>
      </c>
      <c r="Z85" s="16">
        <v>0.23</v>
      </c>
      <c r="AA85" s="16">
        <v>0.23721249999999999</v>
      </c>
      <c r="AC85" s="16">
        <v>620</v>
      </c>
      <c r="AD85" s="16">
        <f t="shared" si="12"/>
        <v>10.333333333333334</v>
      </c>
      <c r="AE85" s="16">
        <v>48.333934999999997</v>
      </c>
      <c r="AF85" s="16">
        <v>9.8943130000000004</v>
      </c>
      <c r="AG85" s="16">
        <v>0.23</v>
      </c>
      <c r="AH85" s="16">
        <v>0.67025864000000002</v>
      </c>
      <c r="AJ85" s="16">
        <v>640</v>
      </c>
      <c r="AK85" s="16">
        <f t="shared" si="8"/>
        <v>10.666666666666666</v>
      </c>
      <c r="AL85" s="16">
        <v>48.647129999999997</v>
      </c>
      <c r="AM85" s="16">
        <v>1</v>
      </c>
      <c r="AN85" s="16">
        <v>0.23</v>
      </c>
      <c r="AO85" s="16">
        <v>0.632934</v>
      </c>
      <c r="AQ85" s="16">
        <v>660</v>
      </c>
      <c r="AR85">
        <f t="shared" si="13"/>
        <v>11</v>
      </c>
      <c r="AS85" s="16">
        <v>49.909453999999997</v>
      </c>
      <c r="AT85" s="16">
        <v>1</v>
      </c>
      <c r="AU85" s="16">
        <v>0.23</v>
      </c>
      <c r="AV85" s="16">
        <v>0.49184499999999998</v>
      </c>
      <c r="AX85" s="16"/>
      <c r="AY85" s="16"/>
    </row>
    <row r="86" spans="1:51">
      <c r="A86" s="16">
        <v>670</v>
      </c>
      <c r="B86" s="16">
        <f t="shared" si="9"/>
        <v>11.166666666666666</v>
      </c>
      <c r="C86" s="16">
        <v>49.854874000000002</v>
      </c>
      <c r="D86" s="16">
        <v>1</v>
      </c>
      <c r="E86" s="16">
        <v>0.23</v>
      </c>
      <c r="F86" s="16">
        <v>0.49764894999999998</v>
      </c>
      <c r="H86" s="16">
        <v>650</v>
      </c>
      <c r="I86" s="16">
        <f t="shared" si="7"/>
        <v>10.833333333333334</v>
      </c>
      <c r="J86" s="16">
        <v>48.060856000000001</v>
      </c>
      <c r="K86" s="16">
        <v>12.426964999999999</v>
      </c>
      <c r="L86" s="16">
        <v>0.23</v>
      </c>
      <c r="M86" s="16">
        <v>0.70359605999999997</v>
      </c>
      <c r="O86" s="16">
        <v>730</v>
      </c>
      <c r="P86">
        <f t="shared" si="10"/>
        <v>12.166666666666666</v>
      </c>
      <c r="Q86" s="16">
        <v>52.813544999999998</v>
      </c>
      <c r="R86" s="16">
        <v>1</v>
      </c>
      <c r="S86" s="16">
        <v>0.23</v>
      </c>
      <c r="T86" s="16">
        <v>0.22633081999999999</v>
      </c>
      <c r="V86" s="16">
        <v>710</v>
      </c>
      <c r="W86">
        <f t="shared" si="11"/>
        <v>11.833333333333334</v>
      </c>
      <c r="X86" s="16">
        <v>52.582397</v>
      </c>
      <c r="Y86" s="16">
        <v>1</v>
      </c>
      <c r="Z86" s="16">
        <v>0.23</v>
      </c>
      <c r="AA86" s="16">
        <v>0.24447717999999999</v>
      </c>
      <c r="AC86" s="16">
        <v>630</v>
      </c>
      <c r="AD86" s="16">
        <f t="shared" si="12"/>
        <v>10.5</v>
      </c>
      <c r="AE86" s="16">
        <v>48.186515999999997</v>
      </c>
      <c r="AF86" s="16">
        <v>10.419743</v>
      </c>
      <c r="AG86" s="16">
        <v>0.23</v>
      </c>
      <c r="AH86" s="16">
        <v>0.68816286000000004</v>
      </c>
      <c r="AJ86" s="16">
        <v>648.99334999999996</v>
      </c>
      <c r="AK86" s="16">
        <f t="shared" si="8"/>
        <v>10.816555833333332</v>
      </c>
      <c r="AL86" s="16">
        <v>48.509247000000002</v>
      </c>
      <c r="AM86" s="16">
        <v>1</v>
      </c>
      <c r="AN86" s="16">
        <v>0.23</v>
      </c>
      <c r="AO86" s="16">
        <v>0.64924789999999999</v>
      </c>
      <c r="AQ86" s="16">
        <v>670</v>
      </c>
      <c r="AR86">
        <f t="shared" si="13"/>
        <v>11.166666666666666</v>
      </c>
      <c r="AS86" s="16">
        <v>49.776110000000003</v>
      </c>
      <c r="AT86" s="16">
        <v>1</v>
      </c>
      <c r="AU86" s="16">
        <v>0.23</v>
      </c>
      <c r="AV86" s="16">
        <v>0.50606949999999995</v>
      </c>
      <c r="AX86" s="16"/>
      <c r="AY86" s="16"/>
    </row>
    <row r="87" spans="1:51">
      <c r="A87" s="16">
        <v>680</v>
      </c>
      <c r="B87" s="16">
        <f t="shared" si="9"/>
        <v>11.333333333333334</v>
      </c>
      <c r="C87" s="16">
        <v>49.703453000000003</v>
      </c>
      <c r="D87" s="16">
        <v>1</v>
      </c>
      <c r="E87" s="16">
        <v>0.23</v>
      </c>
      <c r="F87" s="16">
        <v>0.51388615000000004</v>
      </c>
      <c r="H87" s="16">
        <v>660</v>
      </c>
      <c r="I87" s="16">
        <f t="shared" si="7"/>
        <v>11</v>
      </c>
      <c r="J87" s="16">
        <v>47.930633999999998</v>
      </c>
      <c r="K87" s="16">
        <v>13.109975</v>
      </c>
      <c r="L87" s="16">
        <v>0.23</v>
      </c>
      <c r="M87" s="16">
        <v>0.71975880000000003</v>
      </c>
      <c r="O87" s="16">
        <v>740</v>
      </c>
      <c r="P87">
        <f t="shared" si="10"/>
        <v>12.333333333333334</v>
      </c>
      <c r="Q87" s="16">
        <v>52.718192999999999</v>
      </c>
      <c r="R87" s="16">
        <v>1</v>
      </c>
      <c r="S87" s="16">
        <v>0.23</v>
      </c>
      <c r="T87" s="16">
        <v>0.23383229999999999</v>
      </c>
      <c r="V87" s="16">
        <v>720</v>
      </c>
      <c r="W87">
        <f t="shared" si="11"/>
        <v>12</v>
      </c>
      <c r="X87" s="16">
        <v>52.490012999999998</v>
      </c>
      <c r="Y87" s="16">
        <v>1</v>
      </c>
      <c r="Z87" s="16">
        <v>0.23</v>
      </c>
      <c r="AA87" s="16">
        <v>0.25174190000000002</v>
      </c>
      <c r="AC87" s="16">
        <v>640</v>
      </c>
      <c r="AD87" s="16">
        <f t="shared" si="12"/>
        <v>10.666666666666666</v>
      </c>
      <c r="AE87" s="16">
        <v>48.039093000000001</v>
      </c>
      <c r="AF87" s="16">
        <v>11.051764</v>
      </c>
      <c r="AG87" s="16">
        <v>0.23</v>
      </c>
      <c r="AH87" s="16">
        <v>0.70628535999999997</v>
      </c>
      <c r="AJ87" s="16">
        <v>648.99334999999996</v>
      </c>
      <c r="AK87" s="16">
        <f t="shared" si="8"/>
        <v>10.816555833333332</v>
      </c>
      <c r="AL87" s="16">
        <v>48.509247000000002</v>
      </c>
      <c r="AM87" s="16">
        <v>9.3331719999999994</v>
      </c>
      <c r="AN87" s="16">
        <v>0.23</v>
      </c>
      <c r="AO87" s="16">
        <v>0.64924789999999999</v>
      </c>
      <c r="AQ87" s="16">
        <v>680</v>
      </c>
      <c r="AR87">
        <f t="shared" si="13"/>
        <v>11.333333333333334</v>
      </c>
      <c r="AS87" s="16">
        <v>49.642772999999998</v>
      </c>
      <c r="AT87" s="16">
        <v>1</v>
      </c>
      <c r="AU87" s="16">
        <v>0.23</v>
      </c>
      <c r="AV87" s="16">
        <v>0.52044975999999998</v>
      </c>
      <c r="AX87" s="16"/>
      <c r="AY87" s="16"/>
    </row>
    <row r="88" spans="1:51">
      <c r="A88" s="16">
        <v>690</v>
      </c>
      <c r="B88" s="16">
        <f t="shared" si="9"/>
        <v>11.5</v>
      </c>
      <c r="C88" s="16">
        <v>49.552031999999997</v>
      </c>
      <c r="D88" s="16">
        <v>1</v>
      </c>
      <c r="E88" s="16">
        <v>0.23</v>
      </c>
      <c r="F88" s="16">
        <v>0.53032553000000004</v>
      </c>
      <c r="H88" s="16">
        <v>670</v>
      </c>
      <c r="I88" s="16">
        <f t="shared" si="7"/>
        <v>11.166666666666666</v>
      </c>
      <c r="J88" s="16">
        <v>47.800415000000001</v>
      </c>
      <c r="K88" s="16">
        <v>13.877471</v>
      </c>
      <c r="L88" s="16">
        <v>0.23</v>
      </c>
      <c r="M88" s="16">
        <v>0.73609555000000004</v>
      </c>
      <c r="O88" s="16">
        <v>750</v>
      </c>
      <c r="P88">
        <f t="shared" si="10"/>
        <v>12.5</v>
      </c>
      <c r="Q88" s="16">
        <v>52.622839999999997</v>
      </c>
      <c r="R88" s="16">
        <v>1</v>
      </c>
      <c r="S88" s="16">
        <v>0.23</v>
      </c>
      <c r="T88" s="16">
        <v>0.24133379999999999</v>
      </c>
      <c r="V88" s="16">
        <v>730</v>
      </c>
      <c r="W88">
        <f t="shared" si="11"/>
        <v>12.166666666666666</v>
      </c>
      <c r="X88" s="16">
        <v>52.397632999999999</v>
      </c>
      <c r="Y88" s="16">
        <v>1</v>
      </c>
      <c r="Z88" s="16">
        <v>0.23</v>
      </c>
      <c r="AA88" s="16">
        <v>0.25900659999999998</v>
      </c>
      <c r="AC88" s="16">
        <v>650</v>
      </c>
      <c r="AD88" s="16">
        <f t="shared" si="12"/>
        <v>10.833333333333334</v>
      </c>
      <c r="AE88" s="16">
        <v>47.891669999999998</v>
      </c>
      <c r="AF88" s="16">
        <v>11.787012000000001</v>
      </c>
      <c r="AG88" s="16">
        <v>0.23</v>
      </c>
      <c r="AH88" s="16">
        <v>0.72462886999999998</v>
      </c>
      <c r="AJ88" s="16">
        <v>650</v>
      </c>
      <c r="AK88" s="16">
        <f t="shared" si="8"/>
        <v>10.833333333333334</v>
      </c>
      <c r="AL88" s="16">
        <v>48.493813000000003</v>
      </c>
      <c r="AM88" s="16">
        <v>9.3706689999999995</v>
      </c>
      <c r="AN88" s="16">
        <v>0.23</v>
      </c>
      <c r="AO88" s="16">
        <v>0.65108544000000002</v>
      </c>
      <c r="AQ88" s="16">
        <v>690</v>
      </c>
      <c r="AR88">
        <f t="shared" si="13"/>
        <v>11.5</v>
      </c>
      <c r="AS88" s="16">
        <v>49.509430000000002</v>
      </c>
      <c r="AT88" s="16">
        <v>1</v>
      </c>
      <c r="AU88" s="16">
        <v>0.23</v>
      </c>
      <c r="AV88" s="16">
        <v>0.53498769999999995</v>
      </c>
      <c r="AX88" s="16"/>
      <c r="AY88" s="16"/>
    </row>
    <row r="89" spans="1:51">
      <c r="A89" s="16">
        <v>700</v>
      </c>
      <c r="B89" s="16">
        <f t="shared" si="9"/>
        <v>11.666666666666666</v>
      </c>
      <c r="C89" s="16">
        <v>49.40061</v>
      </c>
      <c r="D89" s="16">
        <v>1</v>
      </c>
      <c r="E89" s="16">
        <v>0.23</v>
      </c>
      <c r="F89" s="16">
        <v>0.54696979999999995</v>
      </c>
      <c r="H89" s="16">
        <v>680</v>
      </c>
      <c r="I89" s="16">
        <f t="shared" si="7"/>
        <v>11.333333333333334</v>
      </c>
      <c r="J89" s="16">
        <v>47.670192999999998</v>
      </c>
      <c r="K89" s="16">
        <v>14.720807000000001</v>
      </c>
      <c r="L89" s="16">
        <v>0.23</v>
      </c>
      <c r="M89" s="16">
        <v>0.75260835999999998</v>
      </c>
      <c r="O89" s="16">
        <v>760</v>
      </c>
      <c r="P89">
        <f t="shared" si="10"/>
        <v>12.666666666666666</v>
      </c>
      <c r="Q89" s="16">
        <v>52.52749</v>
      </c>
      <c r="R89" s="16">
        <v>1</v>
      </c>
      <c r="S89" s="16">
        <v>0.23</v>
      </c>
      <c r="T89" s="16">
        <v>0.24883527999999999</v>
      </c>
      <c r="V89" s="16">
        <v>740</v>
      </c>
      <c r="W89">
        <f t="shared" si="11"/>
        <v>12.333333333333334</v>
      </c>
      <c r="X89" s="16">
        <v>52.305250000000001</v>
      </c>
      <c r="Y89" s="16">
        <v>1</v>
      </c>
      <c r="Z89" s="16">
        <v>0.23</v>
      </c>
      <c r="AA89" s="16">
        <v>0.26627126000000001</v>
      </c>
      <c r="AC89" s="16">
        <v>660</v>
      </c>
      <c r="AD89" s="16">
        <f t="shared" si="12"/>
        <v>11</v>
      </c>
      <c r="AE89" s="16">
        <v>47.744247000000001</v>
      </c>
      <c r="AF89" s="16">
        <v>12.607165</v>
      </c>
      <c r="AG89" s="16">
        <v>0.23</v>
      </c>
      <c r="AH89" s="16">
        <v>0.74319610000000003</v>
      </c>
      <c r="AJ89" s="16">
        <v>660</v>
      </c>
      <c r="AK89" s="16">
        <f t="shared" si="8"/>
        <v>11</v>
      </c>
      <c r="AL89" s="16">
        <v>48.340496000000002</v>
      </c>
      <c r="AM89" s="16">
        <v>9.7509110000000003</v>
      </c>
      <c r="AN89" s="16">
        <v>0.23</v>
      </c>
      <c r="AO89" s="16">
        <v>0.66946684999999995</v>
      </c>
      <c r="AQ89" s="16">
        <v>700</v>
      </c>
      <c r="AR89">
        <f t="shared" si="13"/>
        <v>11.666666666666666</v>
      </c>
      <c r="AS89" s="16">
        <v>49.376086999999998</v>
      </c>
      <c r="AT89" s="16">
        <v>1</v>
      </c>
      <c r="AU89" s="16">
        <v>0.23</v>
      </c>
      <c r="AV89" s="16">
        <v>0.54968505999999995</v>
      </c>
      <c r="AX89" s="16"/>
      <c r="AY89" s="16"/>
    </row>
    <row r="90" spans="1:51">
      <c r="A90" s="16">
        <v>710</v>
      </c>
      <c r="B90" s="16">
        <f t="shared" si="9"/>
        <v>11.833333333333334</v>
      </c>
      <c r="C90" s="16">
        <v>49.249189999999999</v>
      </c>
      <c r="D90" s="16">
        <v>1</v>
      </c>
      <c r="E90" s="16">
        <v>0.23</v>
      </c>
      <c r="F90" s="16">
        <v>0.56382160000000003</v>
      </c>
      <c r="H90" s="16">
        <v>685.37620000000004</v>
      </c>
      <c r="I90" s="16">
        <f t="shared" si="7"/>
        <v>11.422936666666667</v>
      </c>
      <c r="J90" s="16">
        <v>47.600185000000003</v>
      </c>
      <c r="K90" s="16">
        <v>15.195709000000001</v>
      </c>
      <c r="L90" s="16">
        <v>0.23</v>
      </c>
      <c r="M90" s="16">
        <v>0.7615594</v>
      </c>
      <c r="O90" s="16">
        <v>770</v>
      </c>
      <c r="P90">
        <f t="shared" si="10"/>
        <v>12.833333333333334</v>
      </c>
      <c r="Q90" s="16">
        <v>52.432139999999997</v>
      </c>
      <c r="R90" s="16">
        <v>1</v>
      </c>
      <c r="S90" s="16">
        <v>0.23</v>
      </c>
      <c r="T90" s="16">
        <v>0.25633677999999999</v>
      </c>
      <c r="V90" s="16">
        <v>750</v>
      </c>
      <c r="W90">
        <f t="shared" si="11"/>
        <v>12.5</v>
      </c>
      <c r="X90" s="16">
        <v>52.212864000000003</v>
      </c>
      <c r="Y90" s="16">
        <v>1</v>
      </c>
      <c r="Z90" s="16">
        <v>0.23</v>
      </c>
      <c r="AA90" s="16">
        <v>0.27353597000000002</v>
      </c>
      <c r="AC90" s="16">
        <v>670</v>
      </c>
      <c r="AD90" s="16">
        <f t="shared" si="12"/>
        <v>11.166666666666666</v>
      </c>
      <c r="AE90" s="16">
        <v>47.596825000000003</v>
      </c>
      <c r="AF90" s="16">
        <v>13.478754</v>
      </c>
      <c r="AG90" s="16">
        <v>0.23</v>
      </c>
      <c r="AH90" s="16">
        <v>0.7619901</v>
      </c>
      <c r="AJ90" s="16">
        <v>670</v>
      </c>
      <c r="AK90" s="16">
        <f t="shared" si="8"/>
        <v>11.166666666666666</v>
      </c>
      <c r="AL90" s="16">
        <v>48.187182999999997</v>
      </c>
      <c r="AM90" s="16">
        <v>10.181253999999999</v>
      </c>
      <c r="AN90" s="16">
        <v>0.23</v>
      </c>
      <c r="AO90" s="16">
        <v>0.68808126000000003</v>
      </c>
      <c r="AQ90" s="16">
        <v>710</v>
      </c>
      <c r="AR90">
        <f t="shared" si="13"/>
        <v>11.833333333333334</v>
      </c>
      <c r="AS90" s="16">
        <v>49.242750000000001</v>
      </c>
      <c r="AT90" s="16">
        <v>1</v>
      </c>
      <c r="AU90" s="16">
        <v>0.23</v>
      </c>
      <c r="AV90" s="16">
        <v>0.56454369999999998</v>
      </c>
      <c r="AX90" s="16"/>
      <c r="AY90" s="16"/>
    </row>
    <row r="91" spans="1:51">
      <c r="A91" s="16">
        <v>720</v>
      </c>
      <c r="B91" s="16">
        <f t="shared" si="9"/>
        <v>12</v>
      </c>
      <c r="C91" s="16">
        <v>49.097774999999999</v>
      </c>
      <c r="D91" s="16">
        <v>1</v>
      </c>
      <c r="E91" s="16">
        <v>0.23</v>
      </c>
      <c r="F91" s="16">
        <v>0.5808837</v>
      </c>
      <c r="H91" s="16">
        <v>685.37620000000004</v>
      </c>
      <c r="I91" s="16">
        <f t="shared" si="7"/>
        <v>11.422936666666667</v>
      </c>
      <c r="J91" s="16">
        <v>47.600185000000003</v>
      </c>
      <c r="K91" s="16">
        <v>15.197464999999999</v>
      </c>
      <c r="L91" s="16">
        <v>0.23</v>
      </c>
      <c r="M91" s="16">
        <v>0.7615594</v>
      </c>
      <c r="O91" s="16">
        <v>780</v>
      </c>
      <c r="P91">
        <f t="shared" si="10"/>
        <v>13</v>
      </c>
      <c r="Q91" s="16">
        <v>52.336790000000001</v>
      </c>
      <c r="R91" s="16">
        <v>1</v>
      </c>
      <c r="S91" s="16">
        <v>0.23</v>
      </c>
      <c r="T91" s="16">
        <v>0.26383825999999999</v>
      </c>
      <c r="V91" s="16">
        <v>760</v>
      </c>
      <c r="W91">
        <f t="shared" si="11"/>
        <v>12.666666666666666</v>
      </c>
      <c r="X91" s="16">
        <v>52.120483</v>
      </c>
      <c r="Y91" s="16">
        <v>1</v>
      </c>
      <c r="Z91" s="16">
        <v>0.23</v>
      </c>
      <c r="AA91" s="16">
        <v>0.28080066999999997</v>
      </c>
      <c r="AC91" s="16">
        <v>674.24159999999995</v>
      </c>
      <c r="AD91" s="16">
        <f t="shared" si="12"/>
        <v>11.237359999999999</v>
      </c>
      <c r="AE91" s="16">
        <v>47.534298</v>
      </c>
      <c r="AF91" s="16">
        <v>13.863766</v>
      </c>
      <c r="AG91" s="16">
        <v>0.23</v>
      </c>
      <c r="AH91" s="16">
        <v>0.77003080000000002</v>
      </c>
      <c r="AJ91" s="16">
        <v>680</v>
      </c>
      <c r="AK91" s="16">
        <f t="shared" si="8"/>
        <v>11.333333333333334</v>
      </c>
      <c r="AL91" s="16">
        <v>48.033867000000001</v>
      </c>
      <c r="AM91" s="16">
        <v>10.717060999999999</v>
      </c>
      <c r="AN91" s="16">
        <v>0.23</v>
      </c>
      <c r="AO91" s="16">
        <v>0.70693170000000005</v>
      </c>
      <c r="AQ91" s="16">
        <v>720</v>
      </c>
      <c r="AR91">
        <f t="shared" si="13"/>
        <v>12</v>
      </c>
      <c r="AS91" s="16">
        <v>49.109406</v>
      </c>
      <c r="AT91" s="16">
        <v>1</v>
      </c>
      <c r="AU91" s="16">
        <v>0.23</v>
      </c>
      <c r="AV91" s="16">
        <v>0.57956549999999996</v>
      </c>
      <c r="AX91" s="16"/>
      <c r="AY91" s="16"/>
    </row>
    <row r="92" spans="1:51">
      <c r="A92" s="16">
        <v>730</v>
      </c>
      <c r="B92" s="16">
        <f t="shared" si="9"/>
        <v>12.166666666666666</v>
      </c>
      <c r="C92" s="16">
        <v>48.946353999999999</v>
      </c>
      <c r="D92" s="16">
        <v>1</v>
      </c>
      <c r="E92" s="16">
        <v>0.23</v>
      </c>
      <c r="F92" s="16">
        <v>0.59815879999999999</v>
      </c>
      <c r="H92" s="16">
        <v>690</v>
      </c>
      <c r="I92" s="16">
        <f t="shared" si="7"/>
        <v>11.5</v>
      </c>
      <c r="J92" s="16">
        <v>47.539974000000001</v>
      </c>
      <c r="K92" s="16">
        <v>15.598858</v>
      </c>
      <c r="L92" s="16">
        <v>0.23</v>
      </c>
      <c r="M92" s="16">
        <v>0.76929902999999999</v>
      </c>
      <c r="O92" s="16">
        <v>790</v>
      </c>
      <c r="P92">
        <f t="shared" si="10"/>
        <v>13.166666666666666</v>
      </c>
      <c r="Q92" s="16">
        <v>52.241436</v>
      </c>
      <c r="R92" s="16">
        <v>1</v>
      </c>
      <c r="S92" s="16">
        <v>0.23</v>
      </c>
      <c r="T92" s="16">
        <v>0.27133974</v>
      </c>
      <c r="V92" s="16">
        <v>770</v>
      </c>
      <c r="W92">
        <f t="shared" si="11"/>
        <v>12.833333333333334</v>
      </c>
      <c r="X92" s="16">
        <v>52.028100000000002</v>
      </c>
      <c r="Y92" s="16">
        <v>1</v>
      </c>
      <c r="Z92" s="16">
        <v>0.23</v>
      </c>
      <c r="AA92" s="16">
        <v>0.28806534</v>
      </c>
      <c r="AC92" s="16">
        <v>674.24159999999995</v>
      </c>
      <c r="AD92" s="16">
        <f t="shared" si="12"/>
        <v>11.237359999999999</v>
      </c>
      <c r="AE92" s="16">
        <v>47.534298</v>
      </c>
      <c r="AF92" s="16">
        <v>13.864361000000001</v>
      </c>
      <c r="AG92" s="16">
        <v>0.23</v>
      </c>
      <c r="AH92" s="16">
        <v>0.77003080000000002</v>
      </c>
      <c r="AJ92" s="16">
        <v>690</v>
      </c>
      <c r="AK92" s="16">
        <f t="shared" si="8"/>
        <v>11.5</v>
      </c>
      <c r="AL92" s="16">
        <v>47.880549999999999</v>
      </c>
      <c r="AM92" s="16">
        <v>11.370654</v>
      </c>
      <c r="AN92" s="16">
        <v>0.23</v>
      </c>
      <c r="AO92" s="16">
        <v>0.72602129999999998</v>
      </c>
      <c r="AQ92" s="16">
        <v>730</v>
      </c>
      <c r="AR92">
        <f t="shared" si="13"/>
        <v>12.166666666666666</v>
      </c>
      <c r="AS92" s="16">
        <v>48.976063000000003</v>
      </c>
      <c r="AT92" s="16">
        <v>1</v>
      </c>
      <c r="AU92" s="16">
        <v>0.23</v>
      </c>
      <c r="AV92" s="16">
        <v>0.59475239999999996</v>
      </c>
      <c r="AX92" s="16"/>
      <c r="AY92" s="16"/>
    </row>
    <row r="93" spans="1:51">
      <c r="A93" s="16">
        <v>740</v>
      </c>
      <c r="B93" s="16">
        <f t="shared" si="9"/>
        <v>12.333333333333334</v>
      </c>
      <c r="C93" s="16">
        <v>48.794933</v>
      </c>
      <c r="D93" s="16">
        <v>1</v>
      </c>
      <c r="E93" s="16">
        <v>0.23</v>
      </c>
      <c r="F93" s="16">
        <v>0.61564969999999997</v>
      </c>
      <c r="H93" s="16">
        <v>700</v>
      </c>
      <c r="I93" s="16">
        <f t="shared" si="7"/>
        <v>11.666666666666666</v>
      </c>
      <c r="J93" s="16">
        <v>47.409750000000003</v>
      </c>
      <c r="K93" s="16">
        <v>16.52149</v>
      </c>
      <c r="L93" s="16">
        <v>0.23</v>
      </c>
      <c r="M93" s="16">
        <v>0.78616969999999997</v>
      </c>
      <c r="O93" s="16">
        <v>800</v>
      </c>
      <c r="P93">
        <f t="shared" si="10"/>
        <v>13.333333333333334</v>
      </c>
      <c r="Q93" s="16">
        <v>52.146084000000002</v>
      </c>
      <c r="R93" s="16">
        <v>1</v>
      </c>
      <c r="S93" s="16">
        <v>0.23</v>
      </c>
      <c r="T93" s="16">
        <v>0.27884125999999998</v>
      </c>
      <c r="V93" s="16">
        <v>780</v>
      </c>
      <c r="W93">
        <f t="shared" si="11"/>
        <v>13</v>
      </c>
      <c r="X93" s="16">
        <v>51.935715000000002</v>
      </c>
      <c r="Y93" s="16">
        <v>1</v>
      </c>
      <c r="Z93" s="16">
        <v>0.23</v>
      </c>
      <c r="AA93" s="16">
        <v>0.29533005000000001</v>
      </c>
      <c r="AC93" s="16">
        <v>680</v>
      </c>
      <c r="AD93" s="16">
        <f t="shared" si="12"/>
        <v>11.333333333333334</v>
      </c>
      <c r="AE93" s="16">
        <v>47.449406000000003</v>
      </c>
      <c r="AF93" s="16">
        <v>14.393522000000001</v>
      </c>
      <c r="AG93" s="16">
        <v>0.23</v>
      </c>
      <c r="AH93" s="16">
        <v>0.78101354999999995</v>
      </c>
      <c r="AJ93" s="16">
        <v>700</v>
      </c>
      <c r="AK93" s="16">
        <f t="shared" si="8"/>
        <v>11.666666666666666</v>
      </c>
      <c r="AL93" s="16">
        <v>47.727238</v>
      </c>
      <c r="AM93" s="16">
        <v>12.146943</v>
      </c>
      <c r="AN93" s="16">
        <v>0.23</v>
      </c>
      <c r="AO93" s="16">
        <v>0.74535320000000005</v>
      </c>
      <c r="AQ93" s="16">
        <v>740</v>
      </c>
      <c r="AR93">
        <f t="shared" si="13"/>
        <v>12.333333333333334</v>
      </c>
      <c r="AS93" s="16">
        <v>48.84272</v>
      </c>
      <c r="AT93" s="16">
        <v>1</v>
      </c>
      <c r="AU93" s="16">
        <v>0.23</v>
      </c>
      <c r="AV93" s="16">
        <v>0.61010609999999998</v>
      </c>
      <c r="AX93" s="16"/>
      <c r="AY93" s="16"/>
    </row>
    <row r="94" spans="1:51">
      <c r="A94" s="16">
        <v>746.23720000000003</v>
      </c>
      <c r="B94" s="16">
        <f t="shared" si="9"/>
        <v>12.437286666666667</v>
      </c>
      <c r="C94" s="16">
        <v>48.700490000000002</v>
      </c>
      <c r="D94" s="16">
        <v>1</v>
      </c>
      <c r="E94" s="16">
        <v>0.23</v>
      </c>
      <c r="F94" s="16">
        <v>0.62666964999999997</v>
      </c>
      <c r="H94" s="16">
        <v>710</v>
      </c>
      <c r="I94" s="16">
        <f t="shared" si="7"/>
        <v>11.833333333333334</v>
      </c>
      <c r="J94" s="16">
        <v>47.279533000000001</v>
      </c>
      <c r="K94" s="16">
        <v>17.503450000000001</v>
      </c>
      <c r="L94" s="16">
        <v>0.23</v>
      </c>
      <c r="M94" s="16">
        <v>0.80322223999999998</v>
      </c>
      <c r="O94" s="16">
        <v>810</v>
      </c>
      <c r="P94">
        <f t="shared" si="10"/>
        <v>13.5</v>
      </c>
      <c r="Q94" s="16">
        <v>52.050730000000001</v>
      </c>
      <c r="R94" s="16">
        <v>1</v>
      </c>
      <c r="S94" s="16">
        <v>0.23</v>
      </c>
      <c r="T94" s="16">
        <v>0.28634273999999998</v>
      </c>
      <c r="V94" s="16">
        <v>790</v>
      </c>
      <c r="W94">
        <f t="shared" si="11"/>
        <v>13.166666666666666</v>
      </c>
      <c r="X94" s="16">
        <v>51.843330000000002</v>
      </c>
      <c r="Y94" s="16">
        <v>1</v>
      </c>
      <c r="Z94" s="16">
        <v>0.23</v>
      </c>
      <c r="AA94" s="16">
        <v>0.30259475000000002</v>
      </c>
      <c r="AC94" s="16">
        <v>690</v>
      </c>
      <c r="AD94" s="16">
        <f t="shared" si="12"/>
        <v>11.5</v>
      </c>
      <c r="AE94" s="16">
        <v>47.301983</v>
      </c>
      <c r="AF94" s="16">
        <v>15.362316</v>
      </c>
      <c r="AG94" s="16">
        <v>0.23</v>
      </c>
      <c r="AH94" s="16">
        <v>0.80026929999999996</v>
      </c>
      <c r="AJ94" s="16">
        <v>710</v>
      </c>
      <c r="AK94" s="16">
        <f t="shared" si="8"/>
        <v>11.833333333333334</v>
      </c>
      <c r="AL94" s="16">
        <v>47.573920000000001</v>
      </c>
      <c r="AM94" s="16">
        <v>13.007719</v>
      </c>
      <c r="AN94" s="16">
        <v>0.23</v>
      </c>
      <c r="AO94" s="16">
        <v>0.76493060000000002</v>
      </c>
      <c r="AQ94" s="16">
        <v>746.49456999999995</v>
      </c>
      <c r="AR94">
        <f t="shared" si="13"/>
        <v>12.441576166666666</v>
      </c>
      <c r="AS94" s="16">
        <v>48.756123000000002</v>
      </c>
      <c r="AT94" s="16">
        <v>1</v>
      </c>
      <c r="AU94" s="16">
        <v>0.23</v>
      </c>
      <c r="AV94" s="16">
        <v>0.62016802999999998</v>
      </c>
      <c r="AX94" s="16"/>
      <c r="AY94" s="16"/>
    </row>
    <row r="95" spans="1:51">
      <c r="A95" s="16">
        <v>746.23720000000003</v>
      </c>
      <c r="B95" s="16">
        <f t="shared" si="9"/>
        <v>12.437286666666667</v>
      </c>
      <c r="C95" s="16">
        <v>48.700490000000002</v>
      </c>
      <c r="D95" s="16">
        <v>1</v>
      </c>
      <c r="E95" s="16">
        <v>0.23</v>
      </c>
      <c r="F95" s="16">
        <v>0.62666964999999997</v>
      </c>
      <c r="H95" s="16">
        <v>720</v>
      </c>
      <c r="I95" s="16">
        <f t="shared" si="7"/>
        <v>12</v>
      </c>
      <c r="J95" s="16">
        <v>47.14931</v>
      </c>
      <c r="K95" s="16">
        <v>18.516397000000001</v>
      </c>
      <c r="L95" s="16">
        <v>0.22999998999999999</v>
      </c>
      <c r="M95" s="16">
        <v>0.82045869999999999</v>
      </c>
      <c r="O95" s="16">
        <v>820</v>
      </c>
      <c r="P95">
        <f t="shared" si="10"/>
        <v>13.666666666666666</v>
      </c>
      <c r="Q95" s="16">
        <v>51.955382999999998</v>
      </c>
      <c r="R95" s="16">
        <v>1</v>
      </c>
      <c r="S95" s="16">
        <v>0.23</v>
      </c>
      <c r="T95" s="16">
        <v>0.29384421999999999</v>
      </c>
      <c r="V95" s="16">
        <v>800</v>
      </c>
      <c r="W95">
        <f t="shared" si="11"/>
        <v>13.333333333333334</v>
      </c>
      <c r="X95" s="16">
        <v>51.750950000000003</v>
      </c>
      <c r="Y95" s="16">
        <v>1</v>
      </c>
      <c r="Z95" s="16">
        <v>0.23</v>
      </c>
      <c r="AA95" s="16">
        <v>0.31041195999999999</v>
      </c>
      <c r="AC95" s="16">
        <v>700</v>
      </c>
      <c r="AD95" s="16">
        <f t="shared" si="12"/>
        <v>11.666666666666666</v>
      </c>
      <c r="AE95" s="16">
        <v>47.154559999999996</v>
      </c>
      <c r="AF95" s="16">
        <v>16.388206</v>
      </c>
      <c r="AG95" s="16">
        <v>0.23</v>
      </c>
      <c r="AH95" s="16">
        <v>0.81976039999999994</v>
      </c>
      <c r="AJ95" s="16">
        <v>714.14570000000003</v>
      </c>
      <c r="AK95" s="16">
        <f t="shared" si="8"/>
        <v>11.902428333333335</v>
      </c>
      <c r="AL95" s="16">
        <v>47.510359999999999</v>
      </c>
      <c r="AM95" s="16">
        <v>13.384471</v>
      </c>
      <c r="AN95" s="16">
        <v>0.23</v>
      </c>
      <c r="AO95" s="16">
        <v>0.77311956999999998</v>
      </c>
      <c r="AQ95" s="16">
        <v>746.49456999999995</v>
      </c>
      <c r="AR95">
        <f t="shared" si="13"/>
        <v>12.441576166666666</v>
      </c>
      <c r="AS95" s="16">
        <v>48.756123000000002</v>
      </c>
      <c r="AT95" s="16">
        <v>1</v>
      </c>
      <c r="AU95" s="16">
        <v>0.23</v>
      </c>
      <c r="AV95" s="16">
        <v>0.62016802999999998</v>
      </c>
      <c r="AX95" s="16"/>
      <c r="AY95" s="16"/>
    </row>
    <row r="96" spans="1:51">
      <c r="A96" s="16">
        <v>750</v>
      </c>
      <c r="B96" s="16">
        <f t="shared" si="9"/>
        <v>12.5</v>
      </c>
      <c r="C96" s="16">
        <v>48.643512999999999</v>
      </c>
      <c r="D96" s="16">
        <v>1</v>
      </c>
      <c r="E96" s="16">
        <v>0.23</v>
      </c>
      <c r="F96" s="16">
        <v>0.63335920000000001</v>
      </c>
      <c r="H96" s="16">
        <v>730</v>
      </c>
      <c r="I96" s="16">
        <f t="shared" si="7"/>
        <v>12.166666666666666</v>
      </c>
      <c r="J96" s="16">
        <v>47.019092999999998</v>
      </c>
      <c r="K96" s="16">
        <v>19.574583000000001</v>
      </c>
      <c r="L96" s="16">
        <v>0.22999998999999999</v>
      </c>
      <c r="M96" s="16">
        <v>0.83788110000000005</v>
      </c>
      <c r="O96" s="16">
        <v>830</v>
      </c>
      <c r="P96">
        <f t="shared" si="10"/>
        <v>13.833333333333334</v>
      </c>
      <c r="Q96" s="16">
        <v>51.860030000000002</v>
      </c>
      <c r="R96" s="16">
        <v>1</v>
      </c>
      <c r="S96" s="16">
        <v>0.23</v>
      </c>
      <c r="T96" s="16">
        <v>0.30134569999999999</v>
      </c>
      <c r="V96" s="16">
        <v>810</v>
      </c>
      <c r="W96">
        <f t="shared" si="11"/>
        <v>13.5</v>
      </c>
      <c r="X96" s="16">
        <v>51.658566</v>
      </c>
      <c r="Y96" s="16">
        <v>1</v>
      </c>
      <c r="Z96" s="16">
        <v>0.23</v>
      </c>
      <c r="AA96" s="16">
        <v>0.31888103000000001</v>
      </c>
      <c r="AC96" s="16">
        <v>710</v>
      </c>
      <c r="AD96" s="16">
        <f t="shared" si="12"/>
        <v>11.833333333333334</v>
      </c>
      <c r="AE96" s="16">
        <v>47.007137</v>
      </c>
      <c r="AF96" s="16">
        <v>17.460937999999999</v>
      </c>
      <c r="AG96" s="16">
        <v>0.22999998999999999</v>
      </c>
      <c r="AH96" s="16">
        <v>0.83948964000000004</v>
      </c>
      <c r="AJ96" s="16">
        <v>714.14570000000003</v>
      </c>
      <c r="AK96" s="16">
        <f t="shared" si="8"/>
        <v>11.902428333333335</v>
      </c>
      <c r="AL96" s="16">
        <v>47.510359999999999</v>
      </c>
      <c r="AM96" s="16">
        <v>13.385713000000001</v>
      </c>
      <c r="AN96" s="16">
        <v>0.23</v>
      </c>
      <c r="AO96" s="16">
        <v>0.77311956999999998</v>
      </c>
      <c r="AQ96" s="16">
        <v>750</v>
      </c>
      <c r="AR96">
        <f t="shared" si="13"/>
        <v>12.5</v>
      </c>
      <c r="AS96" s="16">
        <v>48.709380000000003</v>
      </c>
      <c r="AT96" s="16">
        <v>1</v>
      </c>
      <c r="AU96" s="16">
        <v>0.23</v>
      </c>
      <c r="AV96" s="16">
        <v>0.62562865000000001</v>
      </c>
      <c r="AX96" s="16"/>
      <c r="AY96" s="16"/>
    </row>
    <row r="97" spans="1:51">
      <c r="A97" s="16">
        <v>758.63760000000002</v>
      </c>
      <c r="B97" s="16">
        <f t="shared" si="9"/>
        <v>12.64396</v>
      </c>
      <c r="C97" s="16">
        <v>48.512721999999997</v>
      </c>
      <c r="D97" s="16">
        <v>1</v>
      </c>
      <c r="E97" s="16">
        <v>0.23</v>
      </c>
      <c r="F97" s="16">
        <v>0.64883409999999997</v>
      </c>
      <c r="H97" s="16">
        <v>740</v>
      </c>
      <c r="I97" s="16">
        <f t="shared" si="7"/>
        <v>12.333333333333334</v>
      </c>
      <c r="J97" s="16">
        <v>46.888869999999997</v>
      </c>
      <c r="K97" s="16">
        <v>20.682375</v>
      </c>
      <c r="L97" s="16">
        <v>0.22999997</v>
      </c>
      <c r="M97" s="16">
        <v>0.85549145999999998</v>
      </c>
      <c r="O97" s="16">
        <v>840</v>
      </c>
      <c r="P97">
        <f t="shared" si="10"/>
        <v>14</v>
      </c>
      <c r="Q97" s="16">
        <v>51.764679999999998</v>
      </c>
      <c r="R97" s="16">
        <v>1</v>
      </c>
      <c r="S97" s="16">
        <v>0.23</v>
      </c>
      <c r="T97" s="16">
        <v>0.30915724999999999</v>
      </c>
      <c r="V97" s="16">
        <v>820</v>
      </c>
      <c r="W97">
        <f t="shared" si="11"/>
        <v>13.666666666666666</v>
      </c>
      <c r="X97" s="16">
        <v>51.566180000000003</v>
      </c>
      <c r="Y97" s="16">
        <v>1</v>
      </c>
      <c r="Z97" s="16">
        <v>0.23</v>
      </c>
      <c r="AA97" s="16">
        <v>0.32741502</v>
      </c>
      <c r="AC97" s="16">
        <v>720</v>
      </c>
      <c r="AD97" s="16">
        <f t="shared" si="12"/>
        <v>12</v>
      </c>
      <c r="AE97" s="16">
        <v>46.859715000000001</v>
      </c>
      <c r="AF97" s="16">
        <v>18.594010000000001</v>
      </c>
      <c r="AG97" s="16">
        <v>0.22999998999999999</v>
      </c>
      <c r="AH97" s="16">
        <v>0.85946009999999995</v>
      </c>
      <c r="AJ97" s="16">
        <v>720</v>
      </c>
      <c r="AK97" s="16">
        <f t="shared" si="8"/>
        <v>12</v>
      </c>
      <c r="AL97" s="16">
        <v>47.420605000000002</v>
      </c>
      <c r="AM97" s="16">
        <v>13.936819</v>
      </c>
      <c r="AN97" s="16">
        <v>0.23</v>
      </c>
      <c r="AO97" s="16">
        <v>0.78475665999999999</v>
      </c>
      <c r="AQ97" s="16">
        <v>760</v>
      </c>
      <c r="AR97">
        <f t="shared" si="13"/>
        <v>12.666666666666666</v>
      </c>
      <c r="AS97" s="16">
        <v>48.576039999999999</v>
      </c>
      <c r="AT97" s="16">
        <v>1</v>
      </c>
      <c r="AU97" s="16">
        <v>0.23</v>
      </c>
      <c r="AV97" s="16">
        <v>0.64132199999999995</v>
      </c>
      <c r="AX97" s="16"/>
      <c r="AY97" s="16"/>
    </row>
    <row r="98" spans="1:51">
      <c r="A98" s="16">
        <v>758.63760000000002</v>
      </c>
      <c r="B98" s="16">
        <f t="shared" si="9"/>
        <v>12.64396</v>
      </c>
      <c r="C98" s="16">
        <v>48.512721999999997</v>
      </c>
      <c r="D98" s="16">
        <v>9.3636680000000005</v>
      </c>
      <c r="E98" s="16">
        <v>0.23</v>
      </c>
      <c r="F98" s="16">
        <v>0.64883409999999997</v>
      </c>
      <c r="H98" s="16">
        <v>750</v>
      </c>
      <c r="I98" s="16">
        <f t="shared" si="7"/>
        <v>12.5</v>
      </c>
      <c r="J98" s="16">
        <v>46.758648000000001</v>
      </c>
      <c r="K98" s="16">
        <v>21.825918000000001</v>
      </c>
      <c r="L98" s="16">
        <v>0.22999996</v>
      </c>
      <c r="M98" s="16">
        <v>0.87329179999999995</v>
      </c>
      <c r="O98" s="16">
        <v>850</v>
      </c>
      <c r="P98">
        <f t="shared" si="10"/>
        <v>14.166666666666666</v>
      </c>
      <c r="Q98" s="16">
        <v>51.669327000000003</v>
      </c>
      <c r="R98" s="16">
        <v>1</v>
      </c>
      <c r="S98" s="16">
        <v>0.23</v>
      </c>
      <c r="T98" s="16">
        <v>0.31789106</v>
      </c>
      <c r="V98" s="16">
        <v>830</v>
      </c>
      <c r="W98">
        <f t="shared" si="11"/>
        <v>13.833333333333334</v>
      </c>
      <c r="X98" s="16">
        <v>51.473799999999997</v>
      </c>
      <c r="Y98" s="16">
        <v>1</v>
      </c>
      <c r="Z98" s="16">
        <v>0.23</v>
      </c>
      <c r="AA98" s="16">
        <v>0.33601308000000002</v>
      </c>
      <c r="AC98" s="16">
        <v>730</v>
      </c>
      <c r="AD98" s="16">
        <f t="shared" si="12"/>
        <v>12.166666666666666</v>
      </c>
      <c r="AE98" s="16">
        <v>46.712296000000002</v>
      </c>
      <c r="AF98" s="16">
        <v>19.768878999999998</v>
      </c>
      <c r="AG98" s="16">
        <v>0.22999996</v>
      </c>
      <c r="AH98" s="16">
        <v>0.87967470000000003</v>
      </c>
      <c r="AJ98" s="16">
        <v>730</v>
      </c>
      <c r="AK98" s="16">
        <f t="shared" si="8"/>
        <v>12.166666666666666</v>
      </c>
      <c r="AL98" s="16">
        <v>47.267291999999998</v>
      </c>
      <c r="AM98" s="16">
        <v>14.933813000000001</v>
      </c>
      <c r="AN98" s="16">
        <v>0.23</v>
      </c>
      <c r="AO98" s="16">
        <v>0.80483466000000004</v>
      </c>
      <c r="AQ98" s="16">
        <v>760.74896000000001</v>
      </c>
      <c r="AR98">
        <f t="shared" si="13"/>
        <v>12.679149333333333</v>
      </c>
      <c r="AS98" s="16">
        <v>48.566049999999997</v>
      </c>
      <c r="AT98" s="16">
        <v>1</v>
      </c>
      <c r="AU98" s="16">
        <v>0.23</v>
      </c>
      <c r="AV98" s="16">
        <v>0.64250439999999998</v>
      </c>
      <c r="AX98" s="16"/>
      <c r="AY98" s="16"/>
    </row>
    <row r="99" spans="1:51">
      <c r="A99" s="16">
        <v>760</v>
      </c>
      <c r="B99" s="16">
        <f t="shared" si="9"/>
        <v>12.666666666666666</v>
      </c>
      <c r="C99" s="16">
        <v>48.492095999999997</v>
      </c>
      <c r="D99" s="16">
        <v>9.4151240000000005</v>
      </c>
      <c r="E99" s="16">
        <v>0.23</v>
      </c>
      <c r="F99" s="16">
        <v>0.65129020000000004</v>
      </c>
      <c r="H99" s="16">
        <v>760</v>
      </c>
      <c r="I99" s="16">
        <f t="shared" si="7"/>
        <v>12.666666666666666</v>
      </c>
      <c r="J99" s="16">
        <v>46.628430000000002</v>
      </c>
      <c r="K99" s="16">
        <v>23.024132000000002</v>
      </c>
      <c r="L99" s="16">
        <v>0.22999991</v>
      </c>
      <c r="M99" s="16">
        <v>0.89128410000000002</v>
      </c>
      <c r="O99" s="16">
        <v>860</v>
      </c>
      <c r="P99">
        <f t="shared" si="10"/>
        <v>14.333333333333334</v>
      </c>
      <c r="Q99" s="16">
        <v>51.573974999999997</v>
      </c>
      <c r="R99" s="16">
        <v>1</v>
      </c>
      <c r="S99" s="16">
        <v>0.23</v>
      </c>
      <c r="T99" s="16">
        <v>0.32669263999999998</v>
      </c>
      <c r="V99" s="16">
        <v>840</v>
      </c>
      <c r="W99">
        <f t="shared" si="11"/>
        <v>14</v>
      </c>
      <c r="X99" s="16">
        <v>51.381416000000002</v>
      </c>
      <c r="Y99" s="16">
        <v>1</v>
      </c>
      <c r="Z99" s="16">
        <v>0.23</v>
      </c>
      <c r="AA99" s="16">
        <v>0.34467575</v>
      </c>
      <c r="AC99" s="16">
        <v>740</v>
      </c>
      <c r="AD99" s="16">
        <f t="shared" si="12"/>
        <v>12.333333333333334</v>
      </c>
      <c r="AE99" s="16">
        <v>46.564872999999999</v>
      </c>
      <c r="AF99" s="16">
        <v>20.982230999999999</v>
      </c>
      <c r="AG99" s="16">
        <v>0.22999992999999999</v>
      </c>
      <c r="AH99" s="16">
        <v>0.9001363</v>
      </c>
      <c r="AJ99" s="16">
        <v>740</v>
      </c>
      <c r="AK99" s="16">
        <f t="shared" si="8"/>
        <v>12.333333333333334</v>
      </c>
      <c r="AL99" s="16">
        <v>47.113976000000001</v>
      </c>
      <c r="AM99" s="16">
        <v>15.9898205</v>
      </c>
      <c r="AN99" s="16">
        <v>0.23</v>
      </c>
      <c r="AO99" s="16">
        <v>0.82516783000000005</v>
      </c>
      <c r="AQ99" s="16">
        <v>760.74896000000001</v>
      </c>
      <c r="AR99">
        <f t="shared" si="13"/>
        <v>12.679149333333333</v>
      </c>
      <c r="AS99" s="16">
        <v>48.566049999999997</v>
      </c>
      <c r="AT99" s="16">
        <v>10.558941000000001</v>
      </c>
      <c r="AU99" s="16">
        <v>0.23</v>
      </c>
      <c r="AV99" s="16">
        <v>0.64250439999999998</v>
      </c>
      <c r="AX99" s="16"/>
      <c r="AY99" s="16"/>
    </row>
    <row r="100" spans="1:51">
      <c r="A100" s="16">
        <v>770</v>
      </c>
      <c r="B100" s="16">
        <f t="shared" si="9"/>
        <v>12.833333333333334</v>
      </c>
      <c r="C100" s="16">
        <v>48.340674999999997</v>
      </c>
      <c r="D100" s="16">
        <v>9.8112159999999999</v>
      </c>
      <c r="E100" s="16">
        <v>0.23</v>
      </c>
      <c r="F100" s="16">
        <v>0.66944550000000003</v>
      </c>
      <c r="H100" s="16">
        <v>770</v>
      </c>
      <c r="I100" s="16">
        <f t="shared" si="7"/>
        <v>12.833333333333334</v>
      </c>
      <c r="J100" s="16">
        <v>46.498207000000001</v>
      </c>
      <c r="K100" s="16">
        <v>24.257207999999999</v>
      </c>
      <c r="L100" s="16">
        <v>0.22999982999999999</v>
      </c>
      <c r="M100" s="16">
        <v>0.90947043999999999</v>
      </c>
      <c r="O100" s="16">
        <v>870</v>
      </c>
      <c r="P100">
        <f t="shared" si="10"/>
        <v>14.5</v>
      </c>
      <c r="Q100" s="16">
        <v>51.478625999999998</v>
      </c>
      <c r="R100" s="16">
        <v>1</v>
      </c>
      <c r="S100" s="16">
        <v>0.23</v>
      </c>
      <c r="T100" s="16">
        <v>0.33556244000000002</v>
      </c>
      <c r="V100" s="16">
        <v>850</v>
      </c>
      <c r="W100">
        <f t="shared" si="11"/>
        <v>14.166666666666666</v>
      </c>
      <c r="X100" s="16">
        <v>51.289031999999999</v>
      </c>
      <c r="Y100" s="16">
        <v>1</v>
      </c>
      <c r="Z100" s="16">
        <v>0.23</v>
      </c>
      <c r="AA100" s="16">
        <v>0.35340349999999998</v>
      </c>
      <c r="AC100" s="16">
        <v>750</v>
      </c>
      <c r="AD100" s="16">
        <f t="shared" si="12"/>
        <v>12.5</v>
      </c>
      <c r="AE100" s="16">
        <v>46.417450000000002</v>
      </c>
      <c r="AF100" s="16">
        <v>22.235569000000002</v>
      </c>
      <c r="AG100" s="16">
        <v>0.22999984000000001</v>
      </c>
      <c r="AH100" s="16">
        <v>0.92084794999999997</v>
      </c>
      <c r="AJ100" s="16">
        <v>750</v>
      </c>
      <c r="AK100" s="16">
        <f t="shared" si="8"/>
        <v>12.5</v>
      </c>
      <c r="AL100" s="16">
        <v>46.960659999999997</v>
      </c>
      <c r="AM100" s="16">
        <v>17.093447000000001</v>
      </c>
      <c r="AN100" s="16">
        <v>0.22999998999999999</v>
      </c>
      <c r="AO100" s="16">
        <v>0.8457595</v>
      </c>
      <c r="AQ100" s="16">
        <v>770</v>
      </c>
      <c r="AR100">
        <f t="shared" si="13"/>
        <v>12.833333333333334</v>
      </c>
      <c r="AS100" s="16">
        <v>48.442695999999998</v>
      </c>
      <c r="AT100" s="16">
        <v>10.880685</v>
      </c>
      <c r="AU100" s="16">
        <v>0.23</v>
      </c>
      <c r="AV100" s="16">
        <v>0.65718810000000005</v>
      </c>
      <c r="AX100" s="16"/>
      <c r="AY100" s="16"/>
    </row>
    <row r="101" spans="1:51">
      <c r="A101" s="16">
        <v>780</v>
      </c>
      <c r="B101" s="16">
        <f t="shared" si="9"/>
        <v>13</v>
      </c>
      <c r="C101" s="16">
        <v>48.189255000000003</v>
      </c>
      <c r="D101" s="16">
        <v>10.279588</v>
      </c>
      <c r="E101" s="16">
        <v>0.23</v>
      </c>
      <c r="F101" s="16">
        <v>0.68782805999999996</v>
      </c>
      <c r="H101" s="16">
        <v>780</v>
      </c>
      <c r="I101" s="16">
        <f t="shared" si="7"/>
        <v>13</v>
      </c>
      <c r="J101" s="16">
        <v>46.367989999999999</v>
      </c>
      <c r="K101" s="16">
        <v>25.533245000000001</v>
      </c>
      <c r="L101" s="16">
        <v>0.22999968000000001</v>
      </c>
      <c r="M101" s="16">
        <v>0.92785249999999997</v>
      </c>
      <c r="O101" s="16">
        <v>880</v>
      </c>
      <c r="P101">
        <f t="shared" si="10"/>
        <v>14.666666666666666</v>
      </c>
      <c r="Q101" s="16">
        <v>51.383274</v>
      </c>
      <c r="R101" s="16">
        <v>1</v>
      </c>
      <c r="S101" s="16">
        <v>0.23</v>
      </c>
      <c r="T101" s="16">
        <v>0.34450101999999999</v>
      </c>
      <c r="V101" s="16">
        <v>860</v>
      </c>
      <c r="W101">
        <f t="shared" si="11"/>
        <v>14.333333333333334</v>
      </c>
      <c r="X101" s="16">
        <v>51.196649999999998</v>
      </c>
      <c r="Y101" s="16">
        <v>1</v>
      </c>
      <c r="Z101" s="16">
        <v>0.23</v>
      </c>
      <c r="AA101" s="16">
        <v>0.36219691999999998</v>
      </c>
      <c r="AC101" s="16">
        <v>760</v>
      </c>
      <c r="AD101" s="16">
        <f t="shared" si="12"/>
        <v>12.666666666666666</v>
      </c>
      <c r="AE101" s="16">
        <v>46.270026999999999</v>
      </c>
      <c r="AF101" s="16">
        <v>23.525062999999999</v>
      </c>
      <c r="AG101" s="16">
        <v>0.22999965999999999</v>
      </c>
      <c r="AH101" s="16">
        <v>0.94181230000000005</v>
      </c>
      <c r="AJ101" s="16">
        <v>760</v>
      </c>
      <c r="AK101" s="16">
        <f t="shared" si="8"/>
        <v>12.666666666666666</v>
      </c>
      <c r="AL101" s="16">
        <v>46.807346000000003</v>
      </c>
      <c r="AM101" s="16">
        <v>18.274439999999998</v>
      </c>
      <c r="AN101" s="16">
        <v>0.22999997</v>
      </c>
      <c r="AO101" s="16">
        <v>0.86661310000000003</v>
      </c>
      <c r="AQ101" s="16">
        <v>780</v>
      </c>
      <c r="AR101">
        <f t="shared" si="13"/>
        <v>13</v>
      </c>
      <c r="AS101" s="16">
        <v>48.309356999999999</v>
      </c>
      <c r="AT101" s="16">
        <v>11.245748499999999</v>
      </c>
      <c r="AU101" s="16">
        <v>0.23</v>
      </c>
      <c r="AV101" s="16">
        <v>0.67322890000000002</v>
      </c>
      <c r="AX101" s="16"/>
      <c r="AY101" s="16"/>
    </row>
    <row r="102" spans="1:51">
      <c r="A102" s="16">
        <v>790</v>
      </c>
      <c r="B102" s="16">
        <f t="shared" si="9"/>
        <v>13.166666666666666</v>
      </c>
      <c r="C102" s="16">
        <v>48.037833999999997</v>
      </c>
      <c r="D102" s="16">
        <v>10.856623000000001</v>
      </c>
      <c r="E102" s="16">
        <v>0.23</v>
      </c>
      <c r="F102" s="16">
        <v>0.70644087</v>
      </c>
      <c r="H102" s="16">
        <v>790</v>
      </c>
      <c r="I102" s="16">
        <f t="shared" si="7"/>
        <v>13.166666666666666</v>
      </c>
      <c r="J102" s="16">
        <v>46.237766000000001</v>
      </c>
      <c r="K102" s="16">
        <v>26.859005</v>
      </c>
      <c r="L102" s="16">
        <v>0.22999938</v>
      </c>
      <c r="M102" s="16">
        <v>0.9464321</v>
      </c>
      <c r="O102" s="16">
        <v>890</v>
      </c>
      <c r="P102">
        <f t="shared" si="10"/>
        <v>14.833333333333334</v>
      </c>
      <c r="Q102" s="16">
        <v>51.28792</v>
      </c>
      <c r="R102" s="16">
        <v>1</v>
      </c>
      <c r="S102" s="16">
        <v>0.23</v>
      </c>
      <c r="T102" s="16">
        <v>0.35350894999999999</v>
      </c>
      <c r="V102" s="16">
        <v>870</v>
      </c>
      <c r="W102">
        <f t="shared" si="11"/>
        <v>14.5</v>
      </c>
      <c r="X102" s="16">
        <v>51.104267</v>
      </c>
      <c r="Y102" s="16">
        <v>1</v>
      </c>
      <c r="Z102" s="16">
        <v>0.23</v>
      </c>
      <c r="AA102" s="16">
        <v>0.37105653</v>
      </c>
      <c r="AC102" s="16">
        <v>770</v>
      </c>
      <c r="AD102" s="16">
        <f t="shared" si="12"/>
        <v>12.833333333333334</v>
      </c>
      <c r="AE102" s="16">
        <v>46.122604000000003</v>
      </c>
      <c r="AF102" s="16">
        <v>24.854479999999999</v>
      </c>
      <c r="AG102" s="16">
        <v>0.22999933</v>
      </c>
      <c r="AH102" s="16">
        <v>0.96303179999999999</v>
      </c>
      <c r="AJ102" s="16">
        <v>770</v>
      </c>
      <c r="AK102" s="16">
        <f t="shared" si="8"/>
        <v>12.833333333333334</v>
      </c>
      <c r="AL102" s="16">
        <v>46.654029999999999</v>
      </c>
      <c r="AM102" s="16">
        <v>19.531330000000001</v>
      </c>
      <c r="AN102" s="16">
        <v>0.22999996</v>
      </c>
      <c r="AO102" s="16">
        <v>0.88773184999999999</v>
      </c>
      <c r="AQ102" s="16">
        <v>790</v>
      </c>
      <c r="AR102">
        <f t="shared" si="13"/>
        <v>13.166666666666666</v>
      </c>
      <c r="AS102" s="16">
        <v>48.176014000000002</v>
      </c>
      <c r="AT102" s="16">
        <v>11.685091</v>
      </c>
      <c r="AU102" s="16">
        <v>0.23</v>
      </c>
      <c r="AV102" s="16">
        <v>0.68944640000000001</v>
      </c>
      <c r="AX102" s="16"/>
      <c r="AY102" s="16"/>
    </row>
    <row r="103" spans="1:51">
      <c r="A103" s="16">
        <v>800</v>
      </c>
      <c r="B103" s="16">
        <f t="shared" si="9"/>
        <v>13.333333333333334</v>
      </c>
      <c r="C103" s="16">
        <v>47.886414000000002</v>
      </c>
      <c r="D103" s="16">
        <v>11.542102</v>
      </c>
      <c r="E103" s="16">
        <v>0.23</v>
      </c>
      <c r="F103" s="16">
        <v>0.72528683999999999</v>
      </c>
      <c r="H103" s="16">
        <v>800</v>
      </c>
      <c r="I103" s="16">
        <f t="shared" si="7"/>
        <v>13.333333333333334</v>
      </c>
      <c r="J103" s="16">
        <v>46.107548000000001</v>
      </c>
      <c r="K103" s="16">
        <v>28.218616000000001</v>
      </c>
      <c r="L103" s="16">
        <v>0.22999886999999999</v>
      </c>
      <c r="M103" s="16">
        <v>0.96521044</v>
      </c>
      <c r="O103" s="16">
        <v>900</v>
      </c>
      <c r="P103">
        <f t="shared" si="10"/>
        <v>15</v>
      </c>
      <c r="Q103" s="16">
        <v>51.192570000000003</v>
      </c>
      <c r="R103" s="16">
        <v>1</v>
      </c>
      <c r="S103" s="16">
        <v>0.23</v>
      </c>
      <c r="T103" s="16">
        <v>0.36258679999999999</v>
      </c>
      <c r="V103" s="16">
        <v>879.47033999999996</v>
      </c>
      <c r="W103">
        <f t="shared" si="11"/>
        <v>14.657838999999999</v>
      </c>
      <c r="X103" s="16">
        <v>51.016776999999998</v>
      </c>
      <c r="Y103" s="16">
        <v>1</v>
      </c>
      <c r="Z103" s="16">
        <v>0.23</v>
      </c>
      <c r="AA103" s="16">
        <v>0.37950832000000001</v>
      </c>
      <c r="AC103" s="16">
        <v>780</v>
      </c>
      <c r="AD103" s="16">
        <f t="shared" si="12"/>
        <v>13</v>
      </c>
      <c r="AE103" s="16">
        <v>45.975185000000003</v>
      </c>
      <c r="AF103" s="16">
        <v>26.231359999999999</v>
      </c>
      <c r="AG103" s="16">
        <v>0.22999871999999999</v>
      </c>
      <c r="AH103" s="16">
        <v>0.98450863</v>
      </c>
      <c r="AJ103" s="16">
        <v>780</v>
      </c>
      <c r="AK103" s="16">
        <f t="shared" si="8"/>
        <v>13</v>
      </c>
      <c r="AL103" s="16">
        <v>46.500712999999998</v>
      </c>
      <c r="AM103" s="16">
        <v>20.726938000000001</v>
      </c>
      <c r="AN103" s="16">
        <v>0.22999990000000001</v>
      </c>
      <c r="AO103" s="16">
        <v>0.90911907000000003</v>
      </c>
      <c r="AQ103" s="16">
        <v>800</v>
      </c>
      <c r="AR103">
        <f t="shared" si="13"/>
        <v>13.333333333333334</v>
      </c>
      <c r="AS103" s="16">
        <v>48.042670000000001</v>
      </c>
      <c r="AT103" s="16">
        <v>12.236764000000001</v>
      </c>
      <c r="AU103" s="16">
        <v>0.23</v>
      </c>
      <c r="AV103" s="16">
        <v>0.70584259999999999</v>
      </c>
      <c r="AX103" s="16"/>
      <c r="AY103" s="16"/>
    </row>
    <row r="104" spans="1:51">
      <c r="A104" s="16">
        <v>810</v>
      </c>
      <c r="B104" s="16">
        <f t="shared" si="9"/>
        <v>13.5</v>
      </c>
      <c r="C104" s="16">
        <v>47.734997</v>
      </c>
      <c r="D104" s="16">
        <v>12.3292675</v>
      </c>
      <c r="E104" s="16">
        <v>0.23</v>
      </c>
      <c r="F104" s="16">
        <v>0.74436910000000001</v>
      </c>
      <c r="H104" s="16">
        <v>810</v>
      </c>
      <c r="I104" s="16">
        <f t="shared" si="7"/>
        <v>13.5</v>
      </c>
      <c r="J104" s="16">
        <v>45.977325</v>
      </c>
      <c r="K104" s="16">
        <v>29.61356</v>
      </c>
      <c r="L104" s="16">
        <v>0.22999797999999999</v>
      </c>
      <c r="M104" s="16">
        <v>0.98418826000000004</v>
      </c>
      <c r="O104" s="16">
        <v>910</v>
      </c>
      <c r="P104">
        <f t="shared" si="10"/>
        <v>15.166666666666666</v>
      </c>
      <c r="Q104" s="16">
        <v>51.097217999999998</v>
      </c>
      <c r="R104" s="16">
        <v>1</v>
      </c>
      <c r="S104" s="16">
        <v>0.23</v>
      </c>
      <c r="T104" s="16">
        <v>0.37173519999999999</v>
      </c>
      <c r="V104" s="16">
        <v>879.47033999999996</v>
      </c>
      <c r="W104">
        <f t="shared" si="11"/>
        <v>14.657838999999999</v>
      </c>
      <c r="X104" s="16">
        <v>51.016776999999998</v>
      </c>
      <c r="Y104" s="16">
        <v>1</v>
      </c>
      <c r="Z104" s="16">
        <v>0.23</v>
      </c>
      <c r="AA104" s="16">
        <v>0.37950832000000001</v>
      </c>
      <c r="AC104" s="16">
        <v>790</v>
      </c>
      <c r="AD104" s="16">
        <f t="shared" si="12"/>
        <v>13.166666666666666</v>
      </c>
      <c r="AE104" s="16">
        <v>45.827762999999997</v>
      </c>
      <c r="AF104" s="16">
        <v>27.66009</v>
      </c>
      <c r="AG104" s="16">
        <v>0.22999759</v>
      </c>
      <c r="AH104" s="16">
        <v>1.0062437</v>
      </c>
      <c r="AJ104" s="16">
        <v>790</v>
      </c>
      <c r="AK104" s="16">
        <f t="shared" si="8"/>
        <v>13.166666666666666</v>
      </c>
      <c r="AL104" s="16">
        <v>46.3474</v>
      </c>
      <c r="AM104" s="16">
        <v>21.986193</v>
      </c>
      <c r="AN104" s="16">
        <v>0.2299998</v>
      </c>
      <c r="AO104" s="16">
        <v>0.93077810000000005</v>
      </c>
      <c r="AQ104" s="16">
        <v>810</v>
      </c>
      <c r="AR104">
        <f t="shared" si="13"/>
        <v>13.5</v>
      </c>
      <c r="AS104" s="16">
        <v>47.909331999999999</v>
      </c>
      <c r="AT104" s="16">
        <v>12.897633000000001</v>
      </c>
      <c r="AU104" s="16">
        <v>0.23</v>
      </c>
      <c r="AV104" s="16">
        <v>0.72241960000000005</v>
      </c>
      <c r="AX104" s="16"/>
      <c r="AY104" s="16"/>
    </row>
    <row r="105" spans="1:51">
      <c r="A105" s="16">
        <v>820</v>
      </c>
      <c r="B105" s="16">
        <f t="shared" si="9"/>
        <v>13.666666666666666</v>
      </c>
      <c r="C105" s="16">
        <v>47.583576000000001</v>
      </c>
      <c r="D105" s="16">
        <v>13.195243</v>
      </c>
      <c r="E105" s="16">
        <v>0.23</v>
      </c>
      <c r="F105" s="16">
        <v>0.7636906</v>
      </c>
      <c r="H105" s="16">
        <v>820</v>
      </c>
      <c r="I105" s="16">
        <f t="shared" si="7"/>
        <v>13.666666666666666</v>
      </c>
      <c r="J105" s="16">
        <v>45.847102999999997</v>
      </c>
      <c r="K105" s="16">
        <v>31.044322999999999</v>
      </c>
      <c r="L105" s="16">
        <v>0.22999643</v>
      </c>
      <c r="M105" s="16">
        <v>1.0033654999999999</v>
      </c>
      <c r="O105" s="16">
        <v>918.43629999999996</v>
      </c>
      <c r="P105">
        <f t="shared" si="10"/>
        <v>15.307271666666667</v>
      </c>
      <c r="Q105" s="16">
        <v>51.016776999999998</v>
      </c>
      <c r="R105" s="16">
        <v>1</v>
      </c>
      <c r="S105" s="16">
        <v>0.23</v>
      </c>
      <c r="T105" s="16">
        <v>0.37950825999999999</v>
      </c>
      <c r="V105" s="16">
        <v>879.47033999999996</v>
      </c>
      <c r="W105">
        <f t="shared" si="11"/>
        <v>14.657838999999999</v>
      </c>
      <c r="X105" s="16">
        <v>51.016776999999998</v>
      </c>
      <c r="Y105" s="16">
        <v>1</v>
      </c>
      <c r="Z105" s="16">
        <v>0.23</v>
      </c>
      <c r="AA105" s="16">
        <v>0.37950832000000001</v>
      </c>
      <c r="AC105" s="16">
        <v>800</v>
      </c>
      <c r="AD105" s="16">
        <f t="shared" si="12"/>
        <v>13.333333333333334</v>
      </c>
      <c r="AE105" s="16">
        <v>45.680340000000001</v>
      </c>
      <c r="AF105" s="16">
        <v>29.131601</v>
      </c>
      <c r="AG105" s="16">
        <v>0.22999553</v>
      </c>
      <c r="AH105" s="16">
        <v>1.0282366999999999</v>
      </c>
      <c r="AJ105" s="16">
        <v>800</v>
      </c>
      <c r="AK105" s="16">
        <f t="shared" si="8"/>
        <v>13.333333333333334</v>
      </c>
      <c r="AL105" s="16">
        <v>46.194083999999997</v>
      </c>
      <c r="AM105" s="16">
        <v>23.328431999999999</v>
      </c>
      <c r="AN105" s="16">
        <v>0.22999959</v>
      </c>
      <c r="AO105" s="16">
        <v>0.95271189999999994</v>
      </c>
      <c r="AQ105" s="16">
        <v>820</v>
      </c>
      <c r="AR105">
        <f t="shared" si="13"/>
        <v>13.666666666666666</v>
      </c>
      <c r="AS105" s="16">
        <v>47.77599</v>
      </c>
      <c r="AT105" s="16">
        <v>13.650648</v>
      </c>
      <c r="AU105" s="16">
        <v>0.23</v>
      </c>
      <c r="AV105" s="16">
        <v>0.73917942999999997</v>
      </c>
      <c r="AX105" s="16"/>
      <c r="AY105" s="16"/>
    </row>
    <row r="106" spans="1:51">
      <c r="A106" s="16">
        <v>824.15796</v>
      </c>
      <c r="B106" s="16">
        <f t="shared" si="9"/>
        <v>13.735965999999999</v>
      </c>
      <c r="C106" s="16">
        <v>47.520614999999999</v>
      </c>
      <c r="D106" s="16">
        <v>13.592266</v>
      </c>
      <c r="E106" s="16">
        <v>0.23</v>
      </c>
      <c r="F106" s="16">
        <v>0.77179545000000005</v>
      </c>
      <c r="H106" s="16">
        <v>830</v>
      </c>
      <c r="I106" s="16">
        <f t="shared" si="7"/>
        <v>13.833333333333334</v>
      </c>
      <c r="J106" s="16">
        <v>45.716884999999998</v>
      </c>
      <c r="K106" s="16">
        <v>32.508957000000002</v>
      </c>
      <c r="L106" s="16">
        <v>0.22999381999999999</v>
      </c>
      <c r="M106" s="16">
        <v>1.0227405000000001</v>
      </c>
      <c r="O106" s="16">
        <v>918.43629999999996</v>
      </c>
      <c r="P106">
        <f t="shared" si="10"/>
        <v>15.307271666666667</v>
      </c>
      <c r="Q106" s="16">
        <v>51.016776999999998</v>
      </c>
      <c r="R106" s="16">
        <v>1</v>
      </c>
      <c r="S106" s="16">
        <v>0.23</v>
      </c>
      <c r="T106" s="16">
        <v>0.37950825999999999</v>
      </c>
      <c r="V106" s="16">
        <v>879.47033999999996</v>
      </c>
      <c r="W106">
        <f t="shared" si="11"/>
        <v>14.657838999999999</v>
      </c>
      <c r="X106" s="16">
        <v>51.016776999999998</v>
      </c>
      <c r="Y106" s="16">
        <v>1</v>
      </c>
      <c r="Z106" s="16">
        <v>0.23</v>
      </c>
      <c r="AA106" s="16">
        <v>0.37950832000000001</v>
      </c>
      <c r="AC106" s="16">
        <v>810</v>
      </c>
      <c r="AD106" s="16">
        <f t="shared" si="12"/>
        <v>13.5</v>
      </c>
      <c r="AE106" s="16">
        <v>45.532916999999998</v>
      </c>
      <c r="AF106" s="16">
        <v>30.643013</v>
      </c>
      <c r="AG106" s="16">
        <v>0.2299919</v>
      </c>
      <c r="AH106" s="16">
        <v>1.0504848</v>
      </c>
      <c r="AJ106" s="16">
        <v>810</v>
      </c>
      <c r="AK106" s="16">
        <f t="shared" si="8"/>
        <v>13.5</v>
      </c>
      <c r="AL106" s="16">
        <v>46.040768</v>
      </c>
      <c r="AM106" s="16">
        <v>24.693439999999999</v>
      </c>
      <c r="AN106" s="16">
        <v>0.22999917</v>
      </c>
      <c r="AO106" s="16">
        <v>0.97492319999999999</v>
      </c>
      <c r="AQ106" s="16">
        <v>830</v>
      </c>
      <c r="AR106">
        <f t="shared" si="13"/>
        <v>13.833333333333334</v>
      </c>
      <c r="AS106" s="16">
        <v>47.642646999999997</v>
      </c>
      <c r="AT106" s="16">
        <v>14.477228</v>
      </c>
      <c r="AU106" s="16">
        <v>0.23</v>
      </c>
      <c r="AV106" s="16">
        <v>0.75612420000000002</v>
      </c>
      <c r="AX106" s="16"/>
      <c r="AY106" s="16"/>
    </row>
    <row r="107" spans="1:51">
      <c r="A107" s="16">
        <v>824.15796</v>
      </c>
      <c r="B107" s="16">
        <f t="shared" si="9"/>
        <v>13.735965999999999</v>
      </c>
      <c r="C107" s="16">
        <v>47.520614999999999</v>
      </c>
      <c r="D107" s="16">
        <v>13.601748000000001</v>
      </c>
      <c r="E107" s="16">
        <v>0.23</v>
      </c>
      <c r="F107" s="16">
        <v>0.77179545000000005</v>
      </c>
      <c r="H107" s="16">
        <v>840</v>
      </c>
      <c r="I107" s="16">
        <f t="shared" si="7"/>
        <v>14</v>
      </c>
      <c r="J107" s="16">
        <v>45.586661999999997</v>
      </c>
      <c r="K107" s="16">
        <v>33.986815999999997</v>
      </c>
      <c r="L107" s="16">
        <v>0.22998951000000001</v>
      </c>
      <c r="M107" s="16">
        <v>1.0423096000000001</v>
      </c>
      <c r="O107" s="16">
        <v>918.43629999999996</v>
      </c>
      <c r="P107">
        <f t="shared" si="10"/>
        <v>15.307271666666667</v>
      </c>
      <c r="Q107" s="16">
        <v>51.016776999999998</v>
      </c>
      <c r="R107" s="16">
        <v>1</v>
      </c>
      <c r="S107" s="16">
        <v>0.23</v>
      </c>
      <c r="T107" s="16">
        <v>0.37950830000000002</v>
      </c>
      <c r="V107" s="16">
        <v>880</v>
      </c>
      <c r="W107">
        <f t="shared" si="11"/>
        <v>14.666666666666666</v>
      </c>
      <c r="X107" s="16">
        <v>51.011882999999997</v>
      </c>
      <c r="Y107" s="16">
        <v>1</v>
      </c>
      <c r="Z107" s="16">
        <v>0.23</v>
      </c>
      <c r="AA107" s="16">
        <v>0.37998282999999999</v>
      </c>
      <c r="AC107" s="16">
        <v>813.57600000000002</v>
      </c>
      <c r="AD107" s="16">
        <f t="shared" si="12"/>
        <v>13.5596</v>
      </c>
      <c r="AE107" s="16">
        <v>45.480200000000004</v>
      </c>
      <c r="AF107" s="16">
        <v>31.189508</v>
      </c>
      <c r="AG107" s="16">
        <v>0.22999004000000001</v>
      </c>
      <c r="AH107" s="16">
        <v>1.0585016</v>
      </c>
      <c r="AJ107" s="16">
        <v>820</v>
      </c>
      <c r="AK107" s="16">
        <f t="shared" si="8"/>
        <v>13.666666666666666</v>
      </c>
      <c r="AL107" s="16">
        <v>45.887455000000003</v>
      </c>
      <c r="AM107" s="16">
        <v>26.076426999999999</v>
      </c>
      <c r="AN107" s="16">
        <v>0.22999838</v>
      </c>
      <c r="AO107" s="16">
        <v>0.99741405000000005</v>
      </c>
      <c r="AQ107" s="16">
        <v>834.32213999999999</v>
      </c>
      <c r="AR107">
        <f t="shared" si="13"/>
        <v>13.905369</v>
      </c>
      <c r="AS107" s="16">
        <v>47.585014000000001</v>
      </c>
      <c r="AT107" s="16">
        <v>14.853838</v>
      </c>
      <c r="AU107" s="16">
        <v>0.23</v>
      </c>
      <c r="AV107" s="16">
        <v>0.76350569999999995</v>
      </c>
      <c r="AX107" s="16"/>
      <c r="AY107" s="16"/>
    </row>
    <row r="108" spans="1:51">
      <c r="A108" s="16">
        <v>830</v>
      </c>
      <c r="B108" s="16">
        <f t="shared" si="9"/>
        <v>13.833333333333334</v>
      </c>
      <c r="C108" s="16">
        <v>47.432155999999999</v>
      </c>
      <c r="D108" s="16">
        <v>14.124253</v>
      </c>
      <c r="E108" s="16">
        <v>0.23</v>
      </c>
      <c r="F108" s="16">
        <v>0.78325444</v>
      </c>
      <c r="H108" s="16">
        <v>850</v>
      </c>
      <c r="I108" s="16">
        <f t="shared" si="7"/>
        <v>14.166666666666666</v>
      </c>
      <c r="J108" s="16">
        <v>45.456443999999998</v>
      </c>
      <c r="K108" s="16">
        <v>35.501220000000004</v>
      </c>
      <c r="L108" s="16">
        <v>0.22998247999999999</v>
      </c>
      <c r="M108" s="16">
        <v>1.0620654</v>
      </c>
      <c r="O108" s="16">
        <v>918.43629999999996</v>
      </c>
      <c r="P108">
        <f t="shared" si="10"/>
        <v>15.307271666666667</v>
      </c>
      <c r="Q108" s="16">
        <v>51.016776999999998</v>
      </c>
      <c r="R108" s="16">
        <v>1</v>
      </c>
      <c r="S108" s="16">
        <v>0.23</v>
      </c>
      <c r="T108" s="16">
        <v>0.37950830000000002</v>
      </c>
      <c r="V108" s="16">
        <v>890</v>
      </c>
      <c r="W108">
        <f t="shared" si="11"/>
        <v>14.833333333333334</v>
      </c>
      <c r="X108" s="16">
        <v>50.919502000000001</v>
      </c>
      <c r="Y108" s="16">
        <v>1</v>
      </c>
      <c r="Z108" s="16">
        <v>0.23</v>
      </c>
      <c r="AA108" s="16">
        <v>0.3889763</v>
      </c>
      <c r="AC108" s="16">
        <v>813.57600000000002</v>
      </c>
      <c r="AD108" s="16">
        <f t="shared" si="12"/>
        <v>13.5596</v>
      </c>
      <c r="AE108" s="16">
        <v>45.480200000000004</v>
      </c>
      <c r="AF108" s="16">
        <v>31.191852999999998</v>
      </c>
      <c r="AG108" s="16">
        <v>0.22999004000000001</v>
      </c>
      <c r="AH108" s="16">
        <v>1.0585016</v>
      </c>
      <c r="AJ108" s="16">
        <v>830</v>
      </c>
      <c r="AK108" s="16">
        <f t="shared" si="8"/>
        <v>13.833333333333334</v>
      </c>
      <c r="AL108" s="16">
        <v>45.734139999999996</v>
      </c>
      <c r="AM108" s="16">
        <v>27.514106999999999</v>
      </c>
      <c r="AN108" s="16">
        <v>0.2299969</v>
      </c>
      <c r="AO108" s="16">
        <v>1.0201852</v>
      </c>
      <c r="AQ108" s="16">
        <v>834.32213999999999</v>
      </c>
      <c r="AR108">
        <f t="shared" si="13"/>
        <v>13.905369</v>
      </c>
      <c r="AS108" s="16">
        <v>47.585014000000001</v>
      </c>
      <c r="AT108" s="16">
        <v>14.8540945</v>
      </c>
      <c r="AU108" s="16">
        <v>0.23</v>
      </c>
      <c r="AV108" s="16">
        <v>0.76350569999999995</v>
      </c>
      <c r="AX108" s="16"/>
      <c r="AY108" s="16"/>
    </row>
    <row r="109" spans="1:51">
      <c r="A109" s="16">
        <v>840</v>
      </c>
      <c r="B109" s="16">
        <f t="shared" si="9"/>
        <v>14</v>
      </c>
      <c r="C109" s="16">
        <v>47.280735</v>
      </c>
      <c r="D109" s="16">
        <v>15.110903</v>
      </c>
      <c r="E109" s="16">
        <v>0.23</v>
      </c>
      <c r="F109" s="16">
        <v>0.80306379999999999</v>
      </c>
      <c r="H109" s="16">
        <v>860</v>
      </c>
      <c r="I109" s="16">
        <f t="shared" si="7"/>
        <v>14.333333333333334</v>
      </c>
      <c r="J109" s="16">
        <v>45.326219999999999</v>
      </c>
      <c r="K109" s="16">
        <v>37.048687000000001</v>
      </c>
      <c r="L109" s="16">
        <v>0.22997116000000001</v>
      </c>
      <c r="M109" s="16">
        <v>1.0819954000000001</v>
      </c>
      <c r="O109" s="16">
        <v>920</v>
      </c>
      <c r="P109">
        <f t="shared" si="10"/>
        <v>15.333333333333334</v>
      </c>
      <c r="Q109" s="16">
        <v>51.001869999999997</v>
      </c>
      <c r="R109" s="16">
        <v>1</v>
      </c>
      <c r="S109" s="16">
        <v>0.23</v>
      </c>
      <c r="T109" s="16">
        <v>0.38095465000000001</v>
      </c>
      <c r="V109" s="16">
        <v>900</v>
      </c>
      <c r="W109">
        <f t="shared" si="11"/>
        <v>15</v>
      </c>
      <c r="X109" s="16">
        <v>50.827117999999999</v>
      </c>
      <c r="Y109" s="16">
        <v>1</v>
      </c>
      <c r="Z109" s="16">
        <v>0.23</v>
      </c>
      <c r="AA109" s="16">
        <v>0.39803758</v>
      </c>
      <c r="AC109" s="16">
        <v>820</v>
      </c>
      <c r="AD109" s="16">
        <f t="shared" si="12"/>
        <v>13.666666666666666</v>
      </c>
      <c r="AE109" s="16">
        <v>45.373134999999998</v>
      </c>
      <c r="AF109" s="16">
        <v>32.189137000000002</v>
      </c>
      <c r="AG109" s="16">
        <v>0.22998562</v>
      </c>
      <c r="AH109" s="16">
        <v>1.0748846999999999</v>
      </c>
      <c r="AJ109" s="16">
        <v>840</v>
      </c>
      <c r="AK109" s="16">
        <f t="shared" si="8"/>
        <v>14</v>
      </c>
      <c r="AL109" s="16">
        <v>45.580826000000002</v>
      </c>
      <c r="AM109" s="16">
        <v>29.002541999999998</v>
      </c>
      <c r="AN109" s="16">
        <v>0.22999423999999999</v>
      </c>
      <c r="AO109" s="16">
        <v>1.0432357000000001</v>
      </c>
      <c r="AQ109" s="16">
        <v>840</v>
      </c>
      <c r="AR109">
        <f t="shared" si="13"/>
        <v>14</v>
      </c>
      <c r="AS109" s="16">
        <v>47.509304</v>
      </c>
      <c r="AT109" s="16">
        <v>15.359042000000001</v>
      </c>
      <c r="AU109" s="16">
        <v>0.23</v>
      </c>
      <c r="AV109" s="16">
        <v>0.7732559</v>
      </c>
      <c r="AX109" s="16"/>
      <c r="AY109" s="16"/>
    </row>
    <row r="110" spans="1:51">
      <c r="A110" s="16">
        <v>850</v>
      </c>
      <c r="B110" s="16">
        <f t="shared" si="9"/>
        <v>14.166666666666666</v>
      </c>
      <c r="C110" s="16">
        <v>47.129314000000001</v>
      </c>
      <c r="D110" s="16">
        <v>16.154875000000001</v>
      </c>
      <c r="E110" s="16">
        <v>0.23</v>
      </c>
      <c r="F110" s="16">
        <v>0.82312180000000001</v>
      </c>
      <c r="H110" s="16">
        <v>870</v>
      </c>
      <c r="I110" s="16">
        <f t="shared" si="7"/>
        <v>14.5</v>
      </c>
      <c r="J110" s="16">
        <v>45.196002999999997</v>
      </c>
      <c r="K110" s="16">
        <v>38.633544999999998</v>
      </c>
      <c r="L110" s="16">
        <v>0.22995320999999999</v>
      </c>
      <c r="M110" s="16">
        <v>1.1020794</v>
      </c>
      <c r="O110" s="16">
        <v>930</v>
      </c>
      <c r="P110">
        <f t="shared" si="10"/>
        <v>15.5</v>
      </c>
      <c r="Q110" s="16">
        <v>50.906517000000001</v>
      </c>
      <c r="R110" s="16">
        <v>1</v>
      </c>
      <c r="S110" s="16">
        <v>0.23</v>
      </c>
      <c r="T110" s="16">
        <v>0.39024583000000002</v>
      </c>
      <c r="V110" s="16">
        <v>910</v>
      </c>
      <c r="W110">
        <f t="shared" si="11"/>
        <v>15.166666666666666</v>
      </c>
      <c r="X110" s="16">
        <v>50.734734000000003</v>
      </c>
      <c r="Y110" s="16">
        <v>1</v>
      </c>
      <c r="Z110" s="16">
        <v>0.23</v>
      </c>
      <c r="AA110" s="16">
        <v>0.40716720000000001</v>
      </c>
      <c r="AC110" s="16">
        <v>830</v>
      </c>
      <c r="AD110" s="16">
        <f t="shared" si="12"/>
        <v>13.833333333333334</v>
      </c>
      <c r="AE110" s="16">
        <v>45.206467000000004</v>
      </c>
      <c r="AF110" s="16">
        <v>33.767490000000002</v>
      </c>
      <c r="AG110" s="16">
        <v>0.22997496000000001</v>
      </c>
      <c r="AH110" s="16">
        <v>1.1006423999999999</v>
      </c>
      <c r="AJ110" s="16">
        <v>850</v>
      </c>
      <c r="AK110" s="16">
        <f t="shared" si="8"/>
        <v>14.166666666666666</v>
      </c>
      <c r="AL110" s="16">
        <v>45.427509999999998</v>
      </c>
      <c r="AM110" s="16">
        <v>30.529978</v>
      </c>
      <c r="AN110" s="16">
        <v>0.22998948</v>
      </c>
      <c r="AO110" s="16">
        <v>1.0665609</v>
      </c>
      <c r="AQ110" s="16">
        <v>850</v>
      </c>
      <c r="AR110">
        <f t="shared" si="13"/>
        <v>14.166666666666666</v>
      </c>
      <c r="AS110" s="16">
        <v>47.375965000000001</v>
      </c>
      <c r="AT110" s="16">
        <v>16.309237</v>
      </c>
      <c r="AU110" s="16">
        <v>0.23</v>
      </c>
      <c r="AV110" s="16">
        <v>0.79057679999999997</v>
      </c>
      <c r="AX110" s="16"/>
      <c r="AY110" s="16"/>
    </row>
    <row r="111" spans="1:51">
      <c r="A111" s="16">
        <v>860</v>
      </c>
      <c r="B111" s="16">
        <f t="shared" si="9"/>
        <v>14.333333333333334</v>
      </c>
      <c r="C111" s="16">
        <v>46.977898000000003</v>
      </c>
      <c r="D111" s="16">
        <v>17.242457999999999</v>
      </c>
      <c r="E111" s="16">
        <v>0.22999998999999999</v>
      </c>
      <c r="F111" s="16">
        <v>0.84343164999999998</v>
      </c>
      <c r="H111" s="16">
        <v>880</v>
      </c>
      <c r="I111" s="16">
        <f t="shared" si="7"/>
        <v>14.666666666666666</v>
      </c>
      <c r="J111" s="16">
        <v>45.065779999999997</v>
      </c>
      <c r="K111" s="16">
        <v>40.254123999999997</v>
      </c>
      <c r="L111" s="16">
        <v>0.22992513000000001</v>
      </c>
      <c r="M111" s="16">
        <v>1.1222854</v>
      </c>
      <c r="O111" s="16">
        <v>940</v>
      </c>
      <c r="P111">
        <f t="shared" si="10"/>
        <v>15.666666666666666</v>
      </c>
      <c r="Q111" s="16">
        <v>50.811165000000003</v>
      </c>
      <c r="R111" s="16">
        <v>1</v>
      </c>
      <c r="S111" s="16">
        <v>0.23</v>
      </c>
      <c r="T111" s="16">
        <v>0.39960923999999998</v>
      </c>
      <c r="V111" s="16">
        <v>920</v>
      </c>
      <c r="W111">
        <f t="shared" si="11"/>
        <v>15.333333333333334</v>
      </c>
      <c r="X111" s="16">
        <v>50.642353</v>
      </c>
      <c r="Y111" s="16">
        <v>1</v>
      </c>
      <c r="Z111" s="16">
        <v>0.23</v>
      </c>
      <c r="AA111" s="16">
        <v>0.41636564999999998</v>
      </c>
      <c r="AC111" s="16">
        <v>840</v>
      </c>
      <c r="AD111" s="16">
        <f t="shared" si="12"/>
        <v>14</v>
      </c>
      <c r="AE111" s="16">
        <v>45.039802999999999</v>
      </c>
      <c r="AF111" s="16">
        <v>35.359954999999999</v>
      </c>
      <c r="AG111" s="16">
        <v>0.22995707000000001</v>
      </c>
      <c r="AH111" s="16">
        <v>1.1266893</v>
      </c>
      <c r="AJ111" s="16">
        <v>860</v>
      </c>
      <c r="AK111" s="16">
        <f t="shared" si="8"/>
        <v>14.333333333333334</v>
      </c>
      <c r="AL111" s="16">
        <v>45.274192999999997</v>
      </c>
      <c r="AM111" s="16">
        <v>32.099690000000002</v>
      </c>
      <c r="AN111" s="16">
        <v>0.22998124</v>
      </c>
      <c r="AO111" s="16">
        <v>1.0901508</v>
      </c>
      <c r="AQ111" s="16">
        <v>860</v>
      </c>
      <c r="AR111">
        <f t="shared" si="13"/>
        <v>14.333333333333334</v>
      </c>
      <c r="AS111" s="16">
        <v>47.242621999999997</v>
      </c>
      <c r="AT111" s="16">
        <v>17.313749999999999</v>
      </c>
      <c r="AU111" s="16">
        <v>0.23</v>
      </c>
      <c r="AV111" s="16">
        <v>0.80808895999999997</v>
      </c>
      <c r="AX111" s="16"/>
      <c r="AY111" s="16"/>
    </row>
    <row r="112" spans="1:51">
      <c r="A112" s="16">
        <v>870</v>
      </c>
      <c r="B112" s="16">
        <f t="shared" si="9"/>
        <v>14.5</v>
      </c>
      <c r="C112" s="16">
        <v>46.826476999999997</v>
      </c>
      <c r="D112" s="16">
        <v>18.374977000000001</v>
      </c>
      <c r="E112" s="16">
        <v>0.22999998999999999</v>
      </c>
      <c r="F112" s="16">
        <v>0.86399656999999996</v>
      </c>
      <c r="H112" s="16">
        <v>890</v>
      </c>
      <c r="I112" s="16">
        <f t="shared" si="7"/>
        <v>14.833333333333334</v>
      </c>
      <c r="J112" s="16">
        <v>44.935560000000002</v>
      </c>
      <c r="K112" s="16">
        <v>41.908016000000003</v>
      </c>
      <c r="L112" s="16">
        <v>0.2298818</v>
      </c>
      <c r="M112" s="16">
        <v>1.1425654000000001</v>
      </c>
      <c r="O112" s="16">
        <v>950</v>
      </c>
      <c r="P112">
        <f t="shared" si="10"/>
        <v>15.833333333333334</v>
      </c>
      <c r="Q112" s="16">
        <v>50.715812999999997</v>
      </c>
      <c r="R112" s="16">
        <v>1</v>
      </c>
      <c r="S112" s="16">
        <v>0.23</v>
      </c>
      <c r="T112" s="16">
        <v>0.40904554999999998</v>
      </c>
      <c r="V112" s="16">
        <v>930</v>
      </c>
      <c r="W112">
        <f t="shared" si="11"/>
        <v>15.5</v>
      </c>
      <c r="X112" s="16">
        <v>50.549970000000002</v>
      </c>
      <c r="Y112" s="16">
        <v>1</v>
      </c>
      <c r="Z112" s="16">
        <v>0.23</v>
      </c>
      <c r="AA112" s="16">
        <v>0.42563351999999999</v>
      </c>
      <c r="AC112" s="16">
        <v>850</v>
      </c>
      <c r="AD112" s="16">
        <f t="shared" si="12"/>
        <v>14.166666666666666</v>
      </c>
      <c r="AE112" s="16">
        <v>44.873139999999999</v>
      </c>
      <c r="AF112" s="16">
        <v>36.961759999999998</v>
      </c>
      <c r="AG112" s="16">
        <v>0.22992746999999999</v>
      </c>
      <c r="AH112" s="16">
        <v>1.1529852</v>
      </c>
      <c r="AJ112" s="16">
        <v>866.49603000000002</v>
      </c>
      <c r="AK112" s="16">
        <f t="shared" si="8"/>
        <v>14.4416005</v>
      </c>
      <c r="AL112" s="16">
        <v>45.174599999999998</v>
      </c>
      <c r="AM112" s="16">
        <v>33.147109999999998</v>
      </c>
      <c r="AN112" s="16">
        <v>0.22997293999999999</v>
      </c>
      <c r="AO112" s="16">
        <v>1.1056082</v>
      </c>
      <c r="AQ112" s="16">
        <v>870</v>
      </c>
      <c r="AR112">
        <f t="shared" si="13"/>
        <v>14.5</v>
      </c>
      <c r="AS112" s="16">
        <v>47.109279999999998</v>
      </c>
      <c r="AT112" s="16">
        <v>18.344929</v>
      </c>
      <c r="AU112" s="16">
        <v>0.22999998999999999</v>
      </c>
      <c r="AV112" s="16">
        <v>0.82579449999999999</v>
      </c>
      <c r="AX112" s="16"/>
      <c r="AY112" s="16"/>
    </row>
    <row r="113" spans="1:51">
      <c r="A113" s="16">
        <v>880</v>
      </c>
      <c r="B113" s="16">
        <f t="shared" si="9"/>
        <v>14.666666666666666</v>
      </c>
      <c r="C113" s="16">
        <v>46.675055999999998</v>
      </c>
      <c r="D113" s="16">
        <v>19.558962000000001</v>
      </c>
      <c r="E113" s="16">
        <v>0.22999996</v>
      </c>
      <c r="F113" s="16">
        <v>0.88481975000000002</v>
      </c>
      <c r="H113" s="16">
        <v>900</v>
      </c>
      <c r="I113" s="16">
        <f t="shared" si="7"/>
        <v>15</v>
      </c>
      <c r="J113" s="16">
        <v>44.805340000000001</v>
      </c>
      <c r="K113" s="16">
        <v>43.595565999999998</v>
      </c>
      <c r="L113" s="16">
        <v>0.22981572</v>
      </c>
      <c r="M113" s="16">
        <v>1.162847</v>
      </c>
      <c r="O113" s="16">
        <v>960</v>
      </c>
      <c r="P113">
        <f t="shared" si="10"/>
        <v>16</v>
      </c>
      <c r="Q113" s="16">
        <v>50.620460000000001</v>
      </c>
      <c r="R113" s="16">
        <v>1</v>
      </c>
      <c r="S113" s="16">
        <v>0.23</v>
      </c>
      <c r="T113" s="16">
        <v>0.41855534999999999</v>
      </c>
      <c r="V113" s="16">
        <v>940</v>
      </c>
      <c r="W113">
        <f t="shared" si="11"/>
        <v>15.666666666666666</v>
      </c>
      <c r="X113" s="16">
        <v>50.457583999999997</v>
      </c>
      <c r="Y113" s="16">
        <v>1</v>
      </c>
      <c r="Z113" s="16">
        <v>0.23</v>
      </c>
      <c r="AA113" s="16">
        <v>0.43497140000000001</v>
      </c>
      <c r="AC113" s="16">
        <v>860</v>
      </c>
      <c r="AD113" s="16">
        <f t="shared" si="12"/>
        <v>14.333333333333334</v>
      </c>
      <c r="AE113" s="16">
        <v>44.706470000000003</v>
      </c>
      <c r="AF113" s="16">
        <v>38.560420000000001</v>
      </c>
      <c r="AG113" s="16">
        <v>0.229879</v>
      </c>
      <c r="AH113" s="16">
        <v>1.1794636999999999</v>
      </c>
      <c r="AJ113" s="16">
        <v>866.49603000000002</v>
      </c>
      <c r="AK113" s="16">
        <f t="shared" si="8"/>
        <v>14.4416005</v>
      </c>
      <c r="AL113" s="16">
        <v>45.174599999999998</v>
      </c>
      <c r="AM113" s="16">
        <v>33.147649999999999</v>
      </c>
      <c r="AN113" s="16">
        <v>0.22997293999999999</v>
      </c>
      <c r="AO113" s="16">
        <v>1.1056082</v>
      </c>
      <c r="AQ113" s="16">
        <v>880</v>
      </c>
      <c r="AR113">
        <f t="shared" si="13"/>
        <v>14.666666666666666</v>
      </c>
      <c r="AS113" s="16">
        <v>46.975940000000001</v>
      </c>
      <c r="AT113" s="16">
        <v>19.425685999999999</v>
      </c>
      <c r="AU113" s="16">
        <v>0.22999998999999999</v>
      </c>
      <c r="AV113" s="16">
        <v>0.84369570000000005</v>
      </c>
      <c r="AX113" s="16"/>
      <c r="AY113" s="16"/>
    </row>
    <row r="114" spans="1:51">
      <c r="A114" s="16">
        <v>890</v>
      </c>
      <c r="B114" s="16">
        <f t="shared" si="9"/>
        <v>14.833333333333334</v>
      </c>
      <c r="C114" s="16">
        <v>46.523636000000003</v>
      </c>
      <c r="D114" s="16">
        <v>20.788830000000001</v>
      </c>
      <c r="E114" s="16">
        <v>0.22999991</v>
      </c>
      <c r="F114" s="16">
        <v>0.90590435000000002</v>
      </c>
      <c r="H114" s="16">
        <v>910</v>
      </c>
      <c r="I114" s="16">
        <f t="shared" si="7"/>
        <v>15.166666666666666</v>
      </c>
      <c r="J114" s="16">
        <v>44.675117</v>
      </c>
      <c r="K114" s="16">
        <v>45.316949999999999</v>
      </c>
      <c r="L114" s="16">
        <v>0.22971617999999999</v>
      </c>
      <c r="M114" s="16">
        <v>1.1830244000000001</v>
      </c>
      <c r="O114" s="16">
        <v>970</v>
      </c>
      <c r="P114">
        <f t="shared" si="10"/>
        <v>16.166666666666668</v>
      </c>
      <c r="Q114" s="16">
        <v>50.525109999999998</v>
      </c>
      <c r="R114" s="16">
        <v>1</v>
      </c>
      <c r="S114" s="16">
        <v>0.23</v>
      </c>
      <c r="T114" s="16">
        <v>0.42813923999999998</v>
      </c>
      <c r="V114" s="16">
        <v>950</v>
      </c>
      <c r="W114">
        <f t="shared" si="11"/>
        <v>15.833333333333334</v>
      </c>
      <c r="X114" s="16">
        <v>50.365203999999999</v>
      </c>
      <c r="Y114" s="16">
        <v>1</v>
      </c>
      <c r="Z114" s="16">
        <v>0.23</v>
      </c>
      <c r="AA114" s="16">
        <v>0.44437978</v>
      </c>
      <c r="AC114" s="16">
        <v>870</v>
      </c>
      <c r="AD114" s="16">
        <f t="shared" si="12"/>
        <v>14.5</v>
      </c>
      <c r="AE114" s="16">
        <v>44.539805999999999</v>
      </c>
      <c r="AF114" s="16">
        <v>40.160269999999997</v>
      </c>
      <c r="AG114" s="16">
        <v>0.22980073000000001</v>
      </c>
      <c r="AH114" s="16">
        <v>1.2060175</v>
      </c>
      <c r="AJ114" s="16">
        <v>870</v>
      </c>
      <c r="AK114" s="16">
        <f t="shared" si="8"/>
        <v>14.5</v>
      </c>
      <c r="AL114" s="16">
        <v>45.118073000000003</v>
      </c>
      <c r="AM114" s="16">
        <v>33.721539999999997</v>
      </c>
      <c r="AN114" s="16">
        <v>0.22996712999999999</v>
      </c>
      <c r="AO114" s="16">
        <v>1.1144278999999999</v>
      </c>
      <c r="AQ114" s="16">
        <v>890</v>
      </c>
      <c r="AR114">
        <f t="shared" si="13"/>
        <v>14.833333333333334</v>
      </c>
      <c r="AS114" s="16">
        <v>46.842598000000002</v>
      </c>
      <c r="AT114" s="16">
        <v>20.582522999999998</v>
      </c>
      <c r="AU114" s="16">
        <v>0.22999997</v>
      </c>
      <c r="AV114" s="16">
        <v>0.86179470000000002</v>
      </c>
      <c r="AX114" s="16"/>
      <c r="AY114" s="16"/>
    </row>
    <row r="115" spans="1:51">
      <c r="A115" s="16">
        <v>900</v>
      </c>
      <c r="B115" s="16">
        <f t="shared" si="9"/>
        <v>15</v>
      </c>
      <c r="C115" s="16">
        <v>46.372214999999997</v>
      </c>
      <c r="D115" s="16">
        <v>22.061150000000001</v>
      </c>
      <c r="E115" s="16">
        <v>0.22999981</v>
      </c>
      <c r="F115" s="16">
        <v>0.92725354000000004</v>
      </c>
      <c r="H115" s="16">
        <v>920</v>
      </c>
      <c r="I115" s="16">
        <f t="shared" si="7"/>
        <v>15.333333333333334</v>
      </c>
      <c r="J115" s="16">
        <v>44.544899999999998</v>
      </c>
      <c r="K115" s="16">
        <v>47.067368000000002</v>
      </c>
      <c r="L115" s="16">
        <v>0.22956802000000001</v>
      </c>
      <c r="M115" s="16">
        <v>1.2029449000000001</v>
      </c>
      <c r="O115" s="16">
        <v>980</v>
      </c>
      <c r="P115">
        <f t="shared" si="10"/>
        <v>16.333333333333332</v>
      </c>
      <c r="Q115" s="16">
        <v>50.429760000000002</v>
      </c>
      <c r="R115" s="16">
        <v>1</v>
      </c>
      <c r="S115" s="16">
        <v>0.23</v>
      </c>
      <c r="T115" s="16">
        <v>0.43779780000000001</v>
      </c>
      <c r="V115" s="16">
        <v>960</v>
      </c>
      <c r="W115">
        <f t="shared" si="11"/>
        <v>16</v>
      </c>
      <c r="X115" s="16">
        <v>50.272820000000003</v>
      </c>
      <c r="Y115" s="16">
        <v>1</v>
      </c>
      <c r="Z115" s="16">
        <v>0.23</v>
      </c>
      <c r="AA115" s="16">
        <v>0.45385924</v>
      </c>
      <c r="AC115" s="16">
        <v>880</v>
      </c>
      <c r="AD115" s="16">
        <f t="shared" si="12"/>
        <v>14.666666666666666</v>
      </c>
      <c r="AE115" s="16">
        <v>44.373142000000001</v>
      </c>
      <c r="AF115" s="16">
        <v>41.778219999999997</v>
      </c>
      <c r="AG115" s="16">
        <v>0.22967580000000001</v>
      </c>
      <c r="AH115" s="16">
        <v>1.232477</v>
      </c>
      <c r="AJ115" s="16">
        <v>880</v>
      </c>
      <c r="AK115" s="16">
        <f t="shared" si="8"/>
        <v>14.666666666666666</v>
      </c>
      <c r="AL115" s="16">
        <v>44.956752999999999</v>
      </c>
      <c r="AM115" s="16">
        <v>35.394170000000003</v>
      </c>
      <c r="AN115" s="16">
        <v>0.22994344</v>
      </c>
      <c r="AO115" s="16">
        <v>1.1397583</v>
      </c>
      <c r="AQ115" s="16">
        <v>900</v>
      </c>
      <c r="AR115">
        <f t="shared" si="13"/>
        <v>15</v>
      </c>
      <c r="AS115" s="16">
        <v>46.709254999999999</v>
      </c>
      <c r="AT115" s="16">
        <v>21.791371999999999</v>
      </c>
      <c r="AU115" s="16">
        <v>0.22999994000000001</v>
      </c>
      <c r="AV115" s="16">
        <v>0.88009369999999998</v>
      </c>
      <c r="AX115" s="16"/>
      <c r="AY115" s="16"/>
    </row>
    <row r="116" spans="1:51">
      <c r="A116" s="16">
        <v>910</v>
      </c>
      <c r="B116" s="16">
        <f t="shared" si="9"/>
        <v>15.166666666666666</v>
      </c>
      <c r="C116" s="16">
        <v>46.220799999999997</v>
      </c>
      <c r="D116" s="16">
        <v>23.410779999999999</v>
      </c>
      <c r="E116" s="16">
        <v>0.22999961999999999</v>
      </c>
      <c r="F116" s="16">
        <v>0.94887030000000006</v>
      </c>
      <c r="H116" s="16">
        <v>930</v>
      </c>
      <c r="I116" s="16">
        <f t="shared" si="7"/>
        <v>15.5</v>
      </c>
      <c r="J116" s="16">
        <v>44.414676999999998</v>
      </c>
      <c r="K116" s="16">
        <v>48.841679999999997</v>
      </c>
      <c r="L116" s="16">
        <v>0.2293501</v>
      </c>
      <c r="M116" s="16">
        <v>1.2223922</v>
      </c>
      <c r="O116" s="16">
        <v>990</v>
      </c>
      <c r="P116">
        <f t="shared" si="10"/>
        <v>16.5</v>
      </c>
      <c r="Q116" s="16">
        <v>50.334408000000003</v>
      </c>
      <c r="R116" s="16">
        <v>1</v>
      </c>
      <c r="S116" s="16">
        <v>0.23</v>
      </c>
      <c r="T116" s="16">
        <v>0.44753169999999998</v>
      </c>
      <c r="V116" s="16">
        <v>970</v>
      </c>
      <c r="W116">
        <f t="shared" si="11"/>
        <v>16.166666666666668</v>
      </c>
      <c r="X116" s="16">
        <v>50.180435000000003</v>
      </c>
      <c r="Y116" s="16">
        <v>1</v>
      </c>
      <c r="Z116" s="16">
        <v>0.23</v>
      </c>
      <c r="AA116" s="16">
        <v>0.4634104</v>
      </c>
      <c r="AC116" s="16">
        <v>890</v>
      </c>
      <c r="AD116" s="16">
        <f t="shared" si="12"/>
        <v>14.833333333333334</v>
      </c>
      <c r="AE116" s="16">
        <v>44.206474</v>
      </c>
      <c r="AF116" s="16">
        <v>43.427729999999997</v>
      </c>
      <c r="AG116" s="16">
        <v>0.22947909</v>
      </c>
      <c r="AH116" s="16">
        <v>1.2585827000000001</v>
      </c>
      <c r="AJ116" s="16">
        <v>890</v>
      </c>
      <c r="AK116" s="16">
        <f t="shared" si="8"/>
        <v>14.833333333333334</v>
      </c>
      <c r="AL116" s="16">
        <v>44.795433000000003</v>
      </c>
      <c r="AM116" s="16">
        <v>37.104799999999997</v>
      </c>
      <c r="AN116" s="16">
        <v>0.22990437999999999</v>
      </c>
      <c r="AO116" s="16">
        <v>1.1652813</v>
      </c>
      <c r="AQ116" s="16">
        <v>910</v>
      </c>
      <c r="AR116">
        <f t="shared" si="13"/>
        <v>15.166666666666666</v>
      </c>
      <c r="AS116" s="16">
        <v>46.575915999999999</v>
      </c>
      <c r="AT116" s="16">
        <v>23.034872</v>
      </c>
      <c r="AU116" s="16">
        <v>0.22999990000000001</v>
      </c>
      <c r="AV116" s="16">
        <v>0.89859473999999995</v>
      </c>
      <c r="AX116" s="16"/>
      <c r="AY116" s="16"/>
    </row>
    <row r="117" spans="1:51">
      <c r="A117" s="16">
        <v>920</v>
      </c>
      <c r="B117" s="16">
        <f t="shared" si="9"/>
        <v>15.333333333333334</v>
      </c>
      <c r="C117" s="16">
        <v>46.069378</v>
      </c>
      <c r="D117" s="16">
        <v>24.827093000000001</v>
      </c>
      <c r="E117" s="16">
        <v>0.22999923</v>
      </c>
      <c r="F117" s="16">
        <v>0.97075719999999999</v>
      </c>
      <c r="H117" s="16">
        <v>940</v>
      </c>
      <c r="I117" s="16">
        <f t="shared" si="7"/>
        <v>15.666666666666666</v>
      </c>
      <c r="J117" s="16">
        <v>44.284460000000003</v>
      </c>
      <c r="K117" s="16">
        <v>50.633105999999998</v>
      </c>
      <c r="L117" s="16">
        <v>0.22903343000000001</v>
      </c>
      <c r="M117" s="16">
        <v>1.2410646999999999</v>
      </c>
      <c r="O117" s="16">
        <v>1000</v>
      </c>
      <c r="P117">
        <f t="shared" si="10"/>
        <v>16.666666666666668</v>
      </c>
      <c r="Q117" s="16">
        <v>50.239055999999998</v>
      </c>
      <c r="R117" s="16">
        <v>1</v>
      </c>
      <c r="S117" s="16">
        <v>0.23</v>
      </c>
      <c r="T117" s="16">
        <v>0.45734154999999999</v>
      </c>
      <c r="V117" s="16">
        <v>980</v>
      </c>
      <c r="W117">
        <f t="shared" si="11"/>
        <v>16.333333333333332</v>
      </c>
      <c r="X117" s="16">
        <v>50.088050000000003</v>
      </c>
      <c r="Y117" s="16">
        <v>1</v>
      </c>
      <c r="Z117" s="16">
        <v>0.23</v>
      </c>
      <c r="AA117" s="16">
        <v>0.4730338</v>
      </c>
      <c r="AC117" s="16">
        <v>900</v>
      </c>
      <c r="AD117" s="16">
        <f t="shared" si="12"/>
        <v>15</v>
      </c>
      <c r="AE117" s="16">
        <v>44.039810000000003</v>
      </c>
      <c r="AF117" s="16">
        <v>45.120044999999998</v>
      </c>
      <c r="AG117" s="16">
        <v>0.22917391000000001</v>
      </c>
      <c r="AH117" s="16">
        <v>1.2839468000000001</v>
      </c>
      <c r="AJ117" s="16">
        <v>900</v>
      </c>
      <c r="AK117" s="16">
        <f t="shared" si="8"/>
        <v>15</v>
      </c>
      <c r="AL117" s="16">
        <v>44.63411</v>
      </c>
      <c r="AM117" s="16">
        <v>38.851016999999999</v>
      </c>
      <c r="AN117" s="16">
        <v>0.22984094999999999</v>
      </c>
      <c r="AO117" s="16">
        <v>1.1909099000000001</v>
      </c>
      <c r="AQ117" s="16">
        <v>920</v>
      </c>
      <c r="AR117">
        <f t="shared" si="13"/>
        <v>15.333333333333334</v>
      </c>
      <c r="AS117" s="16">
        <v>46.442574</v>
      </c>
      <c r="AT117" s="16">
        <v>24.297829</v>
      </c>
      <c r="AU117" s="16">
        <v>0.2299998</v>
      </c>
      <c r="AV117" s="16">
        <v>0.9173</v>
      </c>
      <c r="AX117" s="16"/>
      <c r="AY117" s="16"/>
    </row>
    <row r="118" spans="1:51">
      <c r="A118" s="16">
        <v>930</v>
      </c>
      <c r="B118" s="16">
        <f t="shared" si="9"/>
        <v>15.5</v>
      </c>
      <c r="C118" s="16">
        <v>45.917957000000001</v>
      </c>
      <c r="D118" s="16">
        <v>26.285952000000002</v>
      </c>
      <c r="E118" s="16">
        <v>0.22999847000000001</v>
      </c>
      <c r="F118" s="16">
        <v>0.99291609999999997</v>
      </c>
      <c r="H118" s="16">
        <v>950</v>
      </c>
      <c r="I118" s="16">
        <f t="shared" si="7"/>
        <v>15.833333333333334</v>
      </c>
      <c r="J118" s="16">
        <v>44.154235999999997</v>
      </c>
      <c r="K118" s="16">
        <v>52.434981999999998</v>
      </c>
      <c r="L118" s="16">
        <v>0.22857879</v>
      </c>
      <c r="M118" s="16">
        <v>1.2585484</v>
      </c>
      <c r="O118" s="16">
        <v>1010</v>
      </c>
      <c r="P118">
        <f t="shared" si="10"/>
        <v>16.833333333333332</v>
      </c>
      <c r="Q118" s="16">
        <v>50.143703000000002</v>
      </c>
      <c r="R118" s="16">
        <v>1</v>
      </c>
      <c r="S118" s="16">
        <v>0.23</v>
      </c>
      <c r="T118" s="16">
        <v>0.46722796999999999</v>
      </c>
      <c r="V118" s="16">
        <v>990</v>
      </c>
      <c r="W118">
        <f t="shared" si="11"/>
        <v>16.5</v>
      </c>
      <c r="X118" s="16">
        <v>49.995669999999997</v>
      </c>
      <c r="Y118" s="16">
        <v>1</v>
      </c>
      <c r="Z118" s="16">
        <v>0.23</v>
      </c>
      <c r="AA118" s="16">
        <v>0.48272999999999999</v>
      </c>
      <c r="AC118" s="16">
        <v>910</v>
      </c>
      <c r="AD118" s="16">
        <f t="shared" si="12"/>
        <v>15.166666666666666</v>
      </c>
      <c r="AE118" s="16">
        <v>43.873142000000001</v>
      </c>
      <c r="AF118" s="16">
        <v>46.861682999999999</v>
      </c>
      <c r="AG118" s="16">
        <v>0.22870800999999999</v>
      </c>
      <c r="AH118" s="16">
        <v>1.3080054999999999</v>
      </c>
      <c r="AJ118" s="16">
        <v>910</v>
      </c>
      <c r="AK118" s="16">
        <f t="shared" si="8"/>
        <v>15.166666666666666</v>
      </c>
      <c r="AL118" s="16">
        <v>44.472790000000003</v>
      </c>
      <c r="AM118" s="16">
        <v>40.624600000000001</v>
      </c>
      <c r="AN118" s="16">
        <v>0.22973948999999999</v>
      </c>
      <c r="AO118" s="16">
        <v>1.2165086000000001</v>
      </c>
      <c r="AQ118" s="16">
        <v>930</v>
      </c>
      <c r="AR118">
        <f t="shared" si="13"/>
        <v>15.5</v>
      </c>
      <c r="AS118" s="16">
        <v>46.309229999999999</v>
      </c>
      <c r="AT118" s="16">
        <v>25.601590000000002</v>
      </c>
      <c r="AU118" s="16">
        <v>0.2299996</v>
      </c>
      <c r="AV118" s="16">
        <v>0.93621140000000003</v>
      </c>
      <c r="AX118" s="16"/>
      <c r="AY118" s="16"/>
    </row>
    <row r="119" spans="1:51">
      <c r="A119" s="16">
        <v>940</v>
      </c>
      <c r="B119" s="16">
        <f t="shared" si="9"/>
        <v>15.666666666666666</v>
      </c>
      <c r="C119" s="16">
        <v>45.766537</v>
      </c>
      <c r="D119" s="16">
        <v>27.768373</v>
      </c>
      <c r="E119" s="16">
        <v>0.22999707999999999</v>
      </c>
      <c r="F119" s="16">
        <v>1.0153481</v>
      </c>
      <c r="H119" s="16">
        <v>960</v>
      </c>
      <c r="I119" s="16">
        <f t="shared" si="7"/>
        <v>16</v>
      </c>
      <c r="J119" s="16">
        <v>44.024014000000001</v>
      </c>
      <c r="K119" s="16">
        <v>54.236865999999999</v>
      </c>
      <c r="L119" s="16">
        <v>0.22793451000000001</v>
      </c>
      <c r="M119" s="16">
        <v>1.2742888000000001</v>
      </c>
      <c r="O119" s="16">
        <v>1020</v>
      </c>
      <c r="P119">
        <f t="shared" si="10"/>
        <v>17</v>
      </c>
      <c r="Q119" s="16">
        <v>50.048349999999999</v>
      </c>
      <c r="R119" s="16">
        <v>1</v>
      </c>
      <c r="S119" s="16">
        <v>0.23</v>
      </c>
      <c r="T119" s="16">
        <v>0.47719159999999999</v>
      </c>
      <c r="V119" s="16">
        <v>1000</v>
      </c>
      <c r="W119">
        <f t="shared" si="11"/>
        <v>16.666666666666668</v>
      </c>
      <c r="X119" s="16">
        <v>49.903286000000001</v>
      </c>
      <c r="Y119" s="16">
        <v>1</v>
      </c>
      <c r="Z119" s="16">
        <v>0.23</v>
      </c>
      <c r="AA119" s="16">
        <v>0.49249962000000003</v>
      </c>
      <c r="AC119" s="16">
        <v>920</v>
      </c>
      <c r="AD119" s="16">
        <f t="shared" si="12"/>
        <v>15.333333333333334</v>
      </c>
      <c r="AE119" s="16">
        <v>43.706479999999999</v>
      </c>
      <c r="AF119" s="16">
        <v>48.655616999999999</v>
      </c>
      <c r="AG119" s="16">
        <v>0.22800920999999999</v>
      </c>
      <c r="AH119" s="16">
        <v>1.3299635999999999</v>
      </c>
      <c r="AJ119" s="16">
        <v>920</v>
      </c>
      <c r="AK119" s="16">
        <f t="shared" si="8"/>
        <v>15.333333333333334</v>
      </c>
      <c r="AL119" s="16">
        <v>44.31147</v>
      </c>
      <c r="AM119" s="16">
        <v>42.424537999999998</v>
      </c>
      <c r="AN119" s="16">
        <v>0.22957969</v>
      </c>
      <c r="AO119" s="16">
        <v>1.2418699</v>
      </c>
      <c r="AQ119" s="16">
        <v>940</v>
      </c>
      <c r="AR119">
        <f t="shared" si="13"/>
        <v>15.666666666666666</v>
      </c>
      <c r="AS119" s="16">
        <v>46.175888</v>
      </c>
      <c r="AT119" s="16">
        <v>26.942253000000001</v>
      </c>
      <c r="AU119" s="16">
        <v>0.22999923999999999</v>
      </c>
      <c r="AV119" s="16">
        <v>0.95533067000000005</v>
      </c>
      <c r="AX119" s="16"/>
      <c r="AY119" s="16"/>
    </row>
    <row r="120" spans="1:51">
      <c r="A120" s="16">
        <v>950</v>
      </c>
      <c r="B120" s="16">
        <f t="shared" si="9"/>
        <v>15.833333333333334</v>
      </c>
      <c r="C120" s="16">
        <v>45.615116</v>
      </c>
      <c r="D120" s="16">
        <v>29.256550000000001</v>
      </c>
      <c r="E120" s="16">
        <v>0.22999459999999999</v>
      </c>
      <c r="F120" s="16">
        <v>1.0380522000000001</v>
      </c>
      <c r="H120" s="16">
        <v>970</v>
      </c>
      <c r="I120" s="16">
        <f t="shared" si="7"/>
        <v>16.166666666666668</v>
      </c>
      <c r="J120" s="16">
        <v>43.893794999999997</v>
      </c>
      <c r="K120" s="16">
        <v>56.026085000000002</v>
      </c>
      <c r="L120" s="16">
        <v>0.22703408</v>
      </c>
      <c r="M120" s="16">
        <v>1.2875614</v>
      </c>
      <c r="O120" s="16">
        <v>1030</v>
      </c>
      <c r="P120">
        <f t="shared" si="10"/>
        <v>17.166666666666668</v>
      </c>
      <c r="Q120" s="16">
        <v>49.953003000000002</v>
      </c>
      <c r="R120" s="16">
        <v>1</v>
      </c>
      <c r="S120" s="16">
        <v>0.23</v>
      </c>
      <c r="T120" s="16">
        <v>0.48723304000000001</v>
      </c>
      <c r="V120" s="16">
        <v>1010</v>
      </c>
      <c r="W120">
        <f t="shared" si="11"/>
        <v>16.833333333333332</v>
      </c>
      <c r="X120" s="16">
        <v>49.810899999999997</v>
      </c>
      <c r="Y120" s="16">
        <v>1</v>
      </c>
      <c r="Z120" s="16">
        <v>0.23</v>
      </c>
      <c r="AA120" s="16">
        <v>0.50234323999999997</v>
      </c>
      <c r="AC120" s="16">
        <v>930</v>
      </c>
      <c r="AD120" s="16">
        <f t="shared" si="12"/>
        <v>15.5</v>
      </c>
      <c r="AE120" s="16">
        <v>43.539814</v>
      </c>
      <c r="AF120" s="16">
        <v>50.497321999999997</v>
      </c>
      <c r="AG120" s="16">
        <v>0.22698194999999999</v>
      </c>
      <c r="AH120" s="16">
        <v>1.3487450000000001</v>
      </c>
      <c r="AJ120" s="16">
        <v>930</v>
      </c>
      <c r="AK120" s="16">
        <f t="shared" si="8"/>
        <v>15.5</v>
      </c>
      <c r="AL120" s="16">
        <v>44.150145999999999</v>
      </c>
      <c r="AM120" s="16">
        <v>44.255187999999997</v>
      </c>
      <c r="AN120" s="16">
        <v>0.2293317</v>
      </c>
      <c r="AO120" s="16">
        <v>1.2666824000000001</v>
      </c>
      <c r="AQ120" s="16">
        <v>950</v>
      </c>
      <c r="AR120">
        <f t="shared" si="13"/>
        <v>15.833333333333334</v>
      </c>
      <c r="AS120" s="16">
        <v>46.042549999999999</v>
      </c>
      <c r="AT120" s="16">
        <v>28.315031000000001</v>
      </c>
      <c r="AU120" s="16">
        <v>0.2299986</v>
      </c>
      <c r="AV120" s="16">
        <v>0.97465900000000005</v>
      </c>
      <c r="AX120" s="16"/>
      <c r="AY120" s="16"/>
    </row>
    <row r="121" spans="1:51">
      <c r="A121" s="16">
        <v>960</v>
      </c>
      <c r="B121" s="16">
        <f t="shared" si="9"/>
        <v>16</v>
      </c>
      <c r="C121" s="16">
        <v>45.463700000000003</v>
      </c>
      <c r="D121" s="16">
        <v>30.759298000000001</v>
      </c>
      <c r="E121" s="16">
        <v>0.22999020000000001</v>
      </c>
      <c r="F121" s="16">
        <v>1.0610249</v>
      </c>
      <c r="H121" s="16">
        <v>980</v>
      </c>
      <c r="I121" s="16">
        <f t="shared" si="7"/>
        <v>16.333333333333332</v>
      </c>
      <c r="J121" s="16">
        <v>43.763573000000001</v>
      </c>
      <c r="K121" s="16">
        <v>57.787384000000003</v>
      </c>
      <c r="L121" s="16">
        <v>0.22579487000000001</v>
      </c>
      <c r="M121" s="16">
        <v>1.2974497</v>
      </c>
      <c r="O121" s="16">
        <v>1040</v>
      </c>
      <c r="P121">
        <f t="shared" si="10"/>
        <v>17.333333333333332</v>
      </c>
      <c r="Q121" s="16">
        <v>49.85765</v>
      </c>
      <c r="R121" s="16">
        <v>1</v>
      </c>
      <c r="S121" s="16">
        <v>0.23</v>
      </c>
      <c r="T121" s="16">
        <v>0.49735296000000001</v>
      </c>
      <c r="V121" s="16">
        <v>1020</v>
      </c>
      <c r="W121">
        <f t="shared" si="11"/>
        <v>17</v>
      </c>
      <c r="X121" s="16">
        <v>49.718519999999998</v>
      </c>
      <c r="Y121" s="16">
        <v>1</v>
      </c>
      <c r="Z121" s="16">
        <v>0.23</v>
      </c>
      <c r="AA121" s="16">
        <v>0.51226139999999998</v>
      </c>
      <c r="AC121" s="16">
        <v>940</v>
      </c>
      <c r="AD121" s="16">
        <f t="shared" si="12"/>
        <v>15.666666666666666</v>
      </c>
      <c r="AE121" s="16">
        <v>43.373145999999998</v>
      </c>
      <c r="AF121" s="16">
        <v>52.376457000000002</v>
      </c>
      <c r="AG121" s="16">
        <v>0.22550596000000001</v>
      </c>
      <c r="AH121" s="16">
        <v>1.3629624</v>
      </c>
      <c r="AJ121" s="16">
        <v>940</v>
      </c>
      <c r="AK121" s="16">
        <f t="shared" si="8"/>
        <v>15.666666666666666</v>
      </c>
      <c r="AL121" s="16">
        <v>43.988827000000001</v>
      </c>
      <c r="AM121" s="16">
        <v>46.116947000000003</v>
      </c>
      <c r="AN121" s="16">
        <v>0.22895299999999999</v>
      </c>
      <c r="AO121" s="16">
        <v>1.2904926999999999</v>
      </c>
      <c r="AQ121" s="16">
        <v>960</v>
      </c>
      <c r="AR121">
        <f t="shared" si="13"/>
        <v>16</v>
      </c>
      <c r="AS121" s="16">
        <v>45.909205999999998</v>
      </c>
      <c r="AT121" s="16">
        <v>29.721176</v>
      </c>
      <c r="AU121" s="16">
        <v>0.22999749</v>
      </c>
      <c r="AV121" s="16">
        <v>0.99419709999999994</v>
      </c>
      <c r="AX121" s="16"/>
      <c r="AY121" s="16"/>
    </row>
    <row r="122" spans="1:51">
      <c r="A122" s="16">
        <v>970</v>
      </c>
      <c r="B122" s="16">
        <f t="shared" si="9"/>
        <v>16.166666666666668</v>
      </c>
      <c r="C122" s="16">
        <v>45.312280000000001</v>
      </c>
      <c r="D122" s="16">
        <v>32.313243999999997</v>
      </c>
      <c r="E122" s="16">
        <v>0.22998261</v>
      </c>
      <c r="F122" s="16">
        <v>1.0842569</v>
      </c>
      <c r="H122" s="16">
        <v>990</v>
      </c>
      <c r="I122" s="16">
        <f t="shared" si="7"/>
        <v>16.5</v>
      </c>
      <c r="J122" s="16">
        <v>43.633353999999997</v>
      </c>
      <c r="K122" s="16">
        <v>59.502727999999998</v>
      </c>
      <c r="L122" s="16">
        <v>0.22411882999999999</v>
      </c>
      <c r="M122" s="16">
        <v>1.3028439999999999</v>
      </c>
      <c r="O122" s="16">
        <v>1050</v>
      </c>
      <c r="P122">
        <f t="shared" si="10"/>
        <v>17.5</v>
      </c>
      <c r="Q122" s="16">
        <v>49.762300000000003</v>
      </c>
      <c r="R122" s="16">
        <v>1</v>
      </c>
      <c r="S122" s="16">
        <v>0.23</v>
      </c>
      <c r="T122" s="16">
        <v>0.507552</v>
      </c>
      <c r="V122" s="16">
        <v>1030</v>
      </c>
      <c r="W122">
        <f t="shared" si="11"/>
        <v>17.166666666666668</v>
      </c>
      <c r="X122" s="16">
        <v>49.626137</v>
      </c>
      <c r="Y122" s="16">
        <v>1</v>
      </c>
      <c r="Z122" s="16">
        <v>0.23</v>
      </c>
      <c r="AA122" s="16">
        <v>0.52225476999999998</v>
      </c>
      <c r="AC122" s="16">
        <v>950</v>
      </c>
      <c r="AD122" s="16">
        <f t="shared" si="12"/>
        <v>15.833333333333334</v>
      </c>
      <c r="AE122" s="16">
        <v>43.206482000000001</v>
      </c>
      <c r="AF122" s="16">
        <v>54.276090000000003</v>
      </c>
      <c r="AG122" s="16">
        <v>0.22344043999999999</v>
      </c>
      <c r="AH122" s="16">
        <v>1.370943</v>
      </c>
      <c r="AJ122" s="16">
        <v>950</v>
      </c>
      <c r="AK122" s="16">
        <f t="shared" si="8"/>
        <v>15.833333333333334</v>
      </c>
      <c r="AL122" s="16">
        <v>43.827506999999997</v>
      </c>
      <c r="AM122" s="16">
        <v>48.009597999999997</v>
      </c>
      <c r="AN122" s="16">
        <v>0.22838444999999999</v>
      </c>
      <c r="AO122" s="16">
        <v>1.3126576999999999</v>
      </c>
      <c r="AQ122" s="16">
        <v>970</v>
      </c>
      <c r="AR122">
        <f t="shared" si="13"/>
        <v>16.166666666666668</v>
      </c>
      <c r="AS122" s="16">
        <v>45.775863999999999</v>
      </c>
      <c r="AT122" s="16">
        <v>31.162127000000002</v>
      </c>
      <c r="AU122" s="16">
        <v>0.22999555999999999</v>
      </c>
      <c r="AV122" s="16">
        <v>1.0139441</v>
      </c>
      <c r="AX122" s="16"/>
      <c r="AY122" s="16"/>
    </row>
    <row r="123" spans="1:51">
      <c r="A123" s="16">
        <v>980</v>
      </c>
      <c r="B123" s="16">
        <f t="shared" si="9"/>
        <v>16.333333333333332</v>
      </c>
      <c r="C123" s="16">
        <v>45.16086</v>
      </c>
      <c r="D123" s="16">
        <v>33.910609999999998</v>
      </c>
      <c r="E123" s="16">
        <v>0.22996970999999999</v>
      </c>
      <c r="F123" s="16">
        <v>1.1077319000000001</v>
      </c>
      <c r="H123" s="16">
        <v>1000</v>
      </c>
      <c r="I123" s="16">
        <f t="shared" si="7"/>
        <v>16.666666666666668</v>
      </c>
      <c r="J123" s="16">
        <v>43.503129999999999</v>
      </c>
      <c r="K123" s="16">
        <v>61.151381999999998</v>
      </c>
      <c r="L123" s="16">
        <v>0.22189686</v>
      </c>
      <c r="M123" s="16">
        <v>1.3024783</v>
      </c>
      <c r="O123" s="16">
        <v>1060</v>
      </c>
      <c r="P123">
        <f t="shared" si="10"/>
        <v>17.666666666666668</v>
      </c>
      <c r="Q123" s="16">
        <v>49.666946000000003</v>
      </c>
      <c r="R123" s="16">
        <v>1</v>
      </c>
      <c r="S123" s="16">
        <v>0.23</v>
      </c>
      <c r="T123" s="16">
        <v>0.51783084999999995</v>
      </c>
      <c r="V123" s="16">
        <v>1040</v>
      </c>
      <c r="W123">
        <f t="shared" si="11"/>
        <v>17.333333333333332</v>
      </c>
      <c r="X123" s="16">
        <v>49.533752</v>
      </c>
      <c r="Y123" s="16">
        <v>1</v>
      </c>
      <c r="Z123" s="16">
        <v>0.23</v>
      </c>
      <c r="AA123" s="16">
        <v>0.53232383999999999</v>
      </c>
      <c r="AC123" s="16">
        <v>960</v>
      </c>
      <c r="AD123" s="16">
        <f t="shared" si="12"/>
        <v>16</v>
      </c>
      <c r="AE123" s="16">
        <v>43.039817999999997</v>
      </c>
      <c r="AF123" s="16">
        <v>56.171930000000003</v>
      </c>
      <c r="AG123" s="16">
        <v>0.22063680999999999</v>
      </c>
      <c r="AH123" s="16">
        <v>1.3708498</v>
      </c>
      <c r="AJ123" s="16">
        <v>960</v>
      </c>
      <c r="AK123" s="16">
        <f t="shared" si="8"/>
        <v>16</v>
      </c>
      <c r="AL123" s="16">
        <v>43.666182999999997</v>
      </c>
      <c r="AM123" s="16">
        <v>49.929270000000002</v>
      </c>
      <c r="AN123" s="16">
        <v>0.22754664999999999</v>
      </c>
      <c r="AO123" s="16">
        <v>1.3322961</v>
      </c>
      <c r="AQ123" s="16">
        <v>980</v>
      </c>
      <c r="AR123">
        <f t="shared" si="13"/>
        <v>16.333333333333332</v>
      </c>
      <c r="AS123" s="16">
        <v>45.642524999999999</v>
      </c>
      <c r="AT123" s="16">
        <v>32.630485999999998</v>
      </c>
      <c r="AU123" s="16">
        <v>0.22999232999999999</v>
      </c>
      <c r="AV123" s="16">
        <v>1.033898</v>
      </c>
      <c r="AX123" s="16"/>
      <c r="AY123" s="16"/>
    </row>
    <row r="124" spans="1:51">
      <c r="A124" s="16">
        <v>990</v>
      </c>
      <c r="B124" s="16">
        <f t="shared" si="9"/>
        <v>16.5</v>
      </c>
      <c r="C124" s="16">
        <v>45.009438000000003</v>
      </c>
      <c r="D124" s="16">
        <v>35.549790000000002</v>
      </c>
      <c r="E124" s="16">
        <v>0.22994819999999999</v>
      </c>
      <c r="F124" s="16">
        <v>1.1314211000000001</v>
      </c>
      <c r="H124" s="16">
        <v>1010</v>
      </c>
      <c r="I124" s="16">
        <f t="shared" si="7"/>
        <v>16.833333333333332</v>
      </c>
      <c r="J124" s="16">
        <v>43.372912999999997</v>
      </c>
      <c r="K124" s="16">
        <v>62.710799999999999</v>
      </c>
      <c r="L124" s="16">
        <v>0.21901846999999999</v>
      </c>
      <c r="M124" s="16">
        <v>1.2950238999999999</v>
      </c>
      <c r="O124" s="16">
        <v>1070</v>
      </c>
      <c r="P124">
        <f t="shared" si="10"/>
        <v>17.833333333333332</v>
      </c>
      <c r="Q124" s="16">
        <v>49.571593999999997</v>
      </c>
      <c r="R124" s="16">
        <v>1</v>
      </c>
      <c r="S124" s="16">
        <v>0.23</v>
      </c>
      <c r="T124" s="16">
        <v>0.52819013999999997</v>
      </c>
      <c r="V124" s="16">
        <v>1050</v>
      </c>
      <c r="W124">
        <f t="shared" si="11"/>
        <v>17.5</v>
      </c>
      <c r="X124" s="16">
        <v>49.441372000000001</v>
      </c>
      <c r="Y124" s="16">
        <v>1</v>
      </c>
      <c r="Z124" s="16">
        <v>0.23</v>
      </c>
      <c r="AA124" s="16">
        <v>0.54246939999999999</v>
      </c>
      <c r="AC124" s="16">
        <v>970</v>
      </c>
      <c r="AD124" s="16">
        <f t="shared" si="12"/>
        <v>16.166666666666668</v>
      </c>
      <c r="AE124" s="16">
        <v>42.873150000000003</v>
      </c>
      <c r="AF124" s="16">
        <v>58.032898000000003</v>
      </c>
      <c r="AG124" s="16">
        <v>0.21696188</v>
      </c>
      <c r="AH124" s="16">
        <v>1.3609259</v>
      </c>
      <c r="AJ124" s="16">
        <v>970</v>
      </c>
      <c r="AK124" s="16">
        <f t="shared" si="8"/>
        <v>16.166666666666668</v>
      </c>
      <c r="AL124" s="16">
        <v>43.504863999999998</v>
      </c>
      <c r="AM124" s="16">
        <v>51.870094000000002</v>
      </c>
      <c r="AN124" s="16">
        <v>0.22633737000000001</v>
      </c>
      <c r="AO124" s="16">
        <v>1.3482483999999999</v>
      </c>
      <c r="AQ124" s="16">
        <v>990</v>
      </c>
      <c r="AR124">
        <f t="shared" si="13"/>
        <v>16.5</v>
      </c>
      <c r="AS124" s="16">
        <v>45.509182000000003</v>
      </c>
      <c r="AT124" s="16">
        <v>34.120987</v>
      </c>
      <c r="AU124" s="16">
        <v>0.22998694</v>
      </c>
      <c r="AV124" s="16">
        <v>1.0540532</v>
      </c>
      <c r="AX124" s="16"/>
      <c r="AY124" s="16"/>
    </row>
    <row r="125" spans="1:51">
      <c r="A125" s="16">
        <v>1000</v>
      </c>
      <c r="B125" s="16">
        <f t="shared" si="9"/>
        <v>16.666666666666668</v>
      </c>
      <c r="C125" s="16">
        <v>44.858016999999997</v>
      </c>
      <c r="D125" s="16">
        <v>37.237022000000003</v>
      </c>
      <c r="E125" s="16">
        <v>0.22991286</v>
      </c>
      <c r="F125" s="16">
        <v>1.1552766999999999</v>
      </c>
      <c r="H125" s="16">
        <v>1020</v>
      </c>
      <c r="I125" s="16">
        <f t="shared" si="7"/>
        <v>17</v>
      </c>
      <c r="J125" s="16">
        <v>43.242690000000003</v>
      </c>
      <c r="K125" s="16">
        <v>64.158195000000006</v>
      </c>
      <c r="L125" s="16">
        <v>0.21538790999999999</v>
      </c>
      <c r="M125" s="16">
        <v>1.2792593999999999</v>
      </c>
      <c r="O125" s="16">
        <v>1080</v>
      </c>
      <c r="P125">
        <f t="shared" si="10"/>
        <v>18</v>
      </c>
      <c r="Q125" s="16">
        <v>49.476246000000003</v>
      </c>
      <c r="R125" s="16">
        <v>1</v>
      </c>
      <c r="S125" s="16">
        <v>0.23</v>
      </c>
      <c r="T125" s="16">
        <v>0.53863055000000004</v>
      </c>
      <c r="V125" s="16">
        <v>1060</v>
      </c>
      <c r="W125">
        <f t="shared" si="11"/>
        <v>17.666666666666668</v>
      </c>
      <c r="X125" s="16">
        <v>49.348987999999999</v>
      </c>
      <c r="Y125" s="16">
        <v>1</v>
      </c>
      <c r="Z125" s="16">
        <v>0.23</v>
      </c>
      <c r="AA125" s="16">
        <v>0.55269190000000001</v>
      </c>
      <c r="AC125" s="16">
        <v>980</v>
      </c>
      <c r="AD125" s="16">
        <f t="shared" si="12"/>
        <v>16.333333333333332</v>
      </c>
      <c r="AE125" s="16">
        <v>42.706485999999998</v>
      </c>
      <c r="AF125" s="16">
        <v>59.822679999999998</v>
      </c>
      <c r="AG125" s="16">
        <v>0.21232999999999999</v>
      </c>
      <c r="AH125" s="16">
        <v>1.3398561</v>
      </c>
      <c r="AJ125" s="16">
        <v>980</v>
      </c>
      <c r="AK125" s="16">
        <f t="shared" si="8"/>
        <v>16.333333333333332</v>
      </c>
      <c r="AL125" s="16">
        <v>43.343544000000001</v>
      </c>
      <c r="AM125" s="16">
        <v>53.819653000000002</v>
      </c>
      <c r="AN125" s="16">
        <v>0.22463263999999999</v>
      </c>
      <c r="AO125" s="16">
        <v>1.3590716</v>
      </c>
      <c r="AQ125" s="16">
        <v>1000</v>
      </c>
      <c r="AR125">
        <f t="shared" si="13"/>
        <v>16.666666666666668</v>
      </c>
      <c r="AS125" s="16">
        <v>45.375839999999997</v>
      </c>
      <c r="AT125" s="16">
        <v>35.647156000000003</v>
      </c>
      <c r="AU125" s="16">
        <v>0.22997814</v>
      </c>
      <c r="AV125" s="16">
        <v>1.0744003</v>
      </c>
      <c r="AX125" s="16"/>
      <c r="AY125" s="16"/>
    </row>
    <row r="126" spans="1:51">
      <c r="A126" s="16">
        <v>1010</v>
      </c>
      <c r="B126" s="16">
        <f t="shared" si="9"/>
        <v>16.833333333333332</v>
      </c>
      <c r="C126" s="16">
        <v>44.706600000000002</v>
      </c>
      <c r="D126" s="16">
        <v>38.970329999999997</v>
      </c>
      <c r="E126" s="16">
        <v>0.22985584000000001</v>
      </c>
      <c r="F126" s="16">
        <v>1.1792233000000001</v>
      </c>
      <c r="H126" s="16">
        <v>1030</v>
      </c>
      <c r="I126" s="16">
        <f t="shared" si="7"/>
        <v>17.166666666666668</v>
      </c>
      <c r="J126" s="16">
        <v>43.112470000000002</v>
      </c>
      <c r="K126" s="16">
        <v>65.472880000000004</v>
      </c>
      <c r="L126" s="16">
        <v>0.21094568</v>
      </c>
      <c r="M126" s="16">
        <v>1.2543059999999999</v>
      </c>
      <c r="O126" s="16">
        <v>1090</v>
      </c>
      <c r="P126">
        <f t="shared" si="10"/>
        <v>18.166666666666668</v>
      </c>
      <c r="Q126" s="16">
        <v>49.380893999999998</v>
      </c>
      <c r="R126" s="16">
        <v>1</v>
      </c>
      <c r="S126" s="16">
        <v>0.23</v>
      </c>
      <c r="T126" s="16">
        <v>0.54915270000000005</v>
      </c>
      <c r="V126" s="16">
        <v>1070</v>
      </c>
      <c r="W126">
        <f t="shared" si="11"/>
        <v>17.833333333333332</v>
      </c>
      <c r="X126" s="16">
        <v>49.256602999999998</v>
      </c>
      <c r="Y126" s="16">
        <v>1</v>
      </c>
      <c r="Z126" s="16">
        <v>0.23</v>
      </c>
      <c r="AA126" s="16">
        <v>0.56299189999999999</v>
      </c>
      <c r="AC126" s="16">
        <v>990</v>
      </c>
      <c r="AD126" s="16">
        <f t="shared" si="12"/>
        <v>16.5</v>
      </c>
      <c r="AE126" s="16">
        <v>42.539817999999997</v>
      </c>
      <c r="AF126" s="16">
        <v>61.503436999999998</v>
      </c>
      <c r="AG126" s="16">
        <v>0.20673575</v>
      </c>
      <c r="AH126" s="16">
        <v>1.3071622000000001</v>
      </c>
      <c r="AJ126" s="16">
        <v>990</v>
      </c>
      <c r="AK126" s="16">
        <f t="shared" si="8"/>
        <v>16.5</v>
      </c>
      <c r="AL126" s="16">
        <v>43.182220000000001</v>
      </c>
      <c r="AM126" s="16">
        <v>55.759590000000003</v>
      </c>
      <c r="AN126" s="16">
        <v>0.22229366</v>
      </c>
      <c r="AO126" s="16">
        <v>1.3630981</v>
      </c>
      <c r="AQ126" s="16">
        <v>1010</v>
      </c>
      <c r="AR126">
        <f t="shared" si="13"/>
        <v>16.833333333333332</v>
      </c>
      <c r="AS126" s="16">
        <v>45.2425</v>
      </c>
      <c r="AT126" s="16">
        <v>37.212406000000001</v>
      </c>
      <c r="AU126" s="16">
        <v>0.22996396</v>
      </c>
      <c r="AV126" s="16">
        <v>1.0949230000000001</v>
      </c>
      <c r="AX126" s="16"/>
      <c r="AY126" s="16"/>
    </row>
    <row r="127" spans="1:51">
      <c r="A127" s="16">
        <v>1020</v>
      </c>
      <c r="B127" s="16">
        <f t="shared" si="9"/>
        <v>17</v>
      </c>
      <c r="C127" s="16">
        <v>44.55518</v>
      </c>
      <c r="D127" s="16">
        <v>40.748233999999997</v>
      </c>
      <c r="E127" s="16">
        <v>0.22976527999999999</v>
      </c>
      <c r="F127" s="16">
        <v>1.2031441</v>
      </c>
      <c r="H127" s="16">
        <v>1040</v>
      </c>
      <c r="I127" s="16">
        <f t="shared" si="7"/>
        <v>17.333333333333332</v>
      </c>
      <c r="J127" s="16">
        <v>42.982250000000001</v>
      </c>
      <c r="K127" s="16">
        <v>66.639089999999996</v>
      </c>
      <c r="L127" s="16">
        <v>0.20569102</v>
      </c>
      <c r="M127" s="16">
        <v>1.2198880999999999</v>
      </c>
      <c r="O127" s="16">
        <v>1100</v>
      </c>
      <c r="P127">
        <f t="shared" si="10"/>
        <v>18.333333333333332</v>
      </c>
      <c r="Q127" s="16">
        <v>49.285539999999997</v>
      </c>
      <c r="R127" s="16">
        <v>1</v>
      </c>
      <c r="S127" s="16">
        <v>0.23</v>
      </c>
      <c r="T127" s="16">
        <v>0.55975730000000001</v>
      </c>
      <c r="V127" s="16">
        <v>1080</v>
      </c>
      <c r="W127">
        <f t="shared" si="11"/>
        <v>18</v>
      </c>
      <c r="X127" s="16">
        <v>49.164223</v>
      </c>
      <c r="Y127" s="16">
        <v>1</v>
      </c>
      <c r="Z127" s="16">
        <v>0.23</v>
      </c>
      <c r="AA127" s="16">
        <v>0.57337020000000005</v>
      </c>
      <c r="AC127" s="16">
        <v>1000</v>
      </c>
      <c r="AD127" s="16">
        <f t="shared" si="12"/>
        <v>16.666666666666668</v>
      </c>
      <c r="AE127" s="16">
        <v>42.373154</v>
      </c>
      <c r="AF127" s="16">
        <v>63.041218000000001</v>
      </c>
      <c r="AG127" s="16">
        <v>0.20027412</v>
      </c>
      <c r="AH127" s="16">
        <v>1.2634866</v>
      </c>
      <c r="AJ127" s="16">
        <v>1000</v>
      </c>
      <c r="AK127" s="16">
        <f t="shared" si="8"/>
        <v>16.666666666666668</v>
      </c>
      <c r="AL127" s="16">
        <v>43.020899999999997</v>
      </c>
      <c r="AM127" s="16">
        <v>57.665050000000001</v>
      </c>
      <c r="AN127" s="16">
        <v>0.21918276</v>
      </c>
      <c r="AO127" s="16">
        <v>1.3585947</v>
      </c>
      <c r="AQ127" s="16">
        <v>1020</v>
      </c>
      <c r="AR127">
        <f t="shared" si="13"/>
        <v>17</v>
      </c>
      <c r="AS127" s="16">
        <v>45.109158000000001</v>
      </c>
      <c r="AT127" s="16">
        <v>38.815334</v>
      </c>
      <c r="AU127" s="16">
        <v>0.22994145999999999</v>
      </c>
      <c r="AV127" s="16">
        <v>1.1155949999999999</v>
      </c>
      <c r="AX127" s="16"/>
      <c r="AY127" s="16"/>
    </row>
    <row r="128" spans="1:51">
      <c r="A128" s="16">
        <v>1030</v>
      </c>
      <c r="B128" s="16">
        <f t="shared" si="9"/>
        <v>17.166666666666668</v>
      </c>
      <c r="C128" s="16">
        <v>44.403759999999998</v>
      </c>
      <c r="D128" s="16">
        <v>42.568800000000003</v>
      </c>
      <c r="E128" s="16">
        <v>0.22962373</v>
      </c>
      <c r="F128" s="16">
        <v>1.2268622</v>
      </c>
      <c r="H128" s="16">
        <v>1050</v>
      </c>
      <c r="I128" s="16">
        <f t="shared" si="7"/>
        <v>17.5</v>
      </c>
      <c r="J128" s="16">
        <v>42.852027999999997</v>
      </c>
      <c r="K128" s="16">
        <v>67.648579999999995</v>
      </c>
      <c r="L128" s="16">
        <v>0.19969782</v>
      </c>
      <c r="M128" s="16">
        <v>1.1765380999999999</v>
      </c>
      <c r="O128" s="16">
        <v>1110</v>
      </c>
      <c r="P128">
        <f t="shared" si="10"/>
        <v>18.5</v>
      </c>
      <c r="Q128" s="16">
        <v>49.190190000000001</v>
      </c>
      <c r="R128" s="16">
        <v>1</v>
      </c>
      <c r="S128" s="16">
        <v>0.23</v>
      </c>
      <c r="T128" s="16">
        <v>0.57044499999999998</v>
      </c>
      <c r="V128" s="16">
        <v>1090</v>
      </c>
      <c r="W128">
        <f t="shared" si="11"/>
        <v>18.166666666666668</v>
      </c>
      <c r="X128" s="16">
        <v>49.071840000000002</v>
      </c>
      <c r="Y128" s="16">
        <v>1</v>
      </c>
      <c r="Z128" s="16">
        <v>0.23</v>
      </c>
      <c r="AA128" s="16">
        <v>0.5838274</v>
      </c>
      <c r="AC128" s="16">
        <v>1010</v>
      </c>
      <c r="AD128" s="16">
        <f t="shared" si="12"/>
        <v>16.833333333333332</v>
      </c>
      <c r="AE128" s="16">
        <v>42.206490000000002</v>
      </c>
      <c r="AF128" s="16">
        <v>64.411490000000001</v>
      </c>
      <c r="AG128" s="16">
        <v>0.19313641000000001</v>
      </c>
      <c r="AH128" s="16">
        <v>1.2106166</v>
      </c>
      <c r="AJ128" s="16">
        <v>1010</v>
      </c>
      <c r="AK128" s="16">
        <f t="shared" si="8"/>
        <v>16.833333333333332</v>
      </c>
      <c r="AL128" s="16">
        <v>42.859580000000001</v>
      </c>
      <c r="AM128" s="16">
        <v>59.505412999999997</v>
      </c>
      <c r="AN128" s="16">
        <v>0.21518852999999999</v>
      </c>
      <c r="AO128" s="16">
        <v>1.3440342999999999</v>
      </c>
      <c r="AQ128" s="16">
        <v>1030</v>
      </c>
      <c r="AR128">
        <f t="shared" si="13"/>
        <v>17.166666666666668</v>
      </c>
      <c r="AS128" s="16">
        <v>44.975814999999997</v>
      </c>
      <c r="AT128" s="16">
        <v>40.457920000000001</v>
      </c>
      <c r="AU128" s="16">
        <v>0.22990621999999999</v>
      </c>
      <c r="AV128" s="16">
        <v>1.1363757000000001</v>
      </c>
      <c r="AX128" s="16"/>
      <c r="AY128" s="16"/>
    </row>
    <row r="129" spans="1:51">
      <c r="A129" s="16">
        <v>1040</v>
      </c>
      <c r="B129" s="16">
        <f t="shared" si="9"/>
        <v>17.333333333333332</v>
      </c>
      <c r="C129" s="16">
        <v>44.252339999999997</v>
      </c>
      <c r="D129" s="16">
        <v>44.432377000000002</v>
      </c>
      <c r="E129" s="16">
        <v>0.22940592000000001</v>
      </c>
      <c r="F129" s="16">
        <v>1.2501165000000001</v>
      </c>
      <c r="H129" s="16">
        <v>1060</v>
      </c>
      <c r="I129" s="16">
        <f t="shared" si="7"/>
        <v>17.666666666666668</v>
      </c>
      <c r="J129" s="16">
        <v>42.721809999999998</v>
      </c>
      <c r="K129" s="16">
        <v>68.502139999999997</v>
      </c>
      <c r="L129" s="16">
        <v>0.19311497999999999</v>
      </c>
      <c r="M129" s="16">
        <v>1.1256404</v>
      </c>
      <c r="O129" s="16">
        <v>1120</v>
      </c>
      <c r="P129">
        <f t="shared" si="10"/>
        <v>18.666666666666668</v>
      </c>
      <c r="Q129" s="16">
        <v>49.094836999999998</v>
      </c>
      <c r="R129" s="16">
        <v>1</v>
      </c>
      <c r="S129" s="16">
        <v>0.23</v>
      </c>
      <c r="T129" s="16">
        <v>0.58121650000000002</v>
      </c>
      <c r="V129" s="16">
        <v>1100</v>
      </c>
      <c r="W129">
        <f t="shared" si="11"/>
        <v>18.333333333333332</v>
      </c>
      <c r="X129" s="16">
        <v>48.979453999999997</v>
      </c>
      <c r="Y129" s="16">
        <v>1</v>
      </c>
      <c r="Z129" s="16">
        <v>0.23</v>
      </c>
      <c r="AA129" s="16">
        <v>0.594364</v>
      </c>
      <c r="AC129" s="16">
        <v>1020</v>
      </c>
      <c r="AD129" s="16">
        <f t="shared" si="12"/>
        <v>17</v>
      </c>
      <c r="AE129" s="16">
        <v>42.039819999999999</v>
      </c>
      <c r="AF129" s="16">
        <v>65.602959999999996</v>
      </c>
      <c r="AG129" s="16">
        <v>0.18557939000000001</v>
      </c>
      <c r="AH129" s="16">
        <v>1.1511998000000001</v>
      </c>
      <c r="AJ129" s="16">
        <v>1020</v>
      </c>
      <c r="AK129" s="16">
        <f t="shared" si="8"/>
        <v>17</v>
      </c>
      <c r="AL129" s="16">
        <v>42.698256999999998</v>
      </c>
      <c r="AM129" s="16">
        <v>61.246639999999999</v>
      </c>
      <c r="AN129" s="16">
        <v>0.21025664999999999</v>
      </c>
      <c r="AO129" s="16">
        <v>1.3184522000000001</v>
      </c>
      <c r="AQ129" s="16">
        <v>1040</v>
      </c>
      <c r="AR129">
        <f t="shared" si="13"/>
        <v>17.333333333333332</v>
      </c>
      <c r="AS129" s="16">
        <v>44.842472000000001</v>
      </c>
      <c r="AT129" s="16">
        <v>42.135223000000003</v>
      </c>
      <c r="AU129" s="16">
        <v>0.2298518</v>
      </c>
      <c r="AV129" s="16">
        <v>1.1572034</v>
      </c>
      <c r="AX129" s="16"/>
      <c r="AY129" s="16"/>
    </row>
    <row r="130" spans="1:51">
      <c r="A130" s="16">
        <v>1050</v>
      </c>
      <c r="B130" s="16">
        <f t="shared" si="9"/>
        <v>17.5</v>
      </c>
      <c r="C130" s="16">
        <v>44.100918</v>
      </c>
      <c r="D130" s="16">
        <v>46.334870000000002</v>
      </c>
      <c r="E130" s="16">
        <v>0.2290761</v>
      </c>
      <c r="F130" s="16">
        <v>1.2725297</v>
      </c>
      <c r="H130" s="16">
        <v>1070</v>
      </c>
      <c r="I130" s="16">
        <f t="shared" si="7"/>
        <v>17.833333333333332</v>
      </c>
      <c r="J130" s="16">
        <v>42.591586999999997</v>
      </c>
      <c r="K130" s="16">
        <v>69.209114</v>
      </c>
      <c r="L130" s="16">
        <v>0.18614833</v>
      </c>
      <c r="M130" s="16">
        <v>1.0692714000000001</v>
      </c>
      <c r="O130" s="16">
        <v>1130</v>
      </c>
      <c r="P130">
        <f t="shared" si="10"/>
        <v>18.833333333333332</v>
      </c>
      <c r="Q130" s="16">
        <v>48.999490000000002</v>
      </c>
      <c r="R130" s="16">
        <v>1</v>
      </c>
      <c r="S130" s="16">
        <v>0.23</v>
      </c>
      <c r="T130" s="16">
        <v>0.5920725</v>
      </c>
      <c r="V130" s="16">
        <v>1110</v>
      </c>
      <c r="W130">
        <f t="shared" si="11"/>
        <v>18.5</v>
      </c>
      <c r="X130" s="16">
        <v>48.887073999999998</v>
      </c>
      <c r="Y130" s="16">
        <v>1</v>
      </c>
      <c r="Z130" s="16">
        <v>0.23</v>
      </c>
      <c r="AA130" s="16">
        <v>0.60498070000000004</v>
      </c>
      <c r="AC130" s="16">
        <v>1030</v>
      </c>
      <c r="AD130" s="16">
        <f t="shared" si="12"/>
        <v>17.166666666666668</v>
      </c>
      <c r="AE130" s="16">
        <v>41.873157999999997</v>
      </c>
      <c r="AF130" s="16">
        <v>66.617935000000003</v>
      </c>
      <c r="AG130" s="16">
        <v>0.17787913999999999</v>
      </c>
      <c r="AH130" s="16">
        <v>1.0882533000000001</v>
      </c>
      <c r="AJ130" s="16">
        <v>1030</v>
      </c>
      <c r="AK130" s="16">
        <f t="shared" si="8"/>
        <v>17.166666666666668</v>
      </c>
      <c r="AL130" s="16">
        <v>42.536937999999999</v>
      </c>
      <c r="AM130" s="16">
        <v>62.855643999999998</v>
      </c>
      <c r="AN130" s="16">
        <v>0.20441714999999999</v>
      </c>
      <c r="AO130" s="16">
        <v>1.2817854</v>
      </c>
      <c r="AQ130" s="16">
        <v>1050</v>
      </c>
      <c r="AR130">
        <f t="shared" si="13"/>
        <v>17.5</v>
      </c>
      <c r="AS130" s="16">
        <v>44.709133000000001</v>
      </c>
      <c r="AT130" s="16">
        <v>43.852127000000003</v>
      </c>
      <c r="AU130" s="16">
        <v>0.22976880999999999</v>
      </c>
      <c r="AV130" s="16">
        <v>1.1779864</v>
      </c>
      <c r="AX130" s="16"/>
      <c r="AY130" s="16"/>
    </row>
    <row r="131" spans="1:51">
      <c r="A131" s="16">
        <v>1060</v>
      </c>
      <c r="B131" s="16">
        <f t="shared" si="9"/>
        <v>17.666666666666668</v>
      </c>
      <c r="C131" s="16">
        <v>43.9495</v>
      </c>
      <c r="D131" s="16">
        <v>48.270896999999998</v>
      </c>
      <c r="E131" s="16">
        <v>0.22858486</v>
      </c>
      <c r="F131" s="16">
        <v>1.2935714</v>
      </c>
      <c r="H131" s="16">
        <v>1080</v>
      </c>
      <c r="I131" s="16">
        <f t="shared" si="7"/>
        <v>18</v>
      </c>
      <c r="J131" s="16">
        <v>42.461370000000002</v>
      </c>
      <c r="K131" s="16">
        <v>69.78528</v>
      </c>
      <c r="L131" s="16">
        <v>0.17902805999999999</v>
      </c>
      <c r="M131" s="16">
        <v>1.0098677</v>
      </c>
      <c r="O131" s="16">
        <v>1140</v>
      </c>
      <c r="P131">
        <f t="shared" si="10"/>
        <v>19</v>
      </c>
      <c r="Q131" s="16">
        <v>48.904136999999999</v>
      </c>
      <c r="R131" s="16">
        <v>1</v>
      </c>
      <c r="S131" s="16">
        <v>0.23</v>
      </c>
      <c r="T131" s="16">
        <v>0.60301369999999999</v>
      </c>
      <c r="V131" s="16">
        <v>1112.5767000000001</v>
      </c>
      <c r="W131">
        <f t="shared" si="11"/>
        <v>18.542945</v>
      </c>
      <c r="X131" s="16">
        <v>48.863266000000003</v>
      </c>
      <c r="Y131" s="16">
        <v>1</v>
      </c>
      <c r="Z131" s="16">
        <v>0.23</v>
      </c>
      <c r="AA131" s="16">
        <v>0.60772943000000001</v>
      </c>
      <c r="AC131" s="16">
        <v>1040</v>
      </c>
      <c r="AD131" s="16">
        <f t="shared" si="12"/>
        <v>17.333333333333332</v>
      </c>
      <c r="AE131" s="16">
        <v>41.706493000000002</v>
      </c>
      <c r="AF131" s="16">
        <v>67.469499999999996</v>
      </c>
      <c r="AG131" s="16">
        <v>0.17028595999999999</v>
      </c>
      <c r="AH131" s="16">
        <v>1.0246476</v>
      </c>
      <c r="AJ131" s="16">
        <v>1040</v>
      </c>
      <c r="AK131" s="16">
        <f t="shared" si="8"/>
        <v>17.333333333333332</v>
      </c>
      <c r="AL131" s="16">
        <v>42.375618000000003</v>
      </c>
      <c r="AM131" s="16">
        <v>64.305305000000004</v>
      </c>
      <c r="AN131" s="16">
        <v>0.19779566000000001</v>
      </c>
      <c r="AO131" s="16">
        <v>1.2350574999999999</v>
      </c>
      <c r="AQ131" s="16">
        <v>1060</v>
      </c>
      <c r="AR131">
        <f t="shared" si="13"/>
        <v>17.666666666666668</v>
      </c>
      <c r="AS131" s="16">
        <v>44.575789999999998</v>
      </c>
      <c r="AT131" s="16">
        <v>45.605263000000001</v>
      </c>
      <c r="AU131" s="16">
        <v>0.22964387</v>
      </c>
      <c r="AV131" s="16">
        <v>1.1985904000000001</v>
      </c>
      <c r="AX131" s="16"/>
      <c r="AY131" s="16"/>
    </row>
    <row r="132" spans="1:51">
      <c r="A132" s="16">
        <v>1070</v>
      </c>
      <c r="B132" s="16">
        <f t="shared" si="9"/>
        <v>17.833333333333332</v>
      </c>
      <c r="C132" s="16">
        <v>43.798079999999999</v>
      </c>
      <c r="D132" s="16">
        <v>50.233241999999997</v>
      </c>
      <c r="E132" s="16">
        <v>0.22786590000000001</v>
      </c>
      <c r="F132" s="16">
        <v>1.3125157000000001</v>
      </c>
      <c r="H132" s="16">
        <v>1090</v>
      </c>
      <c r="I132" s="16">
        <f t="shared" si="7"/>
        <v>18.166666666666668</v>
      </c>
      <c r="J132" s="16">
        <v>42.331145999999997</v>
      </c>
      <c r="K132" s="16">
        <v>70.24973</v>
      </c>
      <c r="L132" s="16">
        <v>0.17197251</v>
      </c>
      <c r="M132" s="16">
        <v>0.94983070000000003</v>
      </c>
      <c r="O132" s="16">
        <v>1144.4845</v>
      </c>
      <c r="P132">
        <f t="shared" si="10"/>
        <v>19.074741666666668</v>
      </c>
      <c r="Q132" s="16">
        <v>48.861373999999998</v>
      </c>
      <c r="R132" s="16">
        <v>1</v>
      </c>
      <c r="S132" s="16">
        <v>0.23</v>
      </c>
      <c r="T132" s="16">
        <v>0.60794809999999999</v>
      </c>
      <c r="V132" s="16">
        <v>1112.5767000000001</v>
      </c>
      <c r="W132">
        <f t="shared" si="11"/>
        <v>18.542945</v>
      </c>
      <c r="X132" s="16">
        <v>48.863266000000003</v>
      </c>
      <c r="Y132" s="16">
        <v>1</v>
      </c>
      <c r="Z132" s="16">
        <v>0.23</v>
      </c>
      <c r="AA132" s="16">
        <v>0.60772943000000001</v>
      </c>
      <c r="AC132" s="16">
        <v>1050</v>
      </c>
      <c r="AD132" s="16">
        <f t="shared" si="12"/>
        <v>17.5</v>
      </c>
      <c r="AE132" s="16">
        <v>41.539825</v>
      </c>
      <c r="AF132" s="16">
        <v>68.177160000000001</v>
      </c>
      <c r="AG132" s="16">
        <v>0.16299470999999999</v>
      </c>
      <c r="AH132" s="16">
        <v>0.96273549999999997</v>
      </c>
      <c r="AJ132" s="16">
        <v>1050</v>
      </c>
      <c r="AK132" s="16">
        <f t="shared" si="8"/>
        <v>17.5</v>
      </c>
      <c r="AL132" s="16">
        <v>42.214294000000002</v>
      </c>
      <c r="AM132" s="16">
        <v>65.579284999999999</v>
      </c>
      <c r="AN132" s="16">
        <v>0.19060067999999999</v>
      </c>
      <c r="AO132" s="16">
        <v>1.1802994</v>
      </c>
      <c r="AQ132" s="16">
        <v>1070</v>
      </c>
      <c r="AR132">
        <f t="shared" si="13"/>
        <v>17.833333333333332</v>
      </c>
      <c r="AS132" s="16">
        <v>44.442447999999999</v>
      </c>
      <c r="AT132" s="16">
        <v>47.390994999999997</v>
      </c>
      <c r="AU132" s="16">
        <v>0.22945810999999999</v>
      </c>
      <c r="AV132" s="16">
        <v>1.2188237</v>
      </c>
      <c r="AX132" s="16"/>
      <c r="AY132" s="16"/>
    </row>
    <row r="133" spans="1:51">
      <c r="A133" s="16">
        <v>1080</v>
      </c>
      <c r="B133" s="16">
        <f t="shared" si="9"/>
        <v>18</v>
      </c>
      <c r="C133" s="16">
        <v>43.646659999999997</v>
      </c>
      <c r="D133" s="16">
        <v>52.211685000000003</v>
      </c>
      <c r="E133" s="16">
        <v>0.22683360999999999</v>
      </c>
      <c r="F133" s="16">
        <v>1.3284058999999999</v>
      </c>
      <c r="H133" s="16">
        <v>1100</v>
      </c>
      <c r="I133" s="16">
        <f t="shared" si="7"/>
        <v>18.333333333333332</v>
      </c>
      <c r="J133" s="16">
        <v>42.200924000000001</v>
      </c>
      <c r="K133" s="16">
        <v>70.622116000000005</v>
      </c>
      <c r="L133" s="16">
        <v>0.16516043</v>
      </c>
      <c r="M133" s="16">
        <v>0.8912059</v>
      </c>
      <c r="O133" s="16">
        <v>1144.4845</v>
      </c>
      <c r="P133">
        <f t="shared" si="10"/>
        <v>19.074741666666668</v>
      </c>
      <c r="Q133" s="16">
        <v>48.861373999999998</v>
      </c>
      <c r="R133" s="16">
        <v>1</v>
      </c>
      <c r="S133" s="16">
        <v>0.23</v>
      </c>
      <c r="T133" s="16">
        <v>0.60794809999999999</v>
      </c>
      <c r="V133" s="16">
        <v>1120</v>
      </c>
      <c r="W133">
        <f t="shared" si="11"/>
        <v>18.666666666666668</v>
      </c>
      <c r="X133" s="16">
        <v>48.794690000000003</v>
      </c>
      <c r="Y133" s="16">
        <v>1</v>
      </c>
      <c r="Z133" s="16">
        <v>0.23</v>
      </c>
      <c r="AA133" s="16">
        <v>0.61567919999999998</v>
      </c>
      <c r="AC133" s="16">
        <v>1060</v>
      </c>
      <c r="AD133" s="16">
        <f t="shared" si="12"/>
        <v>17.666666666666668</v>
      </c>
      <c r="AE133" s="16">
        <v>41.373159999999999</v>
      </c>
      <c r="AF133" s="16">
        <v>68.762730000000005</v>
      </c>
      <c r="AG133" s="16">
        <v>0.15613471000000001</v>
      </c>
      <c r="AH133" s="16">
        <v>0.90419059999999996</v>
      </c>
      <c r="AJ133" s="16">
        <v>1060</v>
      </c>
      <c r="AK133" s="16">
        <f t="shared" si="8"/>
        <v>17.666666666666668</v>
      </c>
      <c r="AL133" s="16">
        <v>42.052975000000004</v>
      </c>
      <c r="AM133" s="16">
        <v>66.674189999999996</v>
      </c>
      <c r="AN133" s="16">
        <v>0.18308878000000001</v>
      </c>
      <c r="AO133" s="16">
        <v>1.1202076999999999</v>
      </c>
      <c r="AQ133" s="16">
        <v>1080</v>
      </c>
      <c r="AR133">
        <f t="shared" si="13"/>
        <v>18</v>
      </c>
      <c r="AS133" s="16">
        <v>44.309109999999997</v>
      </c>
      <c r="AT133" s="16">
        <v>49.203740000000003</v>
      </c>
      <c r="AU133" s="16">
        <v>0.22918548999999999</v>
      </c>
      <c r="AV133" s="16">
        <v>1.2384162000000001</v>
      </c>
      <c r="AX133" s="16"/>
      <c r="AY133" s="16"/>
    </row>
    <row r="134" spans="1:51">
      <c r="A134" s="16">
        <v>1090</v>
      </c>
      <c r="B134" s="16">
        <f t="shared" si="9"/>
        <v>18.166666666666668</v>
      </c>
      <c r="C134" s="16">
        <v>43.495240000000003</v>
      </c>
      <c r="D134" s="16">
        <v>54.192593000000002</v>
      </c>
      <c r="E134" s="16">
        <v>0.22538245000000001</v>
      </c>
      <c r="F134" s="16">
        <v>1.3400367</v>
      </c>
      <c r="H134" s="16">
        <v>1110</v>
      </c>
      <c r="I134" s="16">
        <f t="shared" ref="I134:I197" si="14">H134/60</f>
        <v>18.5</v>
      </c>
      <c r="J134" s="16">
        <v>42.070704999999997</v>
      </c>
      <c r="K134" s="16">
        <v>70.920519999999996</v>
      </c>
      <c r="L134" s="16">
        <v>0.15871774</v>
      </c>
      <c r="M134" s="16">
        <v>0.83550950000000002</v>
      </c>
      <c r="O134" s="16">
        <v>1150</v>
      </c>
      <c r="P134">
        <f t="shared" si="10"/>
        <v>19.166666666666668</v>
      </c>
      <c r="Q134" s="16">
        <v>48.808784000000003</v>
      </c>
      <c r="R134" s="16">
        <v>1</v>
      </c>
      <c r="S134" s="16">
        <v>0.23</v>
      </c>
      <c r="T134" s="16">
        <v>0.61404049999999999</v>
      </c>
      <c r="V134" s="16">
        <v>1130</v>
      </c>
      <c r="W134">
        <f t="shared" si="11"/>
        <v>18.833333333333332</v>
      </c>
      <c r="X134" s="16">
        <v>48.702305000000003</v>
      </c>
      <c r="Y134" s="16">
        <v>1</v>
      </c>
      <c r="Z134" s="16">
        <v>0.23</v>
      </c>
      <c r="AA134" s="16">
        <v>0.62645700000000004</v>
      </c>
      <c r="AC134" s="16">
        <v>1070</v>
      </c>
      <c r="AD134" s="16">
        <f t="shared" si="12"/>
        <v>17.833333333333332</v>
      </c>
      <c r="AE134" s="16">
        <v>41.206493000000002</v>
      </c>
      <c r="AF134" s="16">
        <v>69.247314000000003</v>
      </c>
      <c r="AG134" s="16">
        <v>0.14977470000000001</v>
      </c>
      <c r="AH134" s="16">
        <v>0.85002255000000004</v>
      </c>
      <c r="AJ134" s="16">
        <v>1070</v>
      </c>
      <c r="AK134" s="16">
        <f t="shared" ref="AK134:AK197" si="15">AJ134/60</f>
        <v>17.833333333333332</v>
      </c>
      <c r="AL134" s="16">
        <v>41.891655</v>
      </c>
      <c r="AM134" s="16">
        <v>67.59845</v>
      </c>
      <c r="AN134" s="16">
        <v>0.17552032000000001</v>
      </c>
      <c r="AO134" s="16">
        <v>1.0576623999999999</v>
      </c>
      <c r="AQ134" s="16">
        <v>1090</v>
      </c>
      <c r="AR134">
        <f t="shared" si="13"/>
        <v>18.166666666666668</v>
      </c>
      <c r="AS134" s="16">
        <v>44.175766000000003</v>
      </c>
      <c r="AT134" s="16">
        <v>51.039020000000001</v>
      </c>
      <c r="AU134" s="16">
        <v>0.22879050000000001</v>
      </c>
      <c r="AV134" s="16">
        <v>1.2569944</v>
      </c>
      <c r="AX134" s="16"/>
      <c r="AY134" s="16"/>
    </row>
    <row r="135" spans="1:51">
      <c r="A135" s="16">
        <v>1100</v>
      </c>
      <c r="B135" s="16">
        <f t="shared" ref="B135:B198" si="16">A135/60</f>
        <v>18.333333333333332</v>
      </c>
      <c r="C135" s="16">
        <v>43.343820000000001</v>
      </c>
      <c r="D135" s="16">
        <v>56.158009999999997</v>
      </c>
      <c r="E135" s="16">
        <v>0.22339076999999999</v>
      </c>
      <c r="F135" s="16">
        <v>1.3459804</v>
      </c>
      <c r="H135" s="16">
        <v>1120</v>
      </c>
      <c r="I135" s="16">
        <f t="shared" si="14"/>
        <v>18.666666666666668</v>
      </c>
      <c r="J135" s="16">
        <v>41.940483</v>
      </c>
      <c r="K135" s="16">
        <v>71.160420000000002</v>
      </c>
      <c r="L135" s="16">
        <v>0.15271781000000001</v>
      </c>
      <c r="M135" s="16">
        <v>0.78370289999999998</v>
      </c>
      <c r="O135" s="16">
        <v>1160</v>
      </c>
      <c r="P135">
        <f t="shared" ref="P135:P198" si="17">O135/60</f>
        <v>19.333333333333332</v>
      </c>
      <c r="Q135" s="16">
        <v>48.713431999999997</v>
      </c>
      <c r="R135" s="16">
        <v>1</v>
      </c>
      <c r="S135" s="16">
        <v>0.23</v>
      </c>
      <c r="T135" s="16">
        <v>0.62515443999999998</v>
      </c>
      <c r="V135" s="16">
        <v>1130.5325</v>
      </c>
      <c r="W135">
        <f t="shared" ref="W135:W198" si="18">V135/60</f>
        <v>18.842208333333335</v>
      </c>
      <c r="X135" s="16">
        <v>48.697387999999997</v>
      </c>
      <c r="Y135" s="16">
        <v>1</v>
      </c>
      <c r="Z135" s="16">
        <v>0.23</v>
      </c>
      <c r="AA135" s="16">
        <v>0.62703323</v>
      </c>
      <c r="AC135" s="16">
        <v>1080</v>
      </c>
      <c r="AD135" s="16">
        <f t="shared" ref="AD135:AD198" si="19">AC135/60</f>
        <v>18</v>
      </c>
      <c r="AE135" s="16">
        <v>41.039830000000002</v>
      </c>
      <c r="AF135" s="16">
        <v>69.64967</v>
      </c>
      <c r="AG135" s="16">
        <v>0.14393597999999999</v>
      </c>
      <c r="AH135" s="16">
        <v>0.80069590000000002</v>
      </c>
      <c r="AJ135" s="16">
        <v>1080</v>
      </c>
      <c r="AK135" s="16">
        <f t="shared" si="15"/>
        <v>18</v>
      </c>
      <c r="AL135" s="16">
        <v>41.730330000000002</v>
      </c>
      <c r="AM135" s="16">
        <v>68.368880000000004</v>
      </c>
      <c r="AN135" s="16">
        <v>0.16812098</v>
      </c>
      <c r="AO135" s="16">
        <v>0.99527920000000003</v>
      </c>
      <c r="AQ135" s="16">
        <v>1100</v>
      </c>
      <c r="AR135">
        <f t="shared" ref="AR135:AR198" si="20">AQ135/60</f>
        <v>18.333333333333332</v>
      </c>
      <c r="AS135" s="16">
        <v>44.042422999999999</v>
      </c>
      <c r="AT135" s="16">
        <v>52.889373999999997</v>
      </c>
      <c r="AU135" s="16">
        <v>0.22822597999999999</v>
      </c>
      <c r="AV135" s="16">
        <v>1.2740534999999999</v>
      </c>
      <c r="AX135" s="16"/>
      <c r="AY135" s="16"/>
    </row>
    <row r="136" spans="1:51">
      <c r="A136" s="16">
        <v>1110</v>
      </c>
      <c r="B136" s="16">
        <f t="shared" si="16"/>
        <v>18.5</v>
      </c>
      <c r="C136" s="16">
        <v>43.192399999999999</v>
      </c>
      <c r="D136" s="16">
        <v>58.085022000000002</v>
      </c>
      <c r="E136" s="16">
        <v>0.22073069000000001</v>
      </c>
      <c r="F136" s="16">
        <v>1.3446804000000001</v>
      </c>
      <c r="H136" s="16">
        <v>1130</v>
      </c>
      <c r="I136" s="16">
        <f t="shared" si="14"/>
        <v>18.833333333333332</v>
      </c>
      <c r="J136" s="16">
        <v>41.810265000000001</v>
      </c>
      <c r="K136" s="16">
        <v>71.354500000000002</v>
      </c>
      <c r="L136" s="16">
        <v>0.14719029</v>
      </c>
      <c r="M136" s="16">
        <v>0.73626849999999999</v>
      </c>
      <c r="O136" s="16">
        <v>1162.9358</v>
      </c>
      <c r="P136">
        <f t="shared" si="17"/>
        <v>19.382263333333334</v>
      </c>
      <c r="Q136" s="16">
        <v>48.68544</v>
      </c>
      <c r="R136" s="16">
        <v>1</v>
      </c>
      <c r="S136" s="16">
        <v>0.23</v>
      </c>
      <c r="T136" s="16">
        <v>0.62843375999999995</v>
      </c>
      <c r="V136" s="16">
        <v>1130.5325</v>
      </c>
      <c r="W136">
        <f t="shared" si="18"/>
        <v>18.842208333333335</v>
      </c>
      <c r="X136" s="16">
        <v>48.697387999999997</v>
      </c>
      <c r="Y136" s="16">
        <v>13.531597</v>
      </c>
      <c r="Z136" s="16">
        <v>0.23</v>
      </c>
      <c r="AA136" s="16">
        <v>0.62703323</v>
      </c>
      <c r="AC136" s="16">
        <v>1090</v>
      </c>
      <c r="AD136" s="16">
        <f t="shared" si="19"/>
        <v>18.166666666666668</v>
      </c>
      <c r="AE136" s="16">
        <v>40.873165</v>
      </c>
      <c r="AF136" s="16">
        <v>69.985695000000007</v>
      </c>
      <c r="AG136" s="16">
        <v>0.13860731000000001</v>
      </c>
      <c r="AH136" s="16">
        <v>0.75628189999999995</v>
      </c>
      <c r="AJ136" s="16">
        <v>1090</v>
      </c>
      <c r="AK136" s="16">
        <f t="shared" si="15"/>
        <v>18.166666666666668</v>
      </c>
      <c r="AL136" s="16">
        <v>41.569009999999999</v>
      </c>
      <c r="AM136" s="16">
        <v>69.006460000000004</v>
      </c>
      <c r="AN136" s="16">
        <v>0.16105948</v>
      </c>
      <c r="AO136" s="16">
        <v>0.93512033999999999</v>
      </c>
      <c r="AQ136" s="16">
        <v>1110</v>
      </c>
      <c r="AR136">
        <f t="shared" si="20"/>
        <v>18.5</v>
      </c>
      <c r="AS136" s="16">
        <v>43.909084</v>
      </c>
      <c r="AT136" s="16">
        <v>54.744970000000002</v>
      </c>
      <c r="AU136" s="16">
        <v>0.22743082000000001</v>
      </c>
      <c r="AV136" s="16">
        <v>1.2889291</v>
      </c>
      <c r="AX136" s="16"/>
      <c r="AY136" s="16"/>
    </row>
    <row r="137" spans="1:51">
      <c r="A137" s="16">
        <v>1120</v>
      </c>
      <c r="B137" s="16">
        <f t="shared" si="16"/>
        <v>18.666666666666668</v>
      </c>
      <c r="C137" s="16">
        <v>43.040979999999998</v>
      </c>
      <c r="D137" s="16">
        <v>59.946170000000002</v>
      </c>
      <c r="E137" s="16">
        <v>0.21728605000000001</v>
      </c>
      <c r="F137" s="16">
        <v>1.3346388</v>
      </c>
      <c r="H137" s="16">
        <v>1140</v>
      </c>
      <c r="I137" s="16">
        <f t="shared" si="14"/>
        <v>19</v>
      </c>
      <c r="J137" s="16">
        <v>41.680042</v>
      </c>
      <c r="K137" s="16">
        <v>71.512789999999995</v>
      </c>
      <c r="L137" s="16">
        <v>0.14213295000000001</v>
      </c>
      <c r="M137" s="16">
        <v>0.69332623000000004</v>
      </c>
      <c r="O137" s="16">
        <v>1162.9358</v>
      </c>
      <c r="P137">
        <f t="shared" si="17"/>
        <v>19.382263333333334</v>
      </c>
      <c r="Q137" s="16">
        <v>48.68544</v>
      </c>
      <c r="R137" s="16">
        <v>13.515713999999999</v>
      </c>
      <c r="S137" s="16">
        <v>0.23</v>
      </c>
      <c r="T137" s="16">
        <v>0.62843375999999995</v>
      </c>
      <c r="V137" s="16">
        <v>1140</v>
      </c>
      <c r="W137">
        <f t="shared" si="18"/>
        <v>19</v>
      </c>
      <c r="X137" s="16">
        <v>48.609923999999999</v>
      </c>
      <c r="Y137" s="16">
        <v>13.961957999999999</v>
      </c>
      <c r="Z137" s="16">
        <v>0.23</v>
      </c>
      <c r="AA137" s="16">
        <v>0.63731784000000002</v>
      </c>
      <c r="AC137" s="16">
        <v>1100</v>
      </c>
      <c r="AD137" s="16">
        <f t="shared" si="19"/>
        <v>18.333333333333332</v>
      </c>
      <c r="AE137" s="16">
        <v>40.706496999999999</v>
      </c>
      <c r="AF137" s="16">
        <v>70.268360000000001</v>
      </c>
      <c r="AG137" s="16">
        <v>0.13375788999999999</v>
      </c>
      <c r="AH137" s="16">
        <v>0.71660009999999996</v>
      </c>
      <c r="AJ137" s="16">
        <v>1100</v>
      </c>
      <c r="AK137" s="16">
        <f t="shared" si="15"/>
        <v>18.333333333333332</v>
      </c>
      <c r="AL137" s="16">
        <v>41.407691999999997</v>
      </c>
      <c r="AM137" s="16">
        <v>69.532844999999995</v>
      </c>
      <c r="AN137" s="16">
        <v>0.15444255000000001</v>
      </c>
      <c r="AO137" s="16">
        <v>0.87859560000000003</v>
      </c>
      <c r="AQ137" s="16">
        <v>1120</v>
      </c>
      <c r="AR137">
        <f t="shared" si="20"/>
        <v>18.666666666666668</v>
      </c>
      <c r="AS137" s="16">
        <v>43.775739999999999</v>
      </c>
      <c r="AT137" s="16">
        <v>56.593395000000001</v>
      </c>
      <c r="AU137" s="16">
        <v>0.22632852000000001</v>
      </c>
      <c r="AV137" s="16">
        <v>1.3007740000000001</v>
      </c>
      <c r="AX137" s="16"/>
      <c r="AY137" s="16"/>
    </row>
    <row r="138" spans="1:51">
      <c r="A138" s="16">
        <v>1130</v>
      </c>
      <c r="B138" s="16">
        <f t="shared" si="16"/>
        <v>18.833333333333332</v>
      </c>
      <c r="C138" s="16">
        <v>42.889560000000003</v>
      </c>
      <c r="D138" s="16">
        <v>61.710856999999997</v>
      </c>
      <c r="E138" s="16">
        <v>0.2129771</v>
      </c>
      <c r="F138" s="16">
        <v>1.3146894</v>
      </c>
      <c r="H138" s="16">
        <v>1150</v>
      </c>
      <c r="I138" s="16">
        <f t="shared" si="14"/>
        <v>19.166666666666668</v>
      </c>
      <c r="J138" s="16">
        <v>41.549824000000001</v>
      </c>
      <c r="K138" s="16">
        <v>71.643079999999998</v>
      </c>
      <c r="L138" s="16">
        <v>0.13752323</v>
      </c>
      <c r="M138" s="16">
        <v>0.65475329999999998</v>
      </c>
      <c r="O138" s="16">
        <v>1170</v>
      </c>
      <c r="P138">
        <f t="shared" si="17"/>
        <v>19.5</v>
      </c>
      <c r="Q138" s="16">
        <v>48.618079999999999</v>
      </c>
      <c r="R138" s="16">
        <v>13.75135</v>
      </c>
      <c r="S138" s="16">
        <v>0.23</v>
      </c>
      <c r="T138" s="19">
        <v>0.63635534000000005</v>
      </c>
      <c r="V138" s="16">
        <v>1150</v>
      </c>
      <c r="W138">
        <f t="shared" si="18"/>
        <v>19.166666666666668</v>
      </c>
      <c r="X138" s="16">
        <v>48.517539999999997</v>
      </c>
      <c r="Y138" s="16">
        <v>14.422507</v>
      </c>
      <c r="Z138" s="16">
        <v>0.23</v>
      </c>
      <c r="AA138" s="16">
        <v>0.64826136999999995</v>
      </c>
      <c r="AC138" s="16">
        <v>1110</v>
      </c>
      <c r="AD138" s="16">
        <f t="shared" si="19"/>
        <v>18.5</v>
      </c>
      <c r="AE138" s="16">
        <v>40.539833000000002</v>
      </c>
      <c r="AF138" s="16">
        <v>70.50806</v>
      </c>
      <c r="AG138" s="16">
        <v>0.12934698</v>
      </c>
      <c r="AH138" s="16">
        <v>0.6813266</v>
      </c>
      <c r="AJ138" s="16">
        <v>1110</v>
      </c>
      <c r="AK138" s="16">
        <f t="shared" si="15"/>
        <v>18.5</v>
      </c>
      <c r="AL138" s="16">
        <v>41.246369999999999</v>
      </c>
      <c r="AM138" s="16">
        <v>69.968056000000004</v>
      </c>
      <c r="AN138" s="16">
        <v>0.14832237000000001</v>
      </c>
      <c r="AO138" s="16">
        <v>0.82651114000000003</v>
      </c>
      <c r="AQ138" s="16">
        <v>1130</v>
      </c>
      <c r="AR138">
        <f t="shared" si="20"/>
        <v>18.833333333333332</v>
      </c>
      <c r="AS138" s="16">
        <v>43.642400000000002</v>
      </c>
      <c r="AT138" s="16">
        <v>58.419559999999997</v>
      </c>
      <c r="AU138" s="16">
        <v>0.22482740000000001</v>
      </c>
      <c r="AV138" s="19">
        <v>1.3085525</v>
      </c>
      <c r="AX138" s="16"/>
      <c r="AY138" s="16"/>
    </row>
    <row r="139" spans="1:51">
      <c r="A139" s="16">
        <v>1140</v>
      </c>
      <c r="B139" s="16">
        <f t="shared" si="16"/>
        <v>19</v>
      </c>
      <c r="C139" s="16">
        <v>42.738140000000001</v>
      </c>
      <c r="D139" s="16">
        <v>63.348410000000001</v>
      </c>
      <c r="E139" s="16">
        <v>0.20778678</v>
      </c>
      <c r="F139" s="16">
        <v>1.284308</v>
      </c>
      <c r="H139" s="16">
        <v>1160</v>
      </c>
      <c r="I139" s="16">
        <f t="shared" si="14"/>
        <v>19.333333333333332</v>
      </c>
      <c r="J139" s="16">
        <v>41.419600000000003</v>
      </c>
      <c r="K139" s="16">
        <v>71.751369999999994</v>
      </c>
      <c r="L139" s="16">
        <v>0.13332730000000001</v>
      </c>
      <c r="M139" s="16">
        <v>0.62028209999999995</v>
      </c>
      <c r="O139" s="16">
        <v>1180</v>
      </c>
      <c r="P139">
        <f t="shared" si="17"/>
        <v>19.666666666666668</v>
      </c>
      <c r="Q139" s="16">
        <v>48.522728000000001</v>
      </c>
      <c r="R139" s="16">
        <v>14.106738</v>
      </c>
      <c r="S139" s="16">
        <v>0.23</v>
      </c>
      <c r="T139" s="19">
        <v>0.64764434000000004</v>
      </c>
      <c r="V139" s="16">
        <v>1160</v>
      </c>
      <c r="W139">
        <f t="shared" si="18"/>
        <v>19.333333333333332</v>
      </c>
      <c r="X139" s="16">
        <v>48.425156000000001</v>
      </c>
      <c r="Y139" s="16">
        <v>14.897383</v>
      </c>
      <c r="Z139" s="16">
        <v>0.23</v>
      </c>
      <c r="AA139" s="16">
        <v>0.65928819999999999</v>
      </c>
      <c r="AC139" s="16">
        <v>1120</v>
      </c>
      <c r="AD139" s="16">
        <f t="shared" si="19"/>
        <v>18.666666666666668</v>
      </c>
      <c r="AE139" s="16">
        <v>40.373170000000002</v>
      </c>
      <c r="AF139" s="16">
        <v>70.713049999999996</v>
      </c>
      <c r="AG139" s="16">
        <v>0.12533042999999999</v>
      </c>
      <c r="AH139" s="16">
        <v>0.65007110000000001</v>
      </c>
      <c r="AJ139" s="16">
        <v>1120</v>
      </c>
      <c r="AK139" s="16">
        <f t="shared" si="15"/>
        <v>18.666666666666668</v>
      </c>
      <c r="AL139" s="16">
        <v>41.085050000000003</v>
      </c>
      <c r="AM139" s="16">
        <v>70.329490000000007</v>
      </c>
      <c r="AN139" s="16">
        <v>0.14270984</v>
      </c>
      <c r="AO139" s="16">
        <v>0.77919450000000001</v>
      </c>
      <c r="AQ139" s="16">
        <v>1140</v>
      </c>
      <c r="AR139">
        <f t="shared" si="20"/>
        <v>19</v>
      </c>
      <c r="AS139" s="16">
        <v>43.509056000000001</v>
      </c>
      <c r="AT139" s="16">
        <v>60.205089999999998</v>
      </c>
      <c r="AU139" s="16">
        <v>0.22282399</v>
      </c>
      <c r="AV139" s="19">
        <v>1.3110667</v>
      </c>
      <c r="AX139" s="16"/>
      <c r="AY139" s="16"/>
    </row>
    <row r="140" spans="1:51">
      <c r="A140" s="16">
        <v>1150</v>
      </c>
      <c r="B140" s="16">
        <f t="shared" si="16"/>
        <v>19.166666666666668</v>
      </c>
      <c r="C140" s="16">
        <v>42.58672</v>
      </c>
      <c r="D140" s="16">
        <v>64.832400000000007</v>
      </c>
      <c r="E140" s="16">
        <v>0.20177971</v>
      </c>
      <c r="F140" s="16">
        <v>1.2438612</v>
      </c>
      <c r="H140" s="16">
        <v>1170</v>
      </c>
      <c r="I140" s="16">
        <f t="shared" si="14"/>
        <v>19.5</v>
      </c>
      <c r="J140" s="16">
        <v>41.289380000000001</v>
      </c>
      <c r="K140" s="16">
        <v>71.842280000000002</v>
      </c>
      <c r="L140" s="16">
        <v>0.12950642000000001</v>
      </c>
      <c r="M140" s="16">
        <v>0.58957230000000005</v>
      </c>
      <c r="O140" s="16">
        <v>1190</v>
      </c>
      <c r="P140">
        <f t="shared" si="17"/>
        <v>19.833333333333332</v>
      </c>
      <c r="Q140" s="16">
        <v>48.427379999999999</v>
      </c>
      <c r="R140" s="16">
        <v>14.512423500000001</v>
      </c>
      <c r="S140" s="16">
        <v>0.23</v>
      </c>
      <c r="T140" s="19">
        <v>0.65902190000000005</v>
      </c>
      <c r="V140" s="16">
        <v>1170</v>
      </c>
      <c r="W140">
        <f t="shared" si="18"/>
        <v>19.5</v>
      </c>
      <c r="X140" s="16">
        <v>48.332769999999996</v>
      </c>
      <c r="Y140" s="16">
        <v>15.397513999999999</v>
      </c>
      <c r="Z140" s="16">
        <v>0.23</v>
      </c>
      <c r="AA140" s="16">
        <v>0.67039906999999999</v>
      </c>
      <c r="AC140" s="16">
        <v>1130</v>
      </c>
      <c r="AD140" s="16">
        <f t="shared" si="19"/>
        <v>18.833333333333332</v>
      </c>
      <c r="AE140" s="16">
        <v>40.206499999999998</v>
      </c>
      <c r="AF140" s="16">
        <v>70.889870000000002</v>
      </c>
      <c r="AG140" s="16">
        <v>0.12166464</v>
      </c>
      <c r="AH140" s="16">
        <v>0.62242620000000004</v>
      </c>
      <c r="AJ140" s="16">
        <v>1130</v>
      </c>
      <c r="AK140" s="16">
        <f t="shared" si="15"/>
        <v>18.833333333333332</v>
      </c>
      <c r="AL140" s="16">
        <v>40.923729999999999</v>
      </c>
      <c r="AM140" s="16">
        <v>70.631584000000004</v>
      </c>
      <c r="AN140" s="16">
        <v>0.13758828000000001</v>
      </c>
      <c r="AO140" s="16">
        <v>0.73663752999999998</v>
      </c>
      <c r="AQ140" s="16">
        <v>1150</v>
      </c>
      <c r="AR140">
        <f t="shared" si="20"/>
        <v>19.166666666666668</v>
      </c>
      <c r="AS140" s="16">
        <v>43.375717000000002</v>
      </c>
      <c r="AT140" s="16">
        <v>61.928269999999998</v>
      </c>
      <c r="AU140" s="16">
        <v>0.22021124</v>
      </c>
      <c r="AV140" s="19">
        <v>1.3070347</v>
      </c>
      <c r="AX140" s="16"/>
      <c r="AY140" s="16"/>
    </row>
    <row r="141" spans="1:51">
      <c r="A141" s="16">
        <v>1160</v>
      </c>
      <c r="B141" s="16">
        <f t="shared" si="16"/>
        <v>19.333333333333332</v>
      </c>
      <c r="C141" s="16">
        <v>42.435302999999998</v>
      </c>
      <c r="D141" s="16">
        <v>66.144965999999997</v>
      </c>
      <c r="E141" s="16">
        <v>0.19510414000000001</v>
      </c>
      <c r="F141" s="16">
        <v>1.1946816</v>
      </c>
      <c r="H141" s="16">
        <v>1180</v>
      </c>
      <c r="I141" s="16">
        <f t="shared" si="14"/>
        <v>19.666666666666668</v>
      </c>
      <c r="J141" s="16">
        <v>41.15916</v>
      </c>
      <c r="K141" s="16">
        <v>71.919330000000002</v>
      </c>
      <c r="L141" s="16">
        <v>0.1260212</v>
      </c>
      <c r="M141" s="16">
        <v>0.56225884000000004</v>
      </c>
      <c r="O141" s="16">
        <v>1200</v>
      </c>
      <c r="P141">
        <f t="shared" si="17"/>
        <v>20</v>
      </c>
      <c r="Q141" s="16">
        <v>48.332026999999997</v>
      </c>
      <c r="R141" s="16">
        <v>14.960041</v>
      </c>
      <c r="S141" s="16">
        <v>0.23</v>
      </c>
      <c r="T141" s="19">
        <v>0.67048912999999999</v>
      </c>
      <c r="V141" s="16">
        <v>1180</v>
      </c>
      <c r="W141">
        <f t="shared" si="18"/>
        <v>19.666666666666668</v>
      </c>
      <c r="X141" s="16">
        <v>48.240389999999998</v>
      </c>
      <c r="Y141" s="16">
        <v>15.937556000000001</v>
      </c>
      <c r="Z141" s="16">
        <v>0.23</v>
      </c>
      <c r="AA141" s="16">
        <v>0.68159455000000002</v>
      </c>
      <c r="AC141" s="16">
        <v>1140</v>
      </c>
      <c r="AD141" s="16">
        <f t="shared" si="19"/>
        <v>19</v>
      </c>
      <c r="AE141" s="16">
        <v>40.039836999999999</v>
      </c>
      <c r="AF141" s="16">
        <v>71.043670000000006</v>
      </c>
      <c r="AG141" s="16">
        <v>0.118308775</v>
      </c>
      <c r="AH141" s="16">
        <v>0.59799707000000002</v>
      </c>
      <c r="AJ141" s="16">
        <v>1140</v>
      </c>
      <c r="AK141" s="16">
        <f t="shared" si="15"/>
        <v>19</v>
      </c>
      <c r="AL141" s="16">
        <v>40.762405000000001</v>
      </c>
      <c r="AM141" s="16">
        <v>70.886009999999999</v>
      </c>
      <c r="AN141" s="16">
        <v>0.13292485000000001</v>
      </c>
      <c r="AO141" s="16">
        <v>0.69862100000000005</v>
      </c>
      <c r="AQ141" s="16">
        <v>1160</v>
      </c>
      <c r="AR141">
        <f t="shared" si="20"/>
        <v>19.333333333333332</v>
      </c>
      <c r="AS141" s="16">
        <v>43.242373999999998</v>
      </c>
      <c r="AT141" s="16">
        <v>63.565159999999999</v>
      </c>
      <c r="AU141" s="16">
        <v>0.21689217</v>
      </c>
      <c r="AV141" s="19">
        <v>1.2952324</v>
      </c>
      <c r="AX141" s="16"/>
      <c r="AY141" s="16"/>
    </row>
    <row r="142" spans="1:51">
      <c r="A142" s="16">
        <v>1170</v>
      </c>
      <c r="B142" s="16">
        <f t="shared" si="16"/>
        <v>19.5</v>
      </c>
      <c r="C142" s="16">
        <v>42.283881999999998</v>
      </c>
      <c r="D142" s="16">
        <v>67.279679999999999</v>
      </c>
      <c r="E142" s="16">
        <v>0.18797307999999999</v>
      </c>
      <c r="F142" s="16">
        <v>1.1389076</v>
      </c>
      <c r="H142" s="16">
        <v>1190</v>
      </c>
      <c r="I142" s="16">
        <f t="shared" si="14"/>
        <v>19.833333333333332</v>
      </c>
      <c r="J142" s="16">
        <v>41.028939999999999</v>
      </c>
      <c r="K142" s="16">
        <v>71.985249999999994</v>
      </c>
      <c r="L142" s="16">
        <v>0.12283394</v>
      </c>
      <c r="M142" s="16">
        <v>0.53798115000000002</v>
      </c>
      <c r="O142" s="16">
        <v>1210</v>
      </c>
      <c r="P142">
        <f t="shared" si="17"/>
        <v>20.166666666666668</v>
      </c>
      <c r="Q142" s="16">
        <v>48.236674999999998</v>
      </c>
      <c r="R142" s="16">
        <v>15.485483</v>
      </c>
      <c r="S142" s="16">
        <v>0.23</v>
      </c>
      <c r="T142" s="19">
        <v>0.6820465</v>
      </c>
      <c r="V142" s="16">
        <v>1190</v>
      </c>
      <c r="W142">
        <f t="shared" si="18"/>
        <v>19.833333333333332</v>
      </c>
      <c r="X142" s="16">
        <v>48.148006000000002</v>
      </c>
      <c r="Y142" s="16">
        <v>16.528766999999998</v>
      </c>
      <c r="Z142" s="16">
        <v>0.23</v>
      </c>
      <c r="AA142" s="16">
        <v>0.69287540000000003</v>
      </c>
      <c r="AC142" s="16">
        <v>1150</v>
      </c>
      <c r="AD142" s="16">
        <f t="shared" si="19"/>
        <v>19.166666666666668</v>
      </c>
      <c r="AE142" s="16">
        <v>39.873170000000002</v>
      </c>
      <c r="AF142" s="16">
        <v>71.178529999999995</v>
      </c>
      <c r="AG142" s="16">
        <v>0.115225784</v>
      </c>
      <c r="AH142" s="16">
        <v>0.57641655000000003</v>
      </c>
      <c r="AJ142" s="16">
        <v>1150</v>
      </c>
      <c r="AK142" s="16">
        <f t="shared" si="15"/>
        <v>19.166666666666668</v>
      </c>
      <c r="AL142" s="16">
        <v>40.601086000000002</v>
      </c>
      <c r="AM142" s="16">
        <v>71.102069999999998</v>
      </c>
      <c r="AN142" s="16">
        <v>0.12867904999999999</v>
      </c>
      <c r="AO142" s="16">
        <v>0.66481066</v>
      </c>
      <c r="AQ142" s="16">
        <v>1170</v>
      </c>
      <c r="AR142">
        <f t="shared" si="20"/>
        <v>19.5</v>
      </c>
      <c r="AS142" s="16">
        <v>43.109029999999997</v>
      </c>
      <c r="AT142" s="16">
        <v>65.091340000000002</v>
      </c>
      <c r="AU142" s="16">
        <v>0.21279885000000001</v>
      </c>
      <c r="AV142" s="19">
        <v>1.2747005</v>
      </c>
      <c r="AX142" s="16"/>
      <c r="AY142" s="16"/>
    </row>
    <row r="143" spans="1:51">
      <c r="A143" s="16">
        <v>1180</v>
      </c>
      <c r="B143" s="16">
        <f t="shared" si="16"/>
        <v>19.666666666666668</v>
      </c>
      <c r="C143" s="16">
        <v>42.132460000000002</v>
      </c>
      <c r="D143" s="16">
        <v>68.241650000000007</v>
      </c>
      <c r="E143" s="16">
        <v>0.18062955</v>
      </c>
      <c r="F143" s="16">
        <v>1.0791272000000001</v>
      </c>
      <c r="H143" s="16">
        <v>1200</v>
      </c>
      <c r="I143" s="16">
        <f t="shared" si="14"/>
        <v>20</v>
      </c>
      <c r="J143" s="16">
        <v>40.898719999999997</v>
      </c>
      <c r="K143" s="16">
        <v>72.042169999999999</v>
      </c>
      <c r="L143" s="16">
        <v>0.11990990999999999</v>
      </c>
      <c r="M143" s="16">
        <v>0.51640030000000003</v>
      </c>
      <c r="O143" s="16">
        <v>1220</v>
      </c>
      <c r="P143">
        <f t="shared" si="17"/>
        <v>20.333333333333332</v>
      </c>
      <c r="Q143" s="16">
        <v>48.141323</v>
      </c>
      <c r="R143" s="16">
        <v>16.081759999999999</v>
      </c>
      <c r="S143" s="16">
        <v>0.23</v>
      </c>
      <c r="T143" s="16">
        <v>0.6936947</v>
      </c>
      <c r="V143" s="16">
        <v>1200</v>
      </c>
      <c r="W143">
        <f t="shared" si="18"/>
        <v>20</v>
      </c>
      <c r="X143" s="16">
        <v>48.055622</v>
      </c>
      <c r="Y143" s="16">
        <v>17.175675999999999</v>
      </c>
      <c r="Z143" s="16">
        <v>0.23</v>
      </c>
      <c r="AA143" s="16">
        <v>0.70424217</v>
      </c>
      <c r="AC143" s="16">
        <v>1160</v>
      </c>
      <c r="AD143" s="16">
        <f t="shared" si="19"/>
        <v>19.333333333333332</v>
      </c>
      <c r="AE143" s="16">
        <v>39.706505</v>
      </c>
      <c r="AF143" s="16">
        <v>71.29768</v>
      </c>
      <c r="AG143" s="16">
        <v>0.112382755</v>
      </c>
      <c r="AH143" s="16">
        <v>0.55735279999999998</v>
      </c>
      <c r="AJ143" s="16">
        <v>1160</v>
      </c>
      <c r="AK143" s="16">
        <f t="shared" si="15"/>
        <v>19.333333333333332</v>
      </c>
      <c r="AL143" s="16">
        <v>40.439765999999999</v>
      </c>
      <c r="AM143" s="16">
        <v>71.287130000000005</v>
      </c>
      <c r="AN143" s="16">
        <v>0.12480818</v>
      </c>
      <c r="AO143" s="16">
        <v>0.63482329999999998</v>
      </c>
      <c r="AQ143" s="16">
        <v>1180</v>
      </c>
      <c r="AR143">
        <f t="shared" si="20"/>
        <v>19.666666666666668</v>
      </c>
      <c r="AS143" s="16">
        <v>42.975693</v>
      </c>
      <c r="AT143" s="16">
        <v>66.484530000000007</v>
      </c>
      <c r="AU143" s="16">
        <v>0.20791301000000001</v>
      </c>
      <c r="AV143" s="16">
        <v>1.2449813000000001</v>
      </c>
      <c r="AX143" s="16"/>
      <c r="AY143" s="16"/>
    </row>
    <row r="144" spans="1:51">
      <c r="A144" s="16">
        <v>1190</v>
      </c>
      <c r="B144" s="16">
        <f t="shared" si="16"/>
        <v>19.833333333333332</v>
      </c>
      <c r="C144" s="16">
        <v>41.98104</v>
      </c>
      <c r="D144" s="16">
        <v>69.045119999999997</v>
      </c>
      <c r="E144" s="16">
        <v>0.17330776000000001</v>
      </c>
      <c r="F144" s="16">
        <v>1.0179514999999999</v>
      </c>
      <c r="H144" s="16">
        <v>1210</v>
      </c>
      <c r="I144" s="16">
        <f t="shared" si="14"/>
        <v>20.166666666666668</v>
      </c>
      <c r="J144" s="16">
        <v>40.768497000000004</v>
      </c>
      <c r="K144" s="16">
        <v>72.091705000000005</v>
      </c>
      <c r="L144" s="16">
        <v>0.11721797</v>
      </c>
      <c r="M144" s="16">
        <v>0.49720724999999999</v>
      </c>
      <c r="O144" s="16">
        <v>1230</v>
      </c>
      <c r="P144">
        <f t="shared" si="17"/>
        <v>20.5</v>
      </c>
      <c r="Q144" s="16">
        <v>48.045969999999997</v>
      </c>
      <c r="R144" s="16">
        <v>16.742615000000001</v>
      </c>
      <c r="S144" s="16">
        <v>0.23</v>
      </c>
      <c r="T144" s="16">
        <v>0.70543460000000002</v>
      </c>
      <c r="V144" s="16">
        <v>1210</v>
      </c>
      <c r="W144">
        <f t="shared" si="18"/>
        <v>20.166666666666668</v>
      </c>
      <c r="X144" s="16">
        <v>47.963239999999999</v>
      </c>
      <c r="Y144" s="16">
        <v>17.872285999999999</v>
      </c>
      <c r="Z144" s="16">
        <v>0.23</v>
      </c>
      <c r="AA144" s="16">
        <v>0.71569570000000005</v>
      </c>
      <c r="AC144" s="16">
        <v>1170</v>
      </c>
      <c r="AD144" s="16">
        <f t="shared" si="19"/>
        <v>19.5</v>
      </c>
      <c r="AE144" s="16">
        <v>39.539839999999998</v>
      </c>
      <c r="AF144" s="16">
        <v>71.403724999999994</v>
      </c>
      <c r="AG144" s="16">
        <v>0.10975077</v>
      </c>
      <c r="AH144" s="16">
        <v>0.54050993999999997</v>
      </c>
      <c r="AJ144" s="16">
        <v>1170</v>
      </c>
      <c r="AK144" s="16">
        <f t="shared" si="15"/>
        <v>19.5</v>
      </c>
      <c r="AL144" s="16">
        <v>40.278441999999998</v>
      </c>
      <c r="AM144" s="16">
        <v>71.446979999999996</v>
      </c>
      <c r="AN144" s="16">
        <v>0.121270604</v>
      </c>
      <c r="AO144" s="16">
        <v>0.60826650000000004</v>
      </c>
      <c r="AQ144" s="16">
        <v>1190</v>
      </c>
      <c r="AR144">
        <f t="shared" si="20"/>
        <v>19.833333333333332</v>
      </c>
      <c r="AS144" s="16">
        <v>42.842350000000003</v>
      </c>
      <c r="AT144" s="16">
        <v>67.727760000000004</v>
      </c>
      <c r="AU144" s="16">
        <v>0.20228231999999999</v>
      </c>
      <c r="AV144" s="16">
        <v>1.2063223000000001</v>
      </c>
      <c r="AX144" s="16"/>
      <c r="AY144" s="16"/>
    </row>
    <row r="145" spans="1:51">
      <c r="A145" s="16">
        <v>1200</v>
      </c>
      <c r="B145" s="16">
        <f t="shared" si="16"/>
        <v>20</v>
      </c>
      <c r="C145" s="16">
        <v>41.829624000000003</v>
      </c>
      <c r="D145" s="16">
        <v>69.709729999999993</v>
      </c>
      <c r="E145" s="16">
        <v>0.16620280000000001</v>
      </c>
      <c r="F145" s="16">
        <v>0.9576538</v>
      </c>
      <c r="H145" s="16">
        <v>1220</v>
      </c>
      <c r="I145" s="16">
        <f t="shared" si="14"/>
        <v>20.333333333333332</v>
      </c>
      <c r="J145" s="16">
        <v>40.638280000000002</v>
      </c>
      <c r="K145" s="16">
        <v>72.135180000000005</v>
      </c>
      <c r="L145" s="16">
        <v>0.11473052</v>
      </c>
      <c r="M145" s="16">
        <v>0.48012483</v>
      </c>
      <c r="O145" s="16">
        <v>1240</v>
      </c>
      <c r="P145">
        <f t="shared" si="17"/>
        <v>20.666666666666668</v>
      </c>
      <c r="Q145" s="16">
        <v>47.950623</v>
      </c>
      <c r="R145" s="16">
        <v>17.459209999999999</v>
      </c>
      <c r="S145" s="16">
        <v>0.23</v>
      </c>
      <c r="T145" s="16">
        <v>0.71726699999999999</v>
      </c>
      <c r="V145" s="16">
        <v>1220</v>
      </c>
      <c r="W145">
        <f t="shared" si="18"/>
        <v>20.333333333333332</v>
      </c>
      <c r="X145" s="16">
        <v>47.870857000000001</v>
      </c>
      <c r="Y145" s="16">
        <v>18.614768999999999</v>
      </c>
      <c r="Z145" s="16">
        <v>0.23</v>
      </c>
      <c r="AA145" s="16">
        <v>0.72723649999999995</v>
      </c>
      <c r="AC145" s="16">
        <v>1180</v>
      </c>
      <c r="AD145" s="16">
        <f t="shared" si="19"/>
        <v>19.666666666666668</v>
      </c>
      <c r="AE145" s="16">
        <v>39.373173000000001</v>
      </c>
      <c r="AF145" s="16">
        <v>71.498739999999998</v>
      </c>
      <c r="AG145" s="16">
        <v>0.107304625</v>
      </c>
      <c r="AH145" s="16">
        <v>0.52562710000000001</v>
      </c>
      <c r="AJ145" s="16">
        <v>1180</v>
      </c>
      <c r="AK145" s="16">
        <f t="shared" si="15"/>
        <v>19.666666666666668</v>
      </c>
      <c r="AL145" s="16">
        <v>40.117122999999999</v>
      </c>
      <c r="AM145" s="16">
        <v>71.586219999999997</v>
      </c>
      <c r="AN145" s="16">
        <v>0.118027575</v>
      </c>
      <c r="AO145" s="16">
        <v>0.58476340000000004</v>
      </c>
      <c r="AQ145" s="16">
        <v>1200</v>
      </c>
      <c r="AR145">
        <f t="shared" si="20"/>
        <v>20</v>
      </c>
      <c r="AS145" s="16">
        <v>42.709007</v>
      </c>
      <c r="AT145" s="16">
        <v>68.812095999999997</v>
      </c>
      <c r="AU145" s="16">
        <v>0.19602485</v>
      </c>
      <c r="AV145" s="16">
        <v>1.1597622999999999</v>
      </c>
      <c r="AX145" s="16"/>
      <c r="AY145" s="16"/>
    </row>
    <row r="146" spans="1:51">
      <c r="A146" s="16">
        <v>1210</v>
      </c>
      <c r="B146" s="16">
        <f t="shared" si="16"/>
        <v>20.166666666666668</v>
      </c>
      <c r="C146" s="16">
        <v>41.678204000000001</v>
      </c>
      <c r="D146" s="16">
        <v>70.256910000000005</v>
      </c>
      <c r="E146" s="16">
        <v>0.15945519999999999</v>
      </c>
      <c r="F146" s="16">
        <v>0.8999644</v>
      </c>
      <c r="H146" s="16">
        <v>1230</v>
      </c>
      <c r="I146" s="16">
        <f t="shared" si="14"/>
        <v>20.5</v>
      </c>
      <c r="J146" s="16">
        <v>40.508057000000001</v>
      </c>
      <c r="K146" s="16">
        <v>72.173590000000004</v>
      </c>
      <c r="L146" s="16">
        <v>0.11242331999999999</v>
      </c>
      <c r="M146" s="16">
        <v>0.46490710000000002</v>
      </c>
      <c r="O146" s="16">
        <v>1250</v>
      </c>
      <c r="P146">
        <f t="shared" si="17"/>
        <v>20.833333333333332</v>
      </c>
      <c r="Q146" s="16">
        <v>47.855269999999997</v>
      </c>
      <c r="R146" s="16">
        <v>18.216740000000001</v>
      </c>
      <c r="S146" s="16">
        <v>0.23</v>
      </c>
      <c r="T146" s="16">
        <v>0.72919244000000005</v>
      </c>
      <c r="V146" s="16">
        <v>1230</v>
      </c>
      <c r="W146">
        <f t="shared" si="18"/>
        <v>20.5</v>
      </c>
      <c r="X146" s="16">
        <v>47.778472999999998</v>
      </c>
      <c r="Y146" s="16">
        <v>19.406040000000001</v>
      </c>
      <c r="Z146" s="16">
        <v>0.23</v>
      </c>
      <c r="AA146" s="16">
        <v>0.73886540000000001</v>
      </c>
      <c r="AC146" s="16">
        <v>1190</v>
      </c>
      <c r="AD146" s="16">
        <f t="shared" si="19"/>
        <v>19.833333333333332</v>
      </c>
      <c r="AE146" s="16">
        <v>39.206510000000002</v>
      </c>
      <c r="AF146" s="16">
        <v>71.584410000000005</v>
      </c>
      <c r="AG146" s="16">
        <v>0.10502245</v>
      </c>
      <c r="AH146" s="16">
        <v>0.51247549999999997</v>
      </c>
      <c r="AJ146" s="16">
        <v>1190</v>
      </c>
      <c r="AK146" s="16">
        <f t="shared" si="15"/>
        <v>19.833333333333332</v>
      </c>
      <c r="AL146" s="16">
        <v>39.955803000000003</v>
      </c>
      <c r="AM146" s="16">
        <v>71.708470000000005</v>
      </c>
      <c r="AN146" s="16">
        <v>0.115044095</v>
      </c>
      <c r="AO146" s="16">
        <v>0.56396650000000004</v>
      </c>
      <c r="AQ146" s="16">
        <v>1210</v>
      </c>
      <c r="AR146">
        <f t="shared" si="20"/>
        <v>20.166666666666668</v>
      </c>
      <c r="AS146" s="16">
        <v>42.575670000000002</v>
      </c>
      <c r="AT146" s="16">
        <v>69.737915000000001</v>
      </c>
      <c r="AU146" s="16">
        <v>0.18931766</v>
      </c>
      <c r="AV146" s="16">
        <v>1.1070435000000001</v>
      </c>
      <c r="AX146" s="16"/>
      <c r="AY146" s="16"/>
    </row>
    <row r="147" spans="1:51">
      <c r="A147" s="16">
        <v>1220</v>
      </c>
      <c r="B147" s="16">
        <f t="shared" si="16"/>
        <v>20.333333333333332</v>
      </c>
      <c r="C147" s="16">
        <v>41.526783000000002</v>
      </c>
      <c r="D147" s="16">
        <v>70.707220000000007</v>
      </c>
      <c r="E147" s="16">
        <v>0.15315000000000001</v>
      </c>
      <c r="F147" s="16">
        <v>0.84602390000000005</v>
      </c>
      <c r="H147" s="16">
        <v>1240</v>
      </c>
      <c r="I147" s="16">
        <f t="shared" si="14"/>
        <v>20.666666666666668</v>
      </c>
      <c r="J147" s="16">
        <v>40.377839999999999</v>
      </c>
      <c r="K147" s="16">
        <v>72.20778</v>
      </c>
      <c r="L147" s="16">
        <v>0.11027523</v>
      </c>
      <c r="M147" s="16">
        <v>0.45133790000000001</v>
      </c>
      <c r="O147" s="16">
        <v>1260</v>
      </c>
      <c r="P147">
        <f t="shared" si="17"/>
        <v>21</v>
      </c>
      <c r="Q147" s="16">
        <v>47.759920000000001</v>
      </c>
      <c r="R147" s="16">
        <v>19.014385000000001</v>
      </c>
      <c r="S147" s="16">
        <v>0.23</v>
      </c>
      <c r="T147" s="16">
        <v>0.74121183000000002</v>
      </c>
      <c r="V147" s="16">
        <v>1230.3996999999999</v>
      </c>
      <c r="W147">
        <f t="shared" si="18"/>
        <v>20.506661666666666</v>
      </c>
      <c r="X147" s="16">
        <v>47.77478</v>
      </c>
      <c r="Y147" s="16">
        <v>19.438665</v>
      </c>
      <c r="Z147" s="16">
        <v>0.23</v>
      </c>
      <c r="AA147" s="16">
        <v>0.73933199999999999</v>
      </c>
      <c r="AC147" s="16">
        <v>1200</v>
      </c>
      <c r="AD147" s="16">
        <f t="shared" si="19"/>
        <v>20</v>
      </c>
      <c r="AE147" s="16">
        <v>39.039845</v>
      </c>
      <c r="AF147" s="16">
        <v>71.662125000000003</v>
      </c>
      <c r="AG147" s="16">
        <v>0.10288533</v>
      </c>
      <c r="AH147" s="16">
        <v>0.50085610000000003</v>
      </c>
      <c r="AJ147" s="16">
        <v>1200</v>
      </c>
      <c r="AK147" s="16">
        <f t="shared" si="15"/>
        <v>20</v>
      </c>
      <c r="AL147" s="16">
        <v>39.79448</v>
      </c>
      <c r="AM147" s="16">
        <v>71.816609999999997</v>
      </c>
      <c r="AN147" s="16">
        <v>0.11228914</v>
      </c>
      <c r="AO147" s="16">
        <v>0.54556249999999995</v>
      </c>
      <c r="AQ147" s="16">
        <v>1220</v>
      </c>
      <c r="AR147">
        <f t="shared" si="20"/>
        <v>20.333333333333332</v>
      </c>
      <c r="AS147" s="16">
        <v>42.442326000000001</v>
      </c>
      <c r="AT147" s="16">
        <v>70.514210000000006</v>
      </c>
      <c r="AU147" s="16">
        <v>0.18237101999999999</v>
      </c>
      <c r="AV147" s="16">
        <v>1.050357</v>
      </c>
      <c r="AX147" s="16"/>
      <c r="AY147" s="16"/>
    </row>
    <row r="148" spans="1:51">
      <c r="A148" s="16">
        <v>1230</v>
      </c>
      <c r="B148" s="16">
        <f t="shared" si="16"/>
        <v>20.5</v>
      </c>
      <c r="C148" s="16">
        <v>41.375362000000003</v>
      </c>
      <c r="D148" s="16">
        <v>71.078925999999996</v>
      </c>
      <c r="E148" s="16">
        <v>0.14732519999999999</v>
      </c>
      <c r="F148" s="16">
        <v>0.79644939999999997</v>
      </c>
      <c r="H148" s="16">
        <v>1250</v>
      </c>
      <c r="I148" s="16">
        <f t="shared" si="14"/>
        <v>20.833333333333332</v>
      </c>
      <c r="J148" s="16">
        <v>40.247616000000001</v>
      </c>
      <c r="K148" s="16">
        <v>72.238389999999995</v>
      </c>
      <c r="L148" s="16">
        <v>0.10826787</v>
      </c>
      <c r="M148" s="16">
        <v>0.43922793999999998</v>
      </c>
      <c r="O148" s="16">
        <v>1260.086</v>
      </c>
      <c r="P148">
        <f t="shared" si="17"/>
        <v>21.001433333333335</v>
      </c>
      <c r="Q148" s="16">
        <v>47.759098000000002</v>
      </c>
      <c r="R148" s="16">
        <v>19.021405999999999</v>
      </c>
      <c r="S148" s="16">
        <v>0.23</v>
      </c>
      <c r="T148" s="16">
        <v>0.74131559999999996</v>
      </c>
      <c r="V148" s="16">
        <v>1230.3996999999999</v>
      </c>
      <c r="W148">
        <f t="shared" si="18"/>
        <v>20.506661666666666</v>
      </c>
      <c r="X148" s="16">
        <v>47.77478</v>
      </c>
      <c r="Y148" s="16">
        <v>19.442308000000001</v>
      </c>
      <c r="Z148" s="16">
        <v>0.23</v>
      </c>
      <c r="AA148" s="16">
        <v>0.73933199999999999</v>
      </c>
      <c r="AC148" s="16">
        <v>1210</v>
      </c>
      <c r="AD148" s="16">
        <f t="shared" si="19"/>
        <v>20.166666666666668</v>
      </c>
      <c r="AE148" s="16">
        <v>38.873176999999998</v>
      </c>
      <c r="AF148" s="16">
        <v>71.732990000000001</v>
      </c>
      <c r="AG148" s="16">
        <v>0.10087691</v>
      </c>
      <c r="AH148" s="16">
        <v>0.49059533999999999</v>
      </c>
      <c r="AJ148" s="16">
        <v>1210</v>
      </c>
      <c r="AK148" s="16">
        <f t="shared" si="15"/>
        <v>20.166666666666668</v>
      </c>
      <c r="AL148" s="16">
        <v>39.633159999999997</v>
      </c>
      <c r="AM148" s="16">
        <v>71.912949999999995</v>
      </c>
      <c r="AN148" s="16">
        <v>0.10973544</v>
      </c>
      <c r="AO148" s="16">
        <v>0.52927239999999998</v>
      </c>
      <c r="AQ148" s="16">
        <v>1230</v>
      </c>
      <c r="AR148">
        <f t="shared" si="20"/>
        <v>20.5</v>
      </c>
      <c r="AS148" s="16">
        <v>42.308982999999998</v>
      </c>
      <c r="AT148" s="16">
        <v>71.156260000000003</v>
      </c>
      <c r="AU148" s="16">
        <v>0.17539658</v>
      </c>
      <c r="AV148" s="16">
        <v>0.99200180000000004</v>
      </c>
      <c r="AX148" s="16"/>
      <c r="AY148" s="16"/>
    </row>
    <row r="149" spans="1:51">
      <c r="A149" s="16">
        <v>1240</v>
      </c>
      <c r="B149" s="16">
        <f t="shared" si="16"/>
        <v>20.666666666666668</v>
      </c>
      <c r="C149" s="16">
        <v>41.223939999999999</v>
      </c>
      <c r="D149" s="16">
        <v>71.387410000000003</v>
      </c>
      <c r="E149" s="16">
        <v>0.14198387000000001</v>
      </c>
      <c r="F149" s="16">
        <v>0.7514537</v>
      </c>
      <c r="H149" s="16">
        <v>1260</v>
      </c>
      <c r="I149" s="16">
        <f t="shared" si="14"/>
        <v>21</v>
      </c>
      <c r="J149" s="16">
        <v>40.117393</v>
      </c>
      <c r="K149" s="16">
        <v>72.265969999999996</v>
      </c>
      <c r="L149" s="16">
        <v>0.10638536</v>
      </c>
      <c r="M149" s="16">
        <v>0.42841277</v>
      </c>
      <c r="O149" s="16">
        <v>1260.086</v>
      </c>
      <c r="P149">
        <f t="shared" si="17"/>
        <v>21.001433333333335</v>
      </c>
      <c r="Q149" s="16">
        <v>47.759098000000002</v>
      </c>
      <c r="R149" s="16">
        <v>19.025449999999999</v>
      </c>
      <c r="S149" s="16">
        <v>0.23</v>
      </c>
      <c r="T149" s="16">
        <v>0.74131559999999996</v>
      </c>
      <c r="V149" s="16">
        <v>1240</v>
      </c>
      <c r="W149">
        <f t="shared" si="18"/>
        <v>20.666666666666668</v>
      </c>
      <c r="X149" s="16">
        <v>47.686092000000002</v>
      </c>
      <c r="Y149" s="16">
        <v>20.236274999999999</v>
      </c>
      <c r="Z149" s="16">
        <v>0.23</v>
      </c>
      <c r="AA149" s="16">
        <v>0.750583</v>
      </c>
      <c r="AC149" s="16">
        <v>1220</v>
      </c>
      <c r="AD149" s="16">
        <f t="shared" si="19"/>
        <v>20.333333333333332</v>
      </c>
      <c r="AE149" s="16">
        <v>38.706511999999996</v>
      </c>
      <c r="AF149" s="16">
        <v>71.797939999999997</v>
      </c>
      <c r="AG149" s="16">
        <v>9.8983039999999994E-2</v>
      </c>
      <c r="AH149" s="16">
        <v>0.48154205</v>
      </c>
      <c r="AJ149" s="16">
        <v>1220</v>
      </c>
      <c r="AK149" s="16">
        <f t="shared" si="15"/>
        <v>20.333333333333332</v>
      </c>
      <c r="AL149" s="16">
        <v>39.47184</v>
      </c>
      <c r="AM149" s="16">
        <v>71.999350000000007</v>
      </c>
      <c r="AN149" s="16">
        <v>0.107359186</v>
      </c>
      <c r="AO149" s="16">
        <v>0.51484969999999997</v>
      </c>
      <c r="AQ149" s="16">
        <v>1240</v>
      </c>
      <c r="AR149">
        <f t="shared" si="20"/>
        <v>20.666666666666668</v>
      </c>
      <c r="AS149" s="16">
        <v>42.175640000000001</v>
      </c>
      <c r="AT149" s="16">
        <v>71.682630000000003</v>
      </c>
      <c r="AU149" s="16">
        <v>0.16857876999999999</v>
      </c>
      <c r="AV149" s="16">
        <v>0.93406029999999995</v>
      </c>
      <c r="AX149" s="16"/>
      <c r="AY149" s="16"/>
    </row>
    <row r="150" spans="1:51">
      <c r="A150" s="16">
        <v>1250</v>
      </c>
      <c r="B150" s="16">
        <f t="shared" si="16"/>
        <v>20.833333333333332</v>
      </c>
      <c r="C150" s="16">
        <v>41.072524999999999</v>
      </c>
      <c r="D150" s="16">
        <v>71.645229999999998</v>
      </c>
      <c r="E150" s="16">
        <v>0.13710631000000001</v>
      </c>
      <c r="F150" s="16">
        <v>0.71097169999999998</v>
      </c>
      <c r="H150" s="16">
        <v>1270</v>
      </c>
      <c r="I150" s="16">
        <f t="shared" si="14"/>
        <v>21.166666666666668</v>
      </c>
      <c r="J150" s="16">
        <v>39.987175000000001</v>
      </c>
      <c r="K150" s="16">
        <v>72.290949999999995</v>
      </c>
      <c r="L150" s="16">
        <v>0.10461384</v>
      </c>
      <c r="M150" s="16">
        <v>0.41874802</v>
      </c>
      <c r="O150" s="16">
        <v>1270</v>
      </c>
      <c r="P150">
        <f t="shared" si="17"/>
        <v>21.166666666666668</v>
      </c>
      <c r="Q150" s="16">
        <v>47.664566000000001</v>
      </c>
      <c r="R150" s="16">
        <v>19.846900000000002</v>
      </c>
      <c r="S150" s="16">
        <v>0.23</v>
      </c>
      <c r="T150" s="16">
        <v>0.75332593999999997</v>
      </c>
      <c r="V150" s="16">
        <v>1250</v>
      </c>
      <c r="W150">
        <f t="shared" si="18"/>
        <v>20.833333333333332</v>
      </c>
      <c r="X150" s="16">
        <v>47.593707999999999</v>
      </c>
      <c r="Y150" s="16">
        <v>21.108402000000002</v>
      </c>
      <c r="Z150" s="16">
        <v>0.23</v>
      </c>
      <c r="AA150" s="16">
        <v>0.76239009999999996</v>
      </c>
      <c r="AC150" s="16">
        <v>1230</v>
      </c>
      <c r="AD150" s="16">
        <f t="shared" si="19"/>
        <v>20.5</v>
      </c>
      <c r="AE150" s="16">
        <v>38.539845</v>
      </c>
      <c r="AF150" s="16">
        <v>71.857749999999996</v>
      </c>
      <c r="AG150" s="16">
        <v>9.7191440000000004E-2</v>
      </c>
      <c r="AH150" s="16">
        <v>0.47356415000000002</v>
      </c>
      <c r="AJ150" s="16">
        <v>1230</v>
      </c>
      <c r="AK150" s="16">
        <f t="shared" si="15"/>
        <v>20.5</v>
      </c>
      <c r="AL150" s="16">
        <v>39.310516</v>
      </c>
      <c r="AM150" s="16">
        <v>72.07732</v>
      </c>
      <c r="AN150" s="16">
        <v>0.10513972000000001</v>
      </c>
      <c r="AO150" s="16">
        <v>0.50207880000000005</v>
      </c>
      <c r="AQ150" s="16">
        <v>1250</v>
      </c>
      <c r="AR150">
        <f t="shared" si="20"/>
        <v>20.833333333333332</v>
      </c>
      <c r="AS150" s="16">
        <v>42.042299999999997</v>
      </c>
      <c r="AT150" s="16">
        <v>72.112433999999993</v>
      </c>
      <c r="AU150" s="16">
        <v>0.16205816000000001</v>
      </c>
      <c r="AV150" s="16">
        <v>0.87819239999999998</v>
      </c>
      <c r="AX150" s="16"/>
      <c r="AY150" s="16"/>
    </row>
    <row r="151" spans="1:51">
      <c r="A151" s="16">
        <v>1260</v>
      </c>
      <c r="B151" s="16">
        <f t="shared" si="16"/>
        <v>21</v>
      </c>
      <c r="C151" s="16">
        <v>40.921104</v>
      </c>
      <c r="D151" s="16">
        <v>71.862459999999999</v>
      </c>
      <c r="E151" s="16">
        <v>0.13265974999999999</v>
      </c>
      <c r="F151" s="16">
        <v>0.67476594000000001</v>
      </c>
      <c r="H151" s="16">
        <v>1280</v>
      </c>
      <c r="I151" s="16">
        <f t="shared" si="14"/>
        <v>21.333333333333332</v>
      </c>
      <c r="J151" s="16">
        <v>39.856952999999997</v>
      </c>
      <c r="K151" s="16">
        <v>72.313680000000005</v>
      </c>
      <c r="L151" s="16">
        <v>0.102941245</v>
      </c>
      <c r="M151" s="16">
        <v>0.41010728000000002</v>
      </c>
      <c r="O151" s="16">
        <v>1280</v>
      </c>
      <c r="P151">
        <f t="shared" si="17"/>
        <v>21.333333333333332</v>
      </c>
      <c r="Q151" s="16">
        <v>47.569214000000002</v>
      </c>
      <c r="R151" s="16">
        <v>20.726358000000001</v>
      </c>
      <c r="S151" s="16">
        <v>0.23</v>
      </c>
      <c r="T151" s="16">
        <v>0.76553550000000004</v>
      </c>
      <c r="V151" s="16">
        <v>1260</v>
      </c>
      <c r="W151">
        <f t="shared" si="18"/>
        <v>21</v>
      </c>
      <c r="X151" s="16">
        <v>47.501323999999997</v>
      </c>
      <c r="Y151" s="16">
        <v>22.039923000000002</v>
      </c>
      <c r="Z151" s="16">
        <v>0.23</v>
      </c>
      <c r="AA151" s="16">
        <v>0.77428730000000001</v>
      </c>
      <c r="AC151" s="16">
        <v>1240</v>
      </c>
      <c r="AD151" s="16">
        <f t="shared" si="19"/>
        <v>20.666666666666668</v>
      </c>
      <c r="AE151" s="16">
        <v>38.373179999999998</v>
      </c>
      <c r="AF151" s="16">
        <v>71.913055</v>
      </c>
      <c r="AG151" s="16">
        <v>9.5491424000000005E-2</v>
      </c>
      <c r="AH151" s="16">
        <v>0.46654635999999999</v>
      </c>
      <c r="AJ151" s="16">
        <v>1240</v>
      </c>
      <c r="AK151" s="16">
        <f t="shared" si="15"/>
        <v>20.666666666666668</v>
      </c>
      <c r="AL151" s="16">
        <v>39.149197000000001</v>
      </c>
      <c r="AM151" s="16">
        <v>72.148079999999993</v>
      </c>
      <c r="AN151" s="16">
        <v>0.10305915</v>
      </c>
      <c r="AO151" s="16">
        <v>0.49077123</v>
      </c>
      <c r="AQ151" s="16">
        <v>1260</v>
      </c>
      <c r="AR151">
        <f t="shared" si="20"/>
        <v>21</v>
      </c>
      <c r="AS151" s="16">
        <v>41.90896</v>
      </c>
      <c r="AT151" s="16">
        <v>72.463393999999994</v>
      </c>
      <c r="AU151" s="16">
        <v>0.15592673000000001</v>
      </c>
      <c r="AV151" s="16">
        <v>0.82555650000000003</v>
      </c>
      <c r="AX151" s="16"/>
      <c r="AY151" s="16"/>
    </row>
    <row r="152" spans="1:51">
      <c r="A152" s="16">
        <v>1270</v>
      </c>
      <c r="B152" s="16">
        <f t="shared" si="16"/>
        <v>21.166666666666668</v>
      </c>
      <c r="C152" s="16">
        <v>40.769683999999998</v>
      </c>
      <c r="D152" s="16">
        <v>72.047020000000003</v>
      </c>
      <c r="E152" s="16">
        <v>0.12860547</v>
      </c>
      <c r="F152" s="16">
        <v>0.64250885999999996</v>
      </c>
      <c r="H152" s="16">
        <v>1290</v>
      </c>
      <c r="I152" s="16">
        <f t="shared" si="14"/>
        <v>21.5</v>
      </c>
      <c r="J152" s="16">
        <v>39.726734</v>
      </c>
      <c r="K152" s="16">
        <v>72.334464999999994</v>
      </c>
      <c r="L152" s="16">
        <v>0.10135714999999999</v>
      </c>
      <c r="M152" s="16">
        <v>0.40238094000000002</v>
      </c>
      <c r="O152" s="16">
        <v>1290</v>
      </c>
      <c r="P152">
        <f t="shared" si="17"/>
        <v>21.5</v>
      </c>
      <c r="Q152" s="16">
        <v>47.473866000000001</v>
      </c>
      <c r="R152" s="16">
        <v>21.658258</v>
      </c>
      <c r="S152" s="16">
        <v>0.23</v>
      </c>
      <c r="T152" s="16">
        <v>0.77784120000000001</v>
      </c>
      <c r="V152" s="16">
        <v>1270</v>
      </c>
      <c r="W152">
        <f t="shared" si="18"/>
        <v>21.166666666666668</v>
      </c>
      <c r="X152" s="16">
        <v>47.408943000000001</v>
      </c>
      <c r="Y152" s="16">
        <v>22.978828</v>
      </c>
      <c r="Z152" s="16">
        <v>0.23</v>
      </c>
      <c r="AA152" s="16">
        <v>0.78627530000000001</v>
      </c>
      <c r="AC152" s="16">
        <v>1250</v>
      </c>
      <c r="AD152" s="16">
        <f t="shared" si="19"/>
        <v>20.833333333333332</v>
      </c>
      <c r="AE152" s="16">
        <v>38.206516000000001</v>
      </c>
      <c r="AF152" s="16">
        <v>71.964399999999998</v>
      </c>
      <c r="AG152" s="16">
        <v>9.3873719999999994E-2</v>
      </c>
      <c r="AH152" s="16">
        <v>0.46038780000000001</v>
      </c>
      <c r="AJ152" s="16">
        <v>1250</v>
      </c>
      <c r="AK152" s="16">
        <f t="shared" si="15"/>
        <v>20.833333333333332</v>
      </c>
      <c r="AL152" s="16">
        <v>38.987876999999997</v>
      </c>
      <c r="AM152" s="16">
        <v>72.212654000000001</v>
      </c>
      <c r="AN152" s="16">
        <v>0.101102</v>
      </c>
      <c r="AO152" s="16">
        <v>0.48076331999999999</v>
      </c>
      <c r="AQ152" s="16">
        <v>1270</v>
      </c>
      <c r="AR152">
        <f t="shared" si="20"/>
        <v>21.166666666666668</v>
      </c>
      <c r="AS152" s="16">
        <v>41.775615999999999</v>
      </c>
      <c r="AT152" s="16">
        <v>72.750919999999994</v>
      </c>
      <c r="AU152" s="16">
        <v>0.15023227</v>
      </c>
      <c r="AV152" s="16">
        <v>0.77683420000000003</v>
      </c>
      <c r="AX152" s="16"/>
      <c r="AY152" s="16"/>
    </row>
    <row r="153" spans="1:51">
      <c r="A153" s="16">
        <v>1280</v>
      </c>
      <c r="B153" s="16">
        <f t="shared" si="16"/>
        <v>21.333333333333332</v>
      </c>
      <c r="C153" s="16">
        <v>40.618262999999999</v>
      </c>
      <c r="D153" s="16">
        <v>72.205190000000002</v>
      </c>
      <c r="E153" s="16">
        <v>0.12490331</v>
      </c>
      <c r="F153" s="16">
        <v>0.61383549999999998</v>
      </c>
      <c r="H153" s="16">
        <v>1300</v>
      </c>
      <c r="I153" s="16">
        <f t="shared" si="14"/>
        <v>21.666666666666668</v>
      </c>
      <c r="J153" s="16">
        <v>39.596510000000002</v>
      </c>
      <c r="K153" s="16">
        <v>72.353549999999998</v>
      </c>
      <c r="L153" s="16">
        <v>9.9852479999999993E-2</v>
      </c>
      <c r="M153" s="16">
        <v>0.39547317999999998</v>
      </c>
      <c r="O153" s="16">
        <v>1300</v>
      </c>
      <c r="P153">
        <f t="shared" si="17"/>
        <v>21.666666666666668</v>
      </c>
      <c r="Q153" s="16">
        <v>47.378512999999998</v>
      </c>
      <c r="R153" s="16">
        <v>22.602271999999999</v>
      </c>
      <c r="S153" s="16">
        <v>0.22999998999999999</v>
      </c>
      <c r="T153" s="16">
        <v>0.79024399999999995</v>
      </c>
      <c r="V153" s="16">
        <v>1280</v>
      </c>
      <c r="W153">
        <f t="shared" si="18"/>
        <v>21.333333333333332</v>
      </c>
      <c r="X153" s="16">
        <v>47.316560000000003</v>
      </c>
      <c r="Y153" s="16">
        <v>23.945523999999999</v>
      </c>
      <c r="Z153" s="16">
        <v>0.22999998999999999</v>
      </c>
      <c r="AA153" s="16">
        <v>0.79835489999999998</v>
      </c>
      <c r="AC153" s="16">
        <v>1260</v>
      </c>
      <c r="AD153" s="16">
        <f t="shared" si="19"/>
        <v>21</v>
      </c>
      <c r="AE153" s="16">
        <v>38.039850000000001</v>
      </c>
      <c r="AF153" s="16">
        <v>72.012244999999993</v>
      </c>
      <c r="AG153" s="16">
        <v>9.2330255E-2</v>
      </c>
      <c r="AH153" s="16">
        <v>0.45500057999999999</v>
      </c>
      <c r="AJ153" s="16">
        <v>1260</v>
      </c>
      <c r="AK153" s="16">
        <f t="shared" si="15"/>
        <v>21</v>
      </c>
      <c r="AL153" s="16">
        <v>38.826552999999997</v>
      </c>
      <c r="AM153" s="16">
        <v>72.271866000000003</v>
      </c>
      <c r="AN153" s="16">
        <v>9.9254839999999997E-2</v>
      </c>
      <c r="AO153" s="16">
        <v>0.47191181999999998</v>
      </c>
      <c r="AQ153" s="16">
        <v>1280</v>
      </c>
      <c r="AR153">
        <f t="shared" si="20"/>
        <v>21.333333333333332</v>
      </c>
      <c r="AS153" s="16">
        <v>41.642277</v>
      </c>
      <c r="AT153" s="16">
        <v>72.987819999999999</v>
      </c>
      <c r="AU153" s="16">
        <v>0.14498815000000001</v>
      </c>
      <c r="AV153" s="16">
        <v>0.73232140000000001</v>
      </c>
      <c r="AX153" s="16"/>
      <c r="AY153" s="16"/>
    </row>
    <row r="154" spans="1:51">
      <c r="A154" s="16">
        <v>1290</v>
      </c>
      <c r="B154" s="16">
        <f t="shared" si="16"/>
        <v>21.5</v>
      </c>
      <c r="C154" s="16">
        <v>40.466842999999997</v>
      </c>
      <c r="D154" s="16">
        <v>72.341899999999995</v>
      </c>
      <c r="E154" s="16">
        <v>0.12151447</v>
      </c>
      <c r="F154" s="16">
        <v>0.58837824999999999</v>
      </c>
      <c r="H154" s="16">
        <v>1310</v>
      </c>
      <c r="I154" s="16">
        <f t="shared" si="14"/>
        <v>21.833333333333332</v>
      </c>
      <c r="J154" s="16">
        <v>39.466293</v>
      </c>
      <c r="K154" s="16">
        <v>72.37115</v>
      </c>
      <c r="L154" s="16">
        <v>9.8419279999999998E-2</v>
      </c>
      <c r="M154" s="16">
        <v>0.38929984000000001</v>
      </c>
      <c r="O154" s="16">
        <v>1310</v>
      </c>
      <c r="P154">
        <f t="shared" si="17"/>
        <v>21.833333333333332</v>
      </c>
      <c r="Q154" s="16">
        <v>47.283160000000002</v>
      </c>
      <c r="R154" s="16">
        <v>23.575717999999998</v>
      </c>
      <c r="S154" s="16">
        <v>0.22999998999999999</v>
      </c>
      <c r="T154" s="16">
        <v>0.80274449999999997</v>
      </c>
      <c r="V154" s="16">
        <v>1290</v>
      </c>
      <c r="W154">
        <f t="shared" si="18"/>
        <v>21.5</v>
      </c>
      <c r="X154" s="16">
        <v>47.224173999999998</v>
      </c>
      <c r="Y154" s="16">
        <v>24.958176000000002</v>
      </c>
      <c r="Z154" s="16">
        <v>0.22999998999999999</v>
      </c>
      <c r="AA154" s="16">
        <v>0.81052679999999999</v>
      </c>
      <c r="AC154" s="16">
        <v>1270</v>
      </c>
      <c r="AD154" s="16">
        <f t="shared" si="19"/>
        <v>21.166666666666668</v>
      </c>
      <c r="AE154" s="16">
        <v>37.873184000000002</v>
      </c>
      <c r="AF154" s="16">
        <v>72.056979999999996</v>
      </c>
      <c r="AG154" s="16">
        <v>9.0853970000000006E-2</v>
      </c>
      <c r="AH154" s="16">
        <v>0.45030715999999998</v>
      </c>
      <c r="AJ154" s="16">
        <v>1270</v>
      </c>
      <c r="AK154" s="16">
        <f t="shared" si="15"/>
        <v>21.166666666666668</v>
      </c>
      <c r="AL154" s="16">
        <v>38.665233999999998</v>
      </c>
      <c r="AM154" s="16">
        <v>72.326409999999996</v>
      </c>
      <c r="AN154" s="16">
        <v>9.7506010000000004E-2</v>
      </c>
      <c r="AO154" s="16">
        <v>0.46409157000000001</v>
      </c>
      <c r="AQ154" s="16">
        <v>1290</v>
      </c>
      <c r="AR154">
        <f t="shared" si="20"/>
        <v>21.5</v>
      </c>
      <c r="AS154" s="16">
        <v>41.508934000000004</v>
      </c>
      <c r="AT154" s="16">
        <v>73.184425000000005</v>
      </c>
      <c r="AU154" s="16">
        <v>0.14018372000000001</v>
      </c>
      <c r="AV154" s="16">
        <v>0.69203400000000004</v>
      </c>
      <c r="AX154" s="16"/>
      <c r="AY154" s="16"/>
    </row>
    <row r="155" spans="1:51">
      <c r="A155" s="16">
        <v>1300</v>
      </c>
      <c r="B155" s="16">
        <f t="shared" si="16"/>
        <v>21.666666666666668</v>
      </c>
      <c r="C155" s="16">
        <v>40.315426000000002</v>
      </c>
      <c r="D155" s="16">
        <v>72.461039999999997</v>
      </c>
      <c r="E155" s="16">
        <v>0.11840291999999999</v>
      </c>
      <c r="F155" s="16">
        <v>0.56578624</v>
      </c>
      <c r="H155" s="16">
        <v>1320</v>
      </c>
      <c r="I155" s="16">
        <f t="shared" si="14"/>
        <v>22</v>
      </c>
      <c r="J155" s="16">
        <v>39.336069999999999</v>
      </c>
      <c r="K155" s="16">
        <v>72.387420000000006</v>
      </c>
      <c r="L155" s="16">
        <v>9.7050579999999997E-2</v>
      </c>
      <c r="M155" s="16">
        <v>0.38378679999999998</v>
      </c>
      <c r="O155" s="16">
        <v>1320</v>
      </c>
      <c r="P155">
        <f t="shared" si="17"/>
        <v>22</v>
      </c>
      <c r="Q155" s="16">
        <v>47.187809999999999</v>
      </c>
      <c r="R155" s="16">
        <v>24.573414</v>
      </c>
      <c r="S155" s="16">
        <v>0.22999998999999999</v>
      </c>
      <c r="T155" s="16">
        <v>0.81534359999999995</v>
      </c>
      <c r="V155" s="16">
        <v>1300</v>
      </c>
      <c r="W155">
        <f t="shared" si="18"/>
        <v>21.666666666666668</v>
      </c>
      <c r="X155" s="16">
        <v>47.131793999999999</v>
      </c>
      <c r="Y155" s="16">
        <v>26.017545999999999</v>
      </c>
      <c r="Z155" s="16">
        <v>0.22999997</v>
      </c>
      <c r="AA155" s="16">
        <v>0.82279164000000005</v>
      </c>
      <c r="AC155" s="16">
        <v>1280</v>
      </c>
      <c r="AD155" s="16">
        <f t="shared" si="19"/>
        <v>21.333333333333332</v>
      </c>
      <c r="AE155" s="16">
        <v>37.706519999999998</v>
      </c>
      <c r="AF155" s="16">
        <v>72.098920000000007</v>
      </c>
      <c r="AG155" s="16">
        <v>8.9438660000000003E-2</v>
      </c>
      <c r="AH155" s="16">
        <v>0.44623968000000003</v>
      </c>
      <c r="AJ155" s="16">
        <v>1280</v>
      </c>
      <c r="AK155" s="16">
        <f t="shared" si="15"/>
        <v>21.333333333333332</v>
      </c>
      <c r="AL155" s="16">
        <v>38.503914000000002</v>
      </c>
      <c r="AM155" s="16">
        <v>72.376859999999994</v>
      </c>
      <c r="AN155" s="16">
        <v>9.5845334000000004E-2</v>
      </c>
      <c r="AO155" s="16">
        <v>0.45719314</v>
      </c>
      <c r="AQ155" s="16">
        <v>1300</v>
      </c>
      <c r="AR155">
        <f t="shared" si="20"/>
        <v>21.666666666666668</v>
      </c>
      <c r="AS155" s="16">
        <v>41.375590000000003</v>
      </c>
      <c r="AT155" s="16">
        <v>73.348945999999998</v>
      </c>
      <c r="AU155" s="16">
        <v>0.13579355000000001</v>
      </c>
      <c r="AV155" s="16">
        <v>0.65580620000000001</v>
      </c>
      <c r="AX155" s="16"/>
      <c r="AY155" s="16"/>
    </row>
    <row r="156" spans="1:51">
      <c r="A156" s="16">
        <v>1310</v>
      </c>
      <c r="B156" s="16">
        <f t="shared" si="16"/>
        <v>21.833333333333332</v>
      </c>
      <c r="C156" s="16">
        <v>40.164005000000003</v>
      </c>
      <c r="D156" s="16">
        <v>72.565674000000001</v>
      </c>
      <c r="E156" s="16">
        <v>0.115536176</v>
      </c>
      <c r="F156" s="16">
        <v>0.54573660000000002</v>
      </c>
      <c r="H156" s="16">
        <v>1330</v>
      </c>
      <c r="I156" s="16">
        <f t="shared" si="14"/>
        <v>22.166666666666668</v>
      </c>
      <c r="J156" s="16">
        <v>39.205849999999998</v>
      </c>
      <c r="K156" s="16">
        <v>72.402529999999999</v>
      </c>
      <c r="L156" s="16">
        <v>9.5740184000000006E-2</v>
      </c>
      <c r="M156" s="16">
        <v>0.37886744999999999</v>
      </c>
      <c r="O156" s="16">
        <v>1330</v>
      </c>
      <c r="P156">
        <f t="shared" si="17"/>
        <v>22.166666666666668</v>
      </c>
      <c r="Q156" s="16">
        <v>47.092457000000003</v>
      </c>
      <c r="R156" s="16">
        <v>25.58924</v>
      </c>
      <c r="S156" s="16">
        <v>0.22999997</v>
      </c>
      <c r="T156" s="16">
        <v>0.82804202999999998</v>
      </c>
      <c r="V156" s="16">
        <v>1310</v>
      </c>
      <c r="W156">
        <f t="shared" si="18"/>
        <v>21.833333333333332</v>
      </c>
      <c r="X156" s="16">
        <v>47.039409999999997</v>
      </c>
      <c r="Y156" s="16">
        <v>27.105377000000001</v>
      </c>
      <c r="Z156" s="16">
        <v>0.22999997</v>
      </c>
      <c r="AA156" s="16">
        <v>0.83515010000000001</v>
      </c>
      <c r="AC156" s="16">
        <v>1290</v>
      </c>
      <c r="AD156" s="16">
        <f t="shared" si="19"/>
        <v>21.5</v>
      </c>
      <c r="AE156" s="16">
        <v>37.539852000000003</v>
      </c>
      <c r="AF156" s="16">
        <v>72.138379999999998</v>
      </c>
      <c r="AG156" s="16">
        <v>8.8078939999999994E-2</v>
      </c>
      <c r="AH156" s="16">
        <v>0.44273849999999998</v>
      </c>
      <c r="AJ156" s="16">
        <v>1290</v>
      </c>
      <c r="AK156" s="16">
        <f t="shared" si="15"/>
        <v>21.5</v>
      </c>
      <c r="AL156" s="16">
        <v>38.342590000000001</v>
      </c>
      <c r="AM156" s="16">
        <v>72.423705999999996</v>
      </c>
      <c r="AN156" s="16">
        <v>9.4263979999999997E-2</v>
      </c>
      <c r="AO156" s="16">
        <v>0.45112056</v>
      </c>
      <c r="AQ156" s="16">
        <v>1310</v>
      </c>
      <c r="AR156">
        <f t="shared" si="20"/>
        <v>21.833333333333332</v>
      </c>
      <c r="AS156" s="16">
        <v>41.242252000000001</v>
      </c>
      <c r="AT156" s="16">
        <v>73.487785000000002</v>
      </c>
      <c r="AU156" s="16">
        <v>0.13178445</v>
      </c>
      <c r="AV156" s="16">
        <v>0.62336610000000003</v>
      </c>
      <c r="AX156" s="16"/>
      <c r="AY156" s="16"/>
    </row>
    <row r="157" spans="1:51">
      <c r="A157" s="16">
        <v>1320</v>
      </c>
      <c r="B157" s="16">
        <f t="shared" si="16"/>
        <v>22</v>
      </c>
      <c r="C157" s="16">
        <v>40.012585000000001</v>
      </c>
      <c r="D157" s="16">
        <v>72.658264000000003</v>
      </c>
      <c r="E157" s="16">
        <v>0.11288537999999999</v>
      </c>
      <c r="F157" s="16">
        <v>0.52793880000000004</v>
      </c>
      <c r="H157" s="16">
        <v>1340</v>
      </c>
      <c r="I157" s="16">
        <f t="shared" si="14"/>
        <v>22.333333333333332</v>
      </c>
      <c r="J157" s="16">
        <v>39.075629999999997</v>
      </c>
      <c r="K157" s="16">
        <v>72.416595000000001</v>
      </c>
      <c r="L157" s="16">
        <v>9.4482769999999994E-2</v>
      </c>
      <c r="M157" s="16">
        <v>0.37448492999999999</v>
      </c>
      <c r="O157" s="16">
        <v>1340</v>
      </c>
      <c r="P157">
        <f t="shared" si="17"/>
        <v>22.333333333333332</v>
      </c>
      <c r="Q157" s="16">
        <v>46.997109999999999</v>
      </c>
      <c r="R157" s="16">
        <v>26.631702000000001</v>
      </c>
      <c r="S157" s="16">
        <v>0.22999996</v>
      </c>
      <c r="T157" s="16">
        <v>0.84084064000000003</v>
      </c>
      <c r="V157" s="16">
        <v>1320</v>
      </c>
      <c r="W157">
        <f t="shared" si="18"/>
        <v>22</v>
      </c>
      <c r="X157" s="16">
        <v>46.947024999999996</v>
      </c>
      <c r="Y157" s="16">
        <v>28.217659000000001</v>
      </c>
      <c r="Z157" s="16">
        <v>0.22999994000000001</v>
      </c>
      <c r="AA157" s="16">
        <v>0.847603</v>
      </c>
      <c r="AC157" s="16">
        <v>1300</v>
      </c>
      <c r="AD157" s="16">
        <f t="shared" si="19"/>
        <v>21.666666666666668</v>
      </c>
      <c r="AE157" s="16">
        <v>37.373187999999999</v>
      </c>
      <c r="AF157" s="16">
        <v>72.17559</v>
      </c>
      <c r="AG157" s="16">
        <v>8.677E-2</v>
      </c>
      <c r="AH157" s="16">
        <v>0.43975055000000002</v>
      </c>
      <c r="AJ157" s="16">
        <v>1300</v>
      </c>
      <c r="AK157" s="16">
        <f t="shared" si="15"/>
        <v>21.666666666666668</v>
      </c>
      <c r="AL157" s="16">
        <v>38.181269999999998</v>
      </c>
      <c r="AM157" s="16">
        <v>72.467370000000003</v>
      </c>
      <c r="AN157" s="16">
        <v>9.2754240000000002E-2</v>
      </c>
      <c r="AO157" s="16">
        <v>0.44579010000000002</v>
      </c>
      <c r="AQ157" s="16">
        <v>1320</v>
      </c>
      <c r="AR157">
        <f t="shared" si="20"/>
        <v>22</v>
      </c>
      <c r="AS157" s="16">
        <v>41.108910000000002</v>
      </c>
      <c r="AT157" s="16">
        <v>73.606009999999998</v>
      </c>
      <c r="AU157" s="16">
        <v>0.12812029999999999</v>
      </c>
      <c r="AV157" s="16">
        <v>0.5943927</v>
      </c>
      <c r="AX157" s="16"/>
      <c r="AY157" s="16"/>
    </row>
    <row r="158" spans="1:51">
      <c r="A158" s="16">
        <v>1330</v>
      </c>
      <c r="B158" s="16">
        <f t="shared" si="16"/>
        <v>22.166666666666668</v>
      </c>
      <c r="C158" s="16">
        <v>39.861164000000002</v>
      </c>
      <c r="D158" s="16">
        <v>72.740759999999995</v>
      </c>
      <c r="E158" s="16">
        <v>0.11042515</v>
      </c>
      <c r="F158" s="16">
        <v>0.51213359999999997</v>
      </c>
      <c r="H158" s="16">
        <v>1350</v>
      </c>
      <c r="I158" s="16">
        <f t="shared" si="14"/>
        <v>22.5</v>
      </c>
      <c r="J158" s="16">
        <v>38.945408</v>
      </c>
      <c r="K158" s="16">
        <v>72.429730000000006</v>
      </c>
      <c r="L158" s="16">
        <v>9.3273679999999998E-2</v>
      </c>
      <c r="M158" s="16">
        <v>0.37058950000000002</v>
      </c>
      <c r="O158" s="16">
        <v>1350</v>
      </c>
      <c r="P158">
        <f t="shared" si="17"/>
        <v>22.5</v>
      </c>
      <c r="Q158" s="16">
        <v>46.901755999999999</v>
      </c>
      <c r="R158" s="16">
        <v>27.701225000000001</v>
      </c>
      <c r="S158" s="16">
        <v>0.22999994000000001</v>
      </c>
      <c r="T158" s="16">
        <v>0.8537401</v>
      </c>
      <c r="V158" s="16">
        <v>1330</v>
      </c>
      <c r="W158">
        <f t="shared" si="18"/>
        <v>22.166666666666668</v>
      </c>
      <c r="X158" s="16">
        <v>46.854640000000003</v>
      </c>
      <c r="Y158" s="16">
        <v>29.348103999999999</v>
      </c>
      <c r="Z158" s="16">
        <v>0.22999990000000001</v>
      </c>
      <c r="AA158" s="16">
        <v>0.86015105000000003</v>
      </c>
      <c r="AC158" s="16">
        <v>1310</v>
      </c>
      <c r="AD158" s="16">
        <f t="shared" si="19"/>
        <v>21.833333333333332</v>
      </c>
      <c r="AE158" s="16">
        <v>37.206519999999998</v>
      </c>
      <c r="AF158" s="16">
        <v>72.210769999999997</v>
      </c>
      <c r="AG158" s="16">
        <v>8.5507609999999998E-2</v>
      </c>
      <c r="AH158" s="16">
        <v>0.43722895000000001</v>
      </c>
      <c r="AJ158" s="16">
        <v>1310</v>
      </c>
      <c r="AK158" s="16">
        <f t="shared" si="15"/>
        <v>21.833333333333332</v>
      </c>
      <c r="AL158" s="16">
        <v>38.019950000000001</v>
      </c>
      <c r="AM158" s="16">
        <v>72.508194000000003</v>
      </c>
      <c r="AN158" s="16">
        <v>9.1309340000000003E-2</v>
      </c>
      <c r="AO158" s="16">
        <v>0.44112783999999999</v>
      </c>
      <c r="AQ158" s="16">
        <v>1330</v>
      </c>
      <c r="AR158">
        <f t="shared" si="20"/>
        <v>22.166666666666668</v>
      </c>
      <c r="AS158" s="16">
        <v>40.975566999999998</v>
      </c>
      <c r="AT158" s="16">
        <v>73.707539999999995</v>
      </c>
      <c r="AU158" s="16">
        <v>0.12476516999999999</v>
      </c>
      <c r="AV158" s="16">
        <v>0.56855149999999999</v>
      </c>
      <c r="AX158" s="16"/>
      <c r="AY158" s="16"/>
    </row>
    <row r="159" spans="1:51">
      <c r="A159" s="16">
        <v>1340</v>
      </c>
      <c r="B159" s="16">
        <f t="shared" si="16"/>
        <v>22.333333333333332</v>
      </c>
      <c r="C159" s="16">
        <v>39.709743000000003</v>
      </c>
      <c r="D159" s="16">
        <v>72.814750000000004</v>
      </c>
      <c r="E159" s="16">
        <v>0.108133286</v>
      </c>
      <c r="F159" s="16">
        <v>0.49809206</v>
      </c>
      <c r="H159" s="16">
        <v>1360</v>
      </c>
      <c r="I159" s="16">
        <f t="shared" si="14"/>
        <v>22.666666666666668</v>
      </c>
      <c r="J159" s="16">
        <v>38.815190000000001</v>
      </c>
      <c r="K159" s="16">
        <v>72.442024000000004</v>
      </c>
      <c r="L159" s="16">
        <v>9.2108733999999998E-2</v>
      </c>
      <c r="M159" s="16">
        <v>0.36713626999999999</v>
      </c>
      <c r="O159" s="16">
        <v>1360</v>
      </c>
      <c r="P159">
        <f t="shared" si="17"/>
        <v>22.666666666666668</v>
      </c>
      <c r="Q159" s="16">
        <v>46.806404000000001</v>
      </c>
      <c r="R159" s="16">
        <v>28.798033</v>
      </c>
      <c r="S159" s="16">
        <v>0.22999990000000001</v>
      </c>
      <c r="T159" s="16">
        <v>0.86674130000000005</v>
      </c>
      <c r="V159" s="16">
        <v>1340</v>
      </c>
      <c r="W159">
        <f t="shared" si="18"/>
        <v>22.333333333333332</v>
      </c>
      <c r="X159" s="16">
        <v>46.762259999999998</v>
      </c>
      <c r="Y159" s="16">
        <v>30.496500000000001</v>
      </c>
      <c r="Z159" s="16">
        <v>0.22999984000000001</v>
      </c>
      <c r="AA159" s="16">
        <v>0.87279474999999995</v>
      </c>
      <c r="AC159" s="16">
        <v>1320</v>
      </c>
      <c r="AD159" s="16">
        <f t="shared" si="19"/>
        <v>22</v>
      </c>
      <c r="AE159" s="16">
        <v>37.039856</v>
      </c>
      <c r="AF159" s="16">
        <v>72.244095000000002</v>
      </c>
      <c r="AG159" s="16">
        <v>8.4288039999999995E-2</v>
      </c>
      <c r="AH159" s="16">
        <v>0.43513212000000001</v>
      </c>
      <c r="AJ159" s="16">
        <v>1320</v>
      </c>
      <c r="AK159" s="16">
        <f t="shared" si="15"/>
        <v>22</v>
      </c>
      <c r="AL159" s="16">
        <v>37.858626999999998</v>
      </c>
      <c r="AM159" s="16">
        <v>72.546490000000006</v>
      </c>
      <c r="AN159" s="16">
        <v>8.9923379999999997E-2</v>
      </c>
      <c r="AO159" s="16">
        <v>0.43706906000000001</v>
      </c>
      <c r="AQ159" s="16">
        <v>1340</v>
      </c>
      <c r="AR159">
        <f t="shared" si="20"/>
        <v>22.333333333333332</v>
      </c>
      <c r="AS159" s="16">
        <v>40.842224000000002</v>
      </c>
      <c r="AT159" s="16">
        <v>73.795469999999995</v>
      </c>
      <c r="AU159" s="16">
        <v>0.121685036</v>
      </c>
      <c r="AV159" s="16">
        <v>0.54551643000000005</v>
      </c>
      <c r="AX159" s="16"/>
      <c r="AY159" s="16"/>
    </row>
    <row r="160" spans="1:51">
      <c r="A160" s="16">
        <v>1350</v>
      </c>
      <c r="B160" s="16">
        <f t="shared" si="16"/>
        <v>22.5</v>
      </c>
      <c r="C160" s="16">
        <v>39.558326999999998</v>
      </c>
      <c r="D160" s="16">
        <v>72.881510000000006</v>
      </c>
      <c r="E160" s="16">
        <v>0.105990455</v>
      </c>
      <c r="F160" s="16">
        <v>0.48561316999999998</v>
      </c>
      <c r="H160" s="16">
        <v>1370</v>
      </c>
      <c r="I160" s="16">
        <f t="shared" si="14"/>
        <v>22.833333333333332</v>
      </c>
      <c r="J160" s="16">
        <v>38.684967</v>
      </c>
      <c r="K160" s="16">
        <v>72.453559999999996</v>
      </c>
      <c r="L160" s="16">
        <v>9.0984209999999996E-2</v>
      </c>
      <c r="M160" s="16">
        <v>0.36408489999999999</v>
      </c>
      <c r="O160" s="16">
        <v>1370</v>
      </c>
      <c r="P160">
        <f t="shared" si="17"/>
        <v>22.833333333333332</v>
      </c>
      <c r="Q160" s="16">
        <v>46.711052000000002</v>
      </c>
      <c r="R160" s="16">
        <v>29.918551999999998</v>
      </c>
      <c r="S160" s="16">
        <v>0.22999982999999999</v>
      </c>
      <c r="T160" s="16">
        <v>0.87984479999999998</v>
      </c>
      <c r="V160" s="16">
        <v>1350</v>
      </c>
      <c r="W160">
        <f t="shared" si="18"/>
        <v>22.5</v>
      </c>
      <c r="X160" s="16">
        <v>46.669876000000002</v>
      </c>
      <c r="Y160" s="16">
        <v>31.67493</v>
      </c>
      <c r="Z160" s="16">
        <v>0.22999974000000001</v>
      </c>
      <c r="AA160" s="16">
        <v>0.88553490000000001</v>
      </c>
      <c r="AC160" s="16">
        <v>1330</v>
      </c>
      <c r="AD160" s="16">
        <f t="shared" si="19"/>
        <v>22.166666666666668</v>
      </c>
      <c r="AE160" s="16">
        <v>36.873190000000001</v>
      </c>
      <c r="AF160" s="16">
        <v>72.275734</v>
      </c>
      <c r="AG160" s="16">
        <v>8.3107955999999997E-2</v>
      </c>
      <c r="AH160" s="16">
        <v>0.43342286000000002</v>
      </c>
      <c r="AJ160" s="16">
        <v>1330</v>
      </c>
      <c r="AK160" s="16">
        <f t="shared" si="15"/>
        <v>22.166666666666668</v>
      </c>
      <c r="AL160" s="16">
        <v>37.697308</v>
      </c>
      <c r="AM160" s="16">
        <v>72.582509999999999</v>
      </c>
      <c r="AN160" s="16">
        <v>8.8591165999999999E-2</v>
      </c>
      <c r="AO160" s="16">
        <v>0.43355662</v>
      </c>
      <c r="AQ160" s="16">
        <v>1350</v>
      </c>
      <c r="AR160">
        <f t="shared" si="20"/>
        <v>22.5</v>
      </c>
      <c r="AS160" s="16">
        <v>40.708885000000002</v>
      </c>
      <c r="AT160" s="16">
        <v>73.872240000000005</v>
      </c>
      <c r="AU160" s="16">
        <v>0.11884867</v>
      </c>
      <c r="AV160" s="16">
        <v>0.5249819</v>
      </c>
      <c r="AX160" s="16"/>
      <c r="AY160" s="16"/>
    </row>
    <row r="161" spans="1:51">
      <c r="A161" s="16">
        <v>1360</v>
      </c>
      <c r="B161" s="16">
        <f t="shared" si="16"/>
        <v>22.666666666666668</v>
      </c>
      <c r="C161" s="16">
        <v>39.406905999999999</v>
      </c>
      <c r="D161" s="16">
        <v>72.942089999999993</v>
      </c>
      <c r="E161" s="16">
        <v>0.10397988599999999</v>
      </c>
      <c r="F161" s="16">
        <v>0.47452139999999998</v>
      </c>
      <c r="H161" s="16">
        <v>1380</v>
      </c>
      <c r="I161" s="16">
        <f t="shared" si="14"/>
        <v>23</v>
      </c>
      <c r="J161" s="16">
        <v>38.554749999999999</v>
      </c>
      <c r="K161" s="16">
        <v>72.464410000000001</v>
      </c>
      <c r="L161" s="16">
        <v>8.9896790000000004E-2</v>
      </c>
      <c r="M161" s="16">
        <v>0.36139947</v>
      </c>
      <c r="O161" s="16">
        <v>1380</v>
      </c>
      <c r="P161">
        <f t="shared" si="17"/>
        <v>23</v>
      </c>
      <c r="Q161" s="16">
        <v>46.615699999999997</v>
      </c>
      <c r="R161" s="16">
        <v>31.07002</v>
      </c>
      <c r="S161" s="16">
        <v>0.2299997</v>
      </c>
      <c r="T161" s="16">
        <v>0.89305144999999997</v>
      </c>
      <c r="V161" s="16">
        <v>1360</v>
      </c>
      <c r="W161">
        <f t="shared" si="18"/>
        <v>22.666666666666668</v>
      </c>
      <c r="X161" s="16">
        <v>46.577489999999997</v>
      </c>
      <c r="Y161" s="16">
        <v>32.879249999999999</v>
      </c>
      <c r="Z161" s="16">
        <v>0.22999959</v>
      </c>
      <c r="AA161" s="16">
        <v>0.89837193000000004</v>
      </c>
      <c r="AC161" s="16">
        <v>1340</v>
      </c>
      <c r="AD161" s="16">
        <f t="shared" si="19"/>
        <v>22.333333333333332</v>
      </c>
      <c r="AE161" s="16">
        <v>36.706524000000002</v>
      </c>
      <c r="AF161" s="16">
        <v>72.30583</v>
      </c>
      <c r="AG161" s="16">
        <v>8.1964419999999996E-2</v>
      </c>
      <c r="AH161" s="16">
        <v>0.43206837999999997</v>
      </c>
      <c r="AJ161" s="16">
        <v>1340</v>
      </c>
      <c r="AK161" s="16">
        <f t="shared" si="15"/>
        <v>22.333333333333332</v>
      </c>
      <c r="AL161" s="16">
        <v>37.535988000000003</v>
      </c>
      <c r="AM161" s="16">
        <v>72.616479999999996</v>
      </c>
      <c r="AN161" s="16">
        <v>8.7308090000000005E-2</v>
      </c>
      <c r="AO161" s="16">
        <v>0.43053979999999997</v>
      </c>
      <c r="AQ161" s="16">
        <v>1360</v>
      </c>
      <c r="AR161">
        <f t="shared" si="20"/>
        <v>22.666666666666668</v>
      </c>
      <c r="AS161" s="16">
        <v>40.575541999999999</v>
      </c>
      <c r="AT161" s="16">
        <v>73.939769999999996</v>
      </c>
      <c r="AU161" s="16">
        <v>0.11622795499999999</v>
      </c>
      <c r="AV161" s="16">
        <v>0.50666856999999998</v>
      </c>
      <c r="AX161" s="16"/>
      <c r="AY161" s="16"/>
    </row>
    <row r="162" spans="1:51">
      <c r="A162" s="16">
        <v>1370</v>
      </c>
      <c r="B162" s="16">
        <f t="shared" si="16"/>
        <v>22.833333333333332</v>
      </c>
      <c r="C162" s="16">
        <v>39.255485999999998</v>
      </c>
      <c r="D162" s="16">
        <v>72.99736</v>
      </c>
      <c r="E162" s="16">
        <v>0.10208705</v>
      </c>
      <c r="F162" s="16">
        <v>0.46466348000000002</v>
      </c>
      <c r="H162" s="16">
        <v>1390</v>
      </c>
      <c r="I162" s="16">
        <f t="shared" si="14"/>
        <v>23.166666666666668</v>
      </c>
      <c r="J162" s="16">
        <v>38.424526</v>
      </c>
      <c r="K162" s="16">
        <v>72.474630000000005</v>
      </c>
      <c r="L162" s="16">
        <v>8.8843539999999999E-2</v>
      </c>
      <c r="M162" s="16">
        <v>0.35904799999999998</v>
      </c>
      <c r="O162" s="16">
        <v>1390</v>
      </c>
      <c r="P162">
        <f t="shared" si="17"/>
        <v>23.166666666666668</v>
      </c>
      <c r="Q162" s="16">
        <v>46.520350000000001</v>
      </c>
      <c r="R162" s="16">
        <v>32.251460000000002</v>
      </c>
      <c r="S162" s="16">
        <v>0.22999950999999999</v>
      </c>
      <c r="T162" s="16">
        <v>0.90636170000000005</v>
      </c>
      <c r="V162" s="16">
        <v>1370</v>
      </c>
      <c r="W162">
        <f t="shared" si="18"/>
        <v>22.833333333333332</v>
      </c>
      <c r="X162" s="16">
        <v>46.485109999999999</v>
      </c>
      <c r="Y162" s="16">
        <v>34.105069999999998</v>
      </c>
      <c r="Z162" s="16">
        <v>0.22999933</v>
      </c>
      <c r="AA162" s="16">
        <v>0.91130639999999996</v>
      </c>
      <c r="AC162" s="16">
        <v>1350</v>
      </c>
      <c r="AD162" s="16">
        <f t="shared" si="19"/>
        <v>22.5</v>
      </c>
      <c r="AE162" s="16">
        <v>36.539859999999997</v>
      </c>
      <c r="AF162" s="16">
        <v>72.334500000000006</v>
      </c>
      <c r="AG162" s="16">
        <v>8.0854770000000006E-2</v>
      </c>
      <c r="AH162" s="16">
        <v>0.43103898000000002</v>
      </c>
      <c r="AJ162" s="16">
        <v>1350</v>
      </c>
      <c r="AK162" s="16">
        <f t="shared" si="15"/>
        <v>22.5</v>
      </c>
      <c r="AL162" s="16">
        <v>37.374664000000003</v>
      </c>
      <c r="AM162" s="16">
        <v>72.648579999999995</v>
      </c>
      <c r="AN162" s="16">
        <v>8.6070079999999993E-2</v>
      </c>
      <c r="AO162" s="16">
        <v>0.42797362999999999</v>
      </c>
      <c r="AQ162" s="16">
        <v>1370</v>
      </c>
      <c r="AR162">
        <f t="shared" si="20"/>
        <v>22.833333333333332</v>
      </c>
      <c r="AS162" s="16">
        <v>40.4422</v>
      </c>
      <c r="AT162" s="16">
        <v>73.999600000000001</v>
      </c>
      <c r="AU162" s="16">
        <v>0.11379802999999999</v>
      </c>
      <c r="AV162" s="16">
        <v>0.49032631999999998</v>
      </c>
      <c r="AX162" s="16"/>
      <c r="AY162" s="16"/>
    </row>
    <row r="163" spans="1:51">
      <c r="A163" s="16">
        <v>1380</v>
      </c>
      <c r="B163" s="16">
        <f t="shared" si="16"/>
        <v>23</v>
      </c>
      <c r="C163" s="16">
        <v>39.104064999999999</v>
      </c>
      <c r="D163" s="16">
        <v>73.048029999999997</v>
      </c>
      <c r="E163" s="16">
        <v>0.10029929</v>
      </c>
      <c r="F163" s="16">
        <v>0.45590538000000003</v>
      </c>
      <c r="H163" s="16">
        <v>1400</v>
      </c>
      <c r="I163" s="16">
        <f t="shared" si="14"/>
        <v>23.333333333333332</v>
      </c>
      <c r="J163" s="16">
        <v>38.294303999999997</v>
      </c>
      <c r="K163" s="16">
        <v>72.484279999999998</v>
      </c>
      <c r="L163" s="16">
        <v>8.7821834000000001E-2</v>
      </c>
      <c r="M163" s="16">
        <v>0.35700199999999999</v>
      </c>
      <c r="O163" s="16">
        <v>1400</v>
      </c>
      <c r="P163">
        <f t="shared" si="17"/>
        <v>23.333333333333332</v>
      </c>
      <c r="Q163" s="16">
        <v>46.424999999999997</v>
      </c>
      <c r="R163" s="16">
        <v>33.463856</v>
      </c>
      <c r="S163" s="16">
        <v>0.22999921000000001</v>
      </c>
      <c r="T163" s="16">
        <v>0.91977620000000004</v>
      </c>
      <c r="V163" s="16">
        <v>1380</v>
      </c>
      <c r="W163">
        <f t="shared" si="18"/>
        <v>23</v>
      </c>
      <c r="X163" s="16">
        <v>46.392727000000001</v>
      </c>
      <c r="Y163" s="16">
        <v>35.352943000000003</v>
      </c>
      <c r="Z163" s="16">
        <v>0.22999892999999999</v>
      </c>
      <c r="AA163" s="16">
        <v>0.92433860000000001</v>
      </c>
      <c r="AC163" s="16">
        <v>1360</v>
      </c>
      <c r="AD163" s="16">
        <f t="shared" si="19"/>
        <v>22.666666666666668</v>
      </c>
      <c r="AE163" s="16">
        <v>36.373196</v>
      </c>
      <c r="AF163" s="16">
        <v>72.361879999999999</v>
      </c>
      <c r="AG163" s="16">
        <v>7.9776659999999999E-2</v>
      </c>
      <c r="AH163" s="16">
        <v>0.43030816</v>
      </c>
      <c r="AJ163" s="16">
        <v>1360</v>
      </c>
      <c r="AK163" s="16">
        <f t="shared" si="15"/>
        <v>22.666666666666668</v>
      </c>
      <c r="AL163" s="16">
        <v>37.213344999999997</v>
      </c>
      <c r="AM163" s="16">
        <v>72.679010000000005</v>
      </c>
      <c r="AN163" s="16">
        <v>8.4873564999999998E-2</v>
      </c>
      <c r="AO163" s="16">
        <v>0.42581829999999998</v>
      </c>
      <c r="AQ163" s="16">
        <v>1380</v>
      </c>
      <c r="AR163">
        <f t="shared" si="20"/>
        <v>23</v>
      </c>
      <c r="AS163" s="16">
        <v>40.308860000000003</v>
      </c>
      <c r="AT163" s="16">
        <v>74.052959999999999</v>
      </c>
      <c r="AU163" s="16">
        <v>0.111537024</v>
      </c>
      <c r="AV163" s="16">
        <v>0.47573325</v>
      </c>
      <c r="AX163" s="16"/>
      <c r="AY163" s="16"/>
    </row>
    <row r="164" spans="1:51">
      <c r="A164" s="16">
        <v>1390</v>
      </c>
      <c r="B164" s="16">
        <f t="shared" si="16"/>
        <v>23.166666666666668</v>
      </c>
      <c r="C164" s="16">
        <v>38.952643999999999</v>
      </c>
      <c r="D164" s="16">
        <v>73.094669999999994</v>
      </c>
      <c r="E164" s="16">
        <v>9.8605600000000002E-2</v>
      </c>
      <c r="F164" s="16">
        <v>0.44812962000000001</v>
      </c>
      <c r="H164" s="16">
        <v>1410</v>
      </c>
      <c r="I164" s="16">
        <f t="shared" si="14"/>
        <v>23.5</v>
      </c>
      <c r="J164" s="16">
        <v>38.164085</v>
      </c>
      <c r="K164" s="16">
        <v>72.493409999999997</v>
      </c>
      <c r="L164" s="16">
        <v>8.6829329999999996E-2</v>
      </c>
      <c r="M164" s="16">
        <v>0.35523567</v>
      </c>
      <c r="O164" s="16">
        <v>1410</v>
      </c>
      <c r="P164">
        <f t="shared" si="17"/>
        <v>23.5</v>
      </c>
      <c r="Q164" s="16">
        <v>46.329647000000001</v>
      </c>
      <c r="R164" s="16">
        <v>34.719555</v>
      </c>
      <c r="S164" s="16">
        <v>0.22999875</v>
      </c>
      <c r="T164" s="16">
        <v>0.93329512999999997</v>
      </c>
      <c r="V164" s="16">
        <v>1390</v>
      </c>
      <c r="W164">
        <f t="shared" si="18"/>
        <v>23.166666666666668</v>
      </c>
      <c r="X164" s="16">
        <v>46.300342999999998</v>
      </c>
      <c r="Y164" s="16">
        <v>36.623123</v>
      </c>
      <c r="Z164" s="16">
        <v>0.22999834</v>
      </c>
      <c r="AA164" s="16">
        <v>0.93746876999999995</v>
      </c>
      <c r="AC164" s="16">
        <v>1370</v>
      </c>
      <c r="AD164" s="16">
        <f t="shared" si="19"/>
        <v>22.833333333333332</v>
      </c>
      <c r="AE164" s="16">
        <v>36.206527999999999</v>
      </c>
      <c r="AF164" s="16">
        <v>72.388040000000004</v>
      </c>
      <c r="AG164" s="16">
        <v>7.872796E-2</v>
      </c>
      <c r="AH164" s="16">
        <v>0.42985220000000002</v>
      </c>
      <c r="AJ164" s="16">
        <v>1370</v>
      </c>
      <c r="AK164" s="16">
        <f t="shared" si="15"/>
        <v>22.833333333333332</v>
      </c>
      <c r="AL164" s="16">
        <v>37.052025</v>
      </c>
      <c r="AM164" s="16">
        <v>72.707886000000002</v>
      </c>
      <c r="AN164" s="16">
        <v>8.3715310000000001E-2</v>
      </c>
      <c r="AO164" s="16">
        <v>0.42403802000000002</v>
      </c>
      <c r="AQ164" s="16">
        <v>1390</v>
      </c>
      <c r="AR164">
        <f t="shared" si="20"/>
        <v>23.166666666666668</v>
      </c>
      <c r="AS164" s="16">
        <v>40.175517999999997</v>
      </c>
      <c r="AT164" s="16">
        <v>74.100849999999994</v>
      </c>
      <c r="AU164" s="16">
        <v>0.10942577000000001</v>
      </c>
      <c r="AV164" s="16">
        <v>0.46269306999999998</v>
      </c>
      <c r="AX164" s="16"/>
      <c r="AY164" s="16"/>
    </row>
    <row r="165" spans="1:51">
      <c r="A165" s="16">
        <v>1400</v>
      </c>
      <c r="B165" s="16">
        <f t="shared" si="16"/>
        <v>23.333333333333332</v>
      </c>
      <c r="C165" s="16">
        <v>38.801228000000002</v>
      </c>
      <c r="D165" s="16">
        <v>73.137810000000002</v>
      </c>
      <c r="E165" s="16">
        <v>9.6996349999999995E-2</v>
      </c>
      <c r="F165" s="16">
        <v>0.44123319999999999</v>
      </c>
      <c r="H165" s="16">
        <v>1420</v>
      </c>
      <c r="I165" s="16">
        <f t="shared" si="14"/>
        <v>23.666666666666668</v>
      </c>
      <c r="J165" s="16">
        <v>38.033862999999997</v>
      </c>
      <c r="K165" s="16">
        <v>72.502049999999997</v>
      </c>
      <c r="L165" s="16">
        <v>8.5863949999999994E-2</v>
      </c>
      <c r="M165" s="16">
        <v>0.35372657000000002</v>
      </c>
      <c r="O165" s="16">
        <v>1420</v>
      </c>
      <c r="P165">
        <f t="shared" si="17"/>
        <v>23.666666666666668</v>
      </c>
      <c r="Q165" s="16">
        <v>46.234295000000003</v>
      </c>
      <c r="R165" s="16">
        <v>36.013553999999999</v>
      </c>
      <c r="S165" s="16">
        <v>0.22999802</v>
      </c>
      <c r="T165" s="16">
        <v>0.94691866999999996</v>
      </c>
      <c r="V165" s="16">
        <v>1400</v>
      </c>
      <c r="W165">
        <f t="shared" si="18"/>
        <v>23.333333333333332</v>
      </c>
      <c r="X165" s="16">
        <v>46.207962000000002</v>
      </c>
      <c r="Y165" s="16">
        <v>37.915835999999999</v>
      </c>
      <c r="Z165" s="16">
        <v>0.22999741000000001</v>
      </c>
      <c r="AA165" s="16">
        <v>0.95069665000000003</v>
      </c>
      <c r="AC165" s="16">
        <v>1380</v>
      </c>
      <c r="AD165" s="16">
        <f t="shared" si="19"/>
        <v>23</v>
      </c>
      <c r="AE165" s="16">
        <v>36.039864000000001</v>
      </c>
      <c r="AF165" s="16">
        <v>72.413079999999994</v>
      </c>
      <c r="AG165" s="16">
        <v>7.7706780000000003E-2</v>
      </c>
      <c r="AH165" s="16">
        <v>0.42964955999999999</v>
      </c>
      <c r="AJ165" s="16">
        <v>1380</v>
      </c>
      <c r="AK165" s="16">
        <f t="shared" si="15"/>
        <v>23</v>
      </c>
      <c r="AL165" s="16">
        <v>36.890704999999997</v>
      </c>
      <c r="AM165" s="16">
        <v>72.735343999999998</v>
      </c>
      <c r="AN165" s="16">
        <v>8.2592479999999996E-2</v>
      </c>
      <c r="AO165" s="16">
        <v>0.42260112999999999</v>
      </c>
      <c r="AQ165" s="16">
        <v>1400</v>
      </c>
      <c r="AR165">
        <f t="shared" si="20"/>
        <v>23.333333333333332</v>
      </c>
      <c r="AS165" s="16">
        <v>40.042175</v>
      </c>
      <c r="AT165" s="16">
        <v>74.144080000000002</v>
      </c>
      <c r="AU165" s="16">
        <v>0.107447505</v>
      </c>
      <c r="AV165" s="16">
        <v>0.45103300000000002</v>
      </c>
      <c r="AX165" s="16"/>
      <c r="AY165" s="16"/>
    </row>
    <row r="166" spans="1:51">
      <c r="A166" s="16">
        <v>1410</v>
      </c>
      <c r="B166" s="16">
        <f t="shared" si="16"/>
        <v>23.5</v>
      </c>
      <c r="C166" s="16">
        <v>38.649807000000003</v>
      </c>
      <c r="D166" s="16">
        <v>73.177840000000003</v>
      </c>
      <c r="E166" s="16">
        <v>9.5463164000000003E-2</v>
      </c>
      <c r="F166" s="16">
        <v>0.43512564999999997</v>
      </c>
      <c r="H166" s="16">
        <v>1430</v>
      </c>
      <c r="I166" s="16">
        <f t="shared" si="14"/>
        <v>23.833333333333332</v>
      </c>
      <c r="J166" s="16">
        <v>37.903644999999997</v>
      </c>
      <c r="K166" s="16">
        <v>72.510249999999999</v>
      </c>
      <c r="L166" s="16">
        <v>8.4923819999999997E-2</v>
      </c>
      <c r="M166" s="16">
        <v>0.35245425000000002</v>
      </c>
      <c r="O166" s="16">
        <v>1430</v>
      </c>
      <c r="P166">
        <f t="shared" si="17"/>
        <v>23.833333333333332</v>
      </c>
      <c r="Q166" s="16">
        <v>46.138942999999998</v>
      </c>
      <c r="R166" s="16">
        <v>37.339779999999998</v>
      </c>
      <c r="S166" s="16">
        <v>0.2299969</v>
      </c>
      <c r="T166" s="16">
        <v>0.96064645000000004</v>
      </c>
      <c r="V166" s="16">
        <v>1410</v>
      </c>
      <c r="W166">
        <f t="shared" si="18"/>
        <v>23.5</v>
      </c>
      <c r="X166" s="16">
        <v>46.115577999999999</v>
      </c>
      <c r="Y166" s="16">
        <v>39.231209999999997</v>
      </c>
      <c r="Z166" s="16">
        <v>0.22999601</v>
      </c>
      <c r="AA166" s="16">
        <v>0.96402169999999998</v>
      </c>
      <c r="AC166" s="16">
        <v>1390</v>
      </c>
      <c r="AD166" s="16">
        <f t="shared" si="19"/>
        <v>23.166666666666668</v>
      </c>
      <c r="AE166" s="16">
        <v>35.873196</v>
      </c>
      <c r="AF166" s="16">
        <v>72.437079999999995</v>
      </c>
      <c r="AG166" s="16">
        <v>7.6711399999999999E-2</v>
      </c>
      <c r="AH166" s="16">
        <v>0.42968124000000002</v>
      </c>
      <c r="AJ166" s="16">
        <v>1390</v>
      </c>
      <c r="AK166" s="16">
        <f t="shared" si="15"/>
        <v>23.166666666666668</v>
      </c>
      <c r="AL166" s="16">
        <v>36.729379999999999</v>
      </c>
      <c r="AM166" s="16">
        <v>72.761510000000001</v>
      </c>
      <c r="AN166" s="16">
        <v>8.1502519999999995E-2</v>
      </c>
      <c r="AO166" s="16">
        <v>0.42147908000000001</v>
      </c>
      <c r="AQ166" s="16">
        <v>1410</v>
      </c>
      <c r="AR166">
        <f t="shared" si="20"/>
        <v>23.5</v>
      </c>
      <c r="AS166" s="16">
        <v>39.908836000000001</v>
      </c>
      <c r="AT166" s="16">
        <v>74.183310000000006</v>
      </c>
      <c r="AU166" s="16">
        <v>0.10558765000000001</v>
      </c>
      <c r="AV166" s="16">
        <v>0.44060144000000001</v>
      </c>
      <c r="AX166" s="16"/>
      <c r="AY166" s="16"/>
    </row>
    <row r="167" spans="1:51">
      <c r="A167" s="16">
        <v>1420</v>
      </c>
      <c r="B167" s="16">
        <f t="shared" si="16"/>
        <v>23.666666666666668</v>
      </c>
      <c r="C167" s="16">
        <v>38.498386000000004</v>
      </c>
      <c r="D167" s="16">
        <v>73.215125999999998</v>
      </c>
      <c r="E167" s="16">
        <v>9.3998714999999997E-2</v>
      </c>
      <c r="F167" s="16">
        <v>0.42972793999999997</v>
      </c>
      <c r="H167" s="16">
        <v>1440</v>
      </c>
      <c r="I167" s="16">
        <f t="shared" si="14"/>
        <v>24</v>
      </c>
      <c r="J167" s="16">
        <v>37.773421999999997</v>
      </c>
      <c r="K167" s="16">
        <v>72.518029999999996</v>
      </c>
      <c r="L167" s="16">
        <v>8.4007250000000006E-2</v>
      </c>
      <c r="M167" s="16">
        <v>0.35140026000000002</v>
      </c>
      <c r="O167" s="16">
        <v>1440</v>
      </c>
      <c r="P167">
        <f t="shared" si="17"/>
        <v>24</v>
      </c>
      <c r="Q167" s="16">
        <v>46.043590000000002</v>
      </c>
      <c r="R167" s="16">
        <v>38.691161999999998</v>
      </c>
      <c r="S167" s="16">
        <v>0.22999520000000001</v>
      </c>
      <c r="T167" s="16">
        <v>0.97447764999999997</v>
      </c>
      <c r="V167" s="16">
        <v>1420</v>
      </c>
      <c r="W167">
        <f t="shared" si="18"/>
        <v>23.666666666666668</v>
      </c>
      <c r="X167" s="16">
        <v>46.023192999999999</v>
      </c>
      <c r="Y167" s="16">
        <v>40.568142000000002</v>
      </c>
      <c r="Z167" s="16">
        <v>0.22999394000000001</v>
      </c>
      <c r="AA167" s="16">
        <v>0.97744273999999998</v>
      </c>
      <c r="AC167" s="16">
        <v>1400</v>
      </c>
      <c r="AD167" s="16">
        <f t="shared" si="19"/>
        <v>23.333333333333332</v>
      </c>
      <c r="AE167" s="16">
        <v>35.706530000000001</v>
      </c>
      <c r="AF167" s="16">
        <v>72.460105999999996</v>
      </c>
      <c r="AG167" s="16">
        <v>7.5740279999999993E-2</v>
      </c>
      <c r="AH167" s="16">
        <v>0.42992982000000002</v>
      </c>
      <c r="AJ167" s="16">
        <v>1400</v>
      </c>
      <c r="AK167" s="16">
        <f t="shared" si="15"/>
        <v>23.333333333333332</v>
      </c>
      <c r="AL167" s="16">
        <v>36.568060000000003</v>
      </c>
      <c r="AM167" s="16">
        <v>72.786479999999997</v>
      </c>
      <c r="AN167" s="16">
        <v>8.0443150000000005E-2</v>
      </c>
      <c r="AO167" s="16">
        <v>0.42064636999999999</v>
      </c>
      <c r="AQ167" s="16">
        <v>1420</v>
      </c>
      <c r="AR167">
        <f t="shared" si="20"/>
        <v>23.666666666666668</v>
      </c>
      <c r="AS167" s="16">
        <v>39.775494000000002</v>
      </c>
      <c r="AT167" s="16">
        <v>74.219099999999997</v>
      </c>
      <c r="AU167" s="16">
        <v>0.10383346</v>
      </c>
      <c r="AV167" s="16">
        <v>0.43126567999999998</v>
      </c>
      <c r="AX167" s="16"/>
      <c r="AY167" s="16"/>
    </row>
    <row r="168" spans="1:51">
      <c r="A168" s="16">
        <v>1430</v>
      </c>
      <c r="B168" s="16">
        <f t="shared" si="16"/>
        <v>23.833333333333332</v>
      </c>
      <c r="C168" s="16">
        <v>38.346966000000002</v>
      </c>
      <c r="D168" s="16">
        <v>73.249970000000005</v>
      </c>
      <c r="E168" s="16">
        <v>9.2596540000000005E-2</v>
      </c>
      <c r="F168" s="16">
        <v>0.42496996999999997</v>
      </c>
      <c r="H168" s="16">
        <v>1450</v>
      </c>
      <c r="I168" s="16">
        <f t="shared" si="14"/>
        <v>24.166666666666668</v>
      </c>
      <c r="J168" s="16">
        <v>37.643203999999997</v>
      </c>
      <c r="K168" s="16">
        <v>72.525419999999997</v>
      </c>
      <c r="L168" s="16">
        <v>8.3112699999999998E-2</v>
      </c>
      <c r="M168" s="16">
        <v>0.35054740000000001</v>
      </c>
      <c r="O168" s="16">
        <v>1450</v>
      </c>
      <c r="P168">
        <f t="shared" si="17"/>
        <v>24.166666666666668</v>
      </c>
      <c r="Q168" s="16">
        <v>45.948242</v>
      </c>
      <c r="R168" s="16">
        <v>40.065309999999997</v>
      </c>
      <c r="S168" s="16">
        <v>0.22999265999999999</v>
      </c>
      <c r="T168" s="16">
        <v>0.98841060000000003</v>
      </c>
      <c r="V168" s="16">
        <v>1430</v>
      </c>
      <c r="W168">
        <f t="shared" si="18"/>
        <v>23.833333333333332</v>
      </c>
      <c r="X168" s="16">
        <v>45.930813000000001</v>
      </c>
      <c r="Y168" s="16">
        <v>41.908965999999999</v>
      </c>
      <c r="Z168" s="16">
        <v>0.22999086999999999</v>
      </c>
      <c r="AA168" s="16">
        <v>0.99095789999999995</v>
      </c>
      <c r="AC168" s="16">
        <v>1410</v>
      </c>
      <c r="AD168" s="16">
        <f t="shared" si="19"/>
        <v>23.5</v>
      </c>
      <c r="AE168" s="16">
        <v>35.539867000000001</v>
      </c>
      <c r="AF168" s="16">
        <v>72.482219999999998</v>
      </c>
      <c r="AG168" s="16">
        <v>7.4792029999999995E-2</v>
      </c>
      <c r="AH168" s="16">
        <v>0.43037966</v>
      </c>
      <c r="AJ168" s="16">
        <v>1410</v>
      </c>
      <c r="AK168" s="16">
        <f t="shared" si="15"/>
        <v>23.5</v>
      </c>
      <c r="AL168" s="16">
        <v>36.406742000000001</v>
      </c>
      <c r="AM168" s="16">
        <v>72.81035</v>
      </c>
      <c r="AN168" s="16">
        <v>7.941231E-2</v>
      </c>
      <c r="AO168" s="16">
        <v>0.42008007000000003</v>
      </c>
      <c r="AQ168" s="16">
        <v>1430</v>
      </c>
      <c r="AR168">
        <f t="shared" si="20"/>
        <v>23.833333333333332</v>
      </c>
      <c r="AS168" s="16">
        <v>39.642150000000001</v>
      </c>
      <c r="AT168" s="16">
        <v>74.251900000000006</v>
      </c>
      <c r="AU168" s="16">
        <v>0.102173865</v>
      </c>
      <c r="AV168" s="16">
        <v>0.42290952999999998</v>
      </c>
      <c r="AX168" s="16"/>
      <c r="AY168" s="16"/>
    </row>
    <row r="169" spans="1:51">
      <c r="A169" s="16">
        <v>1440</v>
      </c>
      <c r="B169" s="16">
        <f t="shared" si="16"/>
        <v>24</v>
      </c>
      <c r="C169" s="16">
        <v>38.195545000000003</v>
      </c>
      <c r="D169" s="16">
        <v>73.282640000000001</v>
      </c>
      <c r="E169" s="16">
        <v>9.1251016000000004E-2</v>
      </c>
      <c r="F169" s="16">
        <v>0.42079050000000001</v>
      </c>
      <c r="H169" s="16">
        <v>1460</v>
      </c>
      <c r="I169" s="16">
        <f t="shared" si="14"/>
        <v>24.333333333333332</v>
      </c>
      <c r="J169" s="16">
        <v>37.512979999999999</v>
      </c>
      <c r="K169" s="16">
        <v>72.53246</v>
      </c>
      <c r="L169" s="16">
        <v>8.2238755999999996E-2</v>
      </c>
      <c r="M169" s="16">
        <v>0.34988013000000001</v>
      </c>
      <c r="O169" s="16">
        <v>1460</v>
      </c>
      <c r="P169">
        <f t="shared" si="17"/>
        <v>24.333333333333332</v>
      </c>
      <c r="Q169" s="16">
        <v>45.852890000000002</v>
      </c>
      <c r="R169" s="16">
        <v>41.449547000000003</v>
      </c>
      <c r="S169" s="16">
        <v>0.22998885999999999</v>
      </c>
      <c r="T169" s="16">
        <v>1.0024427</v>
      </c>
      <c r="V169" s="16">
        <v>1440</v>
      </c>
      <c r="W169">
        <f t="shared" si="18"/>
        <v>24</v>
      </c>
      <c r="X169" s="16">
        <v>45.838430000000002</v>
      </c>
      <c r="Y169" s="16">
        <v>43.273384</v>
      </c>
      <c r="Z169" s="16">
        <v>0.22998637999999999</v>
      </c>
      <c r="AA169" s="16">
        <v>1.0045639</v>
      </c>
      <c r="AC169" s="16">
        <v>1420</v>
      </c>
      <c r="AD169" s="16">
        <f t="shared" si="19"/>
        <v>23.666666666666668</v>
      </c>
      <c r="AE169" s="16">
        <v>35.373199999999997</v>
      </c>
      <c r="AF169" s="16">
        <v>72.503489999999999</v>
      </c>
      <c r="AG169" s="16">
        <v>7.3865379999999994E-2</v>
      </c>
      <c r="AH169" s="16">
        <v>0.43101650000000002</v>
      </c>
      <c r="AJ169" s="16">
        <v>1420</v>
      </c>
      <c r="AK169" s="16">
        <f t="shared" si="15"/>
        <v>23.666666666666668</v>
      </c>
      <c r="AL169" s="16">
        <v>36.245420000000003</v>
      </c>
      <c r="AM169" s="16">
        <v>72.833190000000002</v>
      </c>
      <c r="AN169" s="16">
        <v>7.8408169999999999E-2</v>
      </c>
      <c r="AO169" s="16">
        <v>0.41975936000000003</v>
      </c>
      <c r="AQ169" s="16">
        <v>1440</v>
      </c>
      <c r="AR169">
        <f t="shared" si="20"/>
        <v>24</v>
      </c>
      <c r="AS169" s="16">
        <v>39.508809999999997</v>
      </c>
      <c r="AT169" s="16">
        <v>74.282079999999993</v>
      </c>
      <c r="AU169" s="16">
        <v>0.10059918</v>
      </c>
      <c r="AV169" s="16">
        <v>0.41543096000000002</v>
      </c>
      <c r="AX169" s="16"/>
      <c r="AY169" s="16"/>
    </row>
    <row r="170" spans="1:51">
      <c r="A170" s="16">
        <v>1450</v>
      </c>
      <c r="B170" s="16">
        <f t="shared" si="16"/>
        <v>24.166666666666668</v>
      </c>
      <c r="C170" s="16">
        <v>38.044130000000003</v>
      </c>
      <c r="D170" s="16">
        <v>73.31335</v>
      </c>
      <c r="E170" s="16">
        <v>8.9957170000000003E-2</v>
      </c>
      <c r="F170" s="16">
        <v>0.41713519999999998</v>
      </c>
      <c r="H170" s="16">
        <v>1470</v>
      </c>
      <c r="I170" s="16">
        <f t="shared" si="14"/>
        <v>24.5</v>
      </c>
      <c r="J170" s="16">
        <v>37.382759999999998</v>
      </c>
      <c r="K170" s="16">
        <v>72.539169999999999</v>
      </c>
      <c r="L170" s="16">
        <v>8.1384159999999997E-2</v>
      </c>
      <c r="M170" s="16">
        <v>0.34938455000000002</v>
      </c>
      <c r="O170" s="16">
        <v>1470</v>
      </c>
      <c r="P170">
        <f t="shared" si="17"/>
        <v>24.5</v>
      </c>
      <c r="Q170" s="16">
        <v>45.757537999999997</v>
      </c>
      <c r="R170" s="16">
        <v>42.860289999999999</v>
      </c>
      <c r="S170" s="16">
        <v>0.22998326999999999</v>
      </c>
      <c r="T170" s="16">
        <v>1.0165697</v>
      </c>
      <c r="V170" s="16">
        <v>1450</v>
      </c>
      <c r="W170">
        <f t="shared" si="18"/>
        <v>24.166666666666668</v>
      </c>
      <c r="X170" s="16">
        <v>45.746043999999998</v>
      </c>
      <c r="Y170" s="16">
        <v>44.65352</v>
      </c>
      <c r="Z170" s="16">
        <v>0.22997986000000001</v>
      </c>
      <c r="AA170" s="16">
        <v>1.018256</v>
      </c>
      <c r="AC170" s="16">
        <v>1430</v>
      </c>
      <c r="AD170" s="16">
        <f t="shared" si="19"/>
        <v>23.833333333333332</v>
      </c>
      <c r="AE170" s="16">
        <v>35.206535000000002</v>
      </c>
      <c r="AF170" s="16">
        <v>72.523949999999999</v>
      </c>
      <c r="AG170" s="16">
        <v>7.2959184999999996E-2</v>
      </c>
      <c r="AH170" s="16">
        <v>0.43182769999999998</v>
      </c>
      <c r="AJ170" s="16">
        <v>1430</v>
      </c>
      <c r="AK170" s="16">
        <f t="shared" si="15"/>
        <v>23.833333333333332</v>
      </c>
      <c r="AL170" s="16">
        <v>36.084099999999999</v>
      </c>
      <c r="AM170" s="16">
        <v>72.855069999999998</v>
      </c>
      <c r="AN170" s="16">
        <v>7.7429070000000003E-2</v>
      </c>
      <c r="AO170" s="16">
        <v>0.41966587</v>
      </c>
      <c r="AQ170" s="16">
        <v>1450</v>
      </c>
      <c r="AR170">
        <f t="shared" si="20"/>
        <v>24.166666666666668</v>
      </c>
      <c r="AS170" s="16">
        <v>39.37547</v>
      </c>
      <c r="AT170" s="16">
        <v>74.309970000000007</v>
      </c>
      <c r="AU170" s="16">
        <v>9.9100930000000004E-2</v>
      </c>
      <c r="AV170" s="16">
        <v>0.4087403</v>
      </c>
      <c r="AX170" s="16"/>
      <c r="AY170" s="16"/>
    </row>
    <row r="171" spans="1:51">
      <c r="A171" s="16">
        <v>1460</v>
      </c>
      <c r="B171" s="16">
        <f t="shared" si="16"/>
        <v>24.333333333333332</v>
      </c>
      <c r="C171" s="16">
        <v>37.892707999999999</v>
      </c>
      <c r="D171" s="16">
        <v>73.342285000000004</v>
      </c>
      <c r="E171" s="16">
        <v>8.8710590000000006E-2</v>
      </c>
      <c r="F171" s="16">
        <v>0.41395587</v>
      </c>
      <c r="H171" s="16">
        <v>1480</v>
      </c>
      <c r="I171" s="16">
        <f t="shared" si="14"/>
        <v>24.666666666666668</v>
      </c>
      <c r="J171" s="16">
        <v>37.252540000000003</v>
      </c>
      <c r="K171" s="16">
        <v>72.545559999999995</v>
      </c>
      <c r="L171" s="16">
        <v>8.0547764999999993E-2</v>
      </c>
      <c r="M171" s="16">
        <v>0.34904784</v>
      </c>
      <c r="O171" s="16">
        <v>1480</v>
      </c>
      <c r="P171">
        <f t="shared" si="17"/>
        <v>24.666666666666668</v>
      </c>
      <c r="Q171" s="16">
        <v>45.662185999999998</v>
      </c>
      <c r="R171" s="16">
        <v>44.292250000000003</v>
      </c>
      <c r="S171" s="16">
        <v>0.22997508999999999</v>
      </c>
      <c r="T171" s="16">
        <v>1.0307853</v>
      </c>
      <c r="V171" s="16">
        <v>1460</v>
      </c>
      <c r="W171">
        <f t="shared" si="18"/>
        <v>24.333333333333332</v>
      </c>
      <c r="X171" s="16">
        <v>45.653663999999999</v>
      </c>
      <c r="Y171" s="16">
        <v>46.053584999999998</v>
      </c>
      <c r="Z171" s="16">
        <v>0.22997045999999999</v>
      </c>
      <c r="AA171" s="16">
        <v>1.0320271000000001</v>
      </c>
      <c r="AC171" s="16">
        <v>1440</v>
      </c>
      <c r="AD171" s="16">
        <f t="shared" si="19"/>
        <v>24</v>
      </c>
      <c r="AE171" s="16">
        <v>35.039870000000001</v>
      </c>
      <c r="AF171" s="16">
        <v>72.543660000000003</v>
      </c>
      <c r="AG171" s="16">
        <v>7.207239E-2</v>
      </c>
      <c r="AH171" s="16">
        <v>0.43280157000000002</v>
      </c>
      <c r="AJ171" s="16">
        <v>1440</v>
      </c>
      <c r="AK171" s="16">
        <f t="shared" si="15"/>
        <v>24</v>
      </c>
      <c r="AL171" s="16">
        <v>35.922780000000003</v>
      </c>
      <c r="AM171" s="16">
        <v>72.876069999999999</v>
      </c>
      <c r="AN171" s="16">
        <v>7.6473503999999998E-2</v>
      </c>
      <c r="AO171" s="16">
        <v>0.41978270000000001</v>
      </c>
      <c r="AQ171" s="16">
        <v>1460</v>
      </c>
      <c r="AR171">
        <f t="shared" si="20"/>
        <v>24.333333333333332</v>
      </c>
      <c r="AS171" s="16">
        <v>39.242125999999999</v>
      </c>
      <c r="AT171" s="16">
        <v>74.335830000000001</v>
      </c>
      <c r="AU171" s="16">
        <v>9.7671695000000003E-2</v>
      </c>
      <c r="AV171" s="16">
        <v>0.40275870000000003</v>
      </c>
      <c r="AX171" s="16"/>
      <c r="AY171" s="16"/>
    </row>
    <row r="172" spans="1:51">
      <c r="A172" s="16">
        <v>1470</v>
      </c>
      <c r="B172" s="16">
        <f t="shared" si="16"/>
        <v>24.5</v>
      </c>
      <c r="C172" s="16">
        <v>37.741287</v>
      </c>
      <c r="D172" s="16">
        <v>73.369619999999998</v>
      </c>
      <c r="E172" s="16">
        <v>8.7507399999999999E-2</v>
      </c>
      <c r="F172" s="16">
        <v>0.41120975999999998</v>
      </c>
      <c r="H172" s="16">
        <v>1490</v>
      </c>
      <c r="I172" s="16">
        <f t="shared" si="14"/>
        <v>24.833333333333332</v>
      </c>
      <c r="J172" s="16">
        <v>37.122320000000002</v>
      </c>
      <c r="K172" s="16">
        <v>72.551670000000001</v>
      </c>
      <c r="L172" s="16">
        <v>7.9728543999999998E-2</v>
      </c>
      <c r="M172" s="16">
        <v>0.34885874</v>
      </c>
      <c r="O172" s="16">
        <v>1490</v>
      </c>
      <c r="P172">
        <f t="shared" si="17"/>
        <v>24.833333333333332</v>
      </c>
      <c r="Q172" s="16">
        <v>45.566833000000003</v>
      </c>
      <c r="R172" s="16">
        <v>45.739510000000003</v>
      </c>
      <c r="S172" s="16">
        <v>0.22996324000000001</v>
      </c>
      <c r="T172" s="16">
        <v>1.0450801000000001</v>
      </c>
      <c r="V172" s="16">
        <v>1470</v>
      </c>
      <c r="W172">
        <f t="shared" si="18"/>
        <v>24.5</v>
      </c>
      <c r="X172" s="16">
        <v>45.561279999999996</v>
      </c>
      <c r="Y172" s="16">
        <v>47.472369999999998</v>
      </c>
      <c r="Z172" s="16">
        <v>0.22995699999999999</v>
      </c>
      <c r="AA172" s="16">
        <v>1.0458670000000001</v>
      </c>
      <c r="AC172" s="16">
        <v>1450</v>
      </c>
      <c r="AD172" s="16">
        <f t="shared" si="19"/>
        <v>24.166666666666668</v>
      </c>
      <c r="AE172" s="16">
        <v>34.873202999999997</v>
      </c>
      <c r="AF172" s="16">
        <v>72.562669999999997</v>
      </c>
      <c r="AG172" s="16">
        <v>7.1204050000000005E-2</v>
      </c>
      <c r="AH172" s="16">
        <v>0.43392733</v>
      </c>
      <c r="AJ172" s="16">
        <v>1450</v>
      </c>
      <c r="AK172" s="16">
        <f t="shared" si="15"/>
        <v>24.166666666666668</v>
      </c>
      <c r="AL172" s="16">
        <v>35.761456000000003</v>
      </c>
      <c r="AM172" s="16">
        <v>72.896225000000001</v>
      </c>
      <c r="AN172" s="16">
        <v>7.5540129999999997E-2</v>
      </c>
      <c r="AO172" s="16">
        <v>0.42009469999999999</v>
      </c>
      <c r="AQ172" s="16">
        <v>1470</v>
      </c>
      <c r="AR172">
        <f t="shared" si="20"/>
        <v>24.5</v>
      </c>
      <c r="AS172" s="16">
        <v>39.108784</v>
      </c>
      <c r="AT172" s="16">
        <v>74.359899999999996</v>
      </c>
      <c r="AU172" s="16">
        <v>9.6304946000000002E-2</v>
      </c>
      <c r="AV172" s="16">
        <v>0.39741660000000001</v>
      </c>
      <c r="AX172" s="16"/>
      <c r="AY172" s="16"/>
    </row>
    <row r="173" spans="1:51">
      <c r="A173" s="16">
        <v>1480</v>
      </c>
      <c r="B173" s="16">
        <f t="shared" si="16"/>
        <v>24.666666666666668</v>
      </c>
      <c r="C173" s="16">
        <v>37.589866999999998</v>
      </c>
      <c r="D173" s="16">
        <v>73.395499999999998</v>
      </c>
      <c r="E173" s="16">
        <v>8.6344110000000002E-2</v>
      </c>
      <c r="F173" s="16">
        <v>0.40885856999999998</v>
      </c>
      <c r="H173" s="16">
        <v>1500</v>
      </c>
      <c r="I173" s="16">
        <f t="shared" si="14"/>
        <v>25</v>
      </c>
      <c r="J173" s="16">
        <v>36.992100000000001</v>
      </c>
      <c r="K173" s="16">
        <v>72.557495000000003</v>
      </c>
      <c r="L173" s="16">
        <v>7.8925565000000003E-2</v>
      </c>
      <c r="M173" s="16">
        <v>0.34880704000000001</v>
      </c>
      <c r="O173" s="16">
        <v>1500</v>
      </c>
      <c r="P173">
        <f t="shared" si="17"/>
        <v>25</v>
      </c>
      <c r="Q173" s="16">
        <v>45.471485000000001</v>
      </c>
      <c r="R173" s="16">
        <v>47.207825</v>
      </c>
      <c r="S173" s="16">
        <v>0.22994621000000001</v>
      </c>
      <c r="T173" s="16">
        <v>1.0594406000000001</v>
      </c>
      <c r="V173" s="16">
        <v>1480</v>
      </c>
      <c r="W173">
        <f t="shared" si="18"/>
        <v>24.666666666666668</v>
      </c>
      <c r="X173" s="16">
        <v>45.468895000000003</v>
      </c>
      <c r="Y173" s="16">
        <v>48.905495000000002</v>
      </c>
      <c r="Z173" s="16">
        <v>0.22993788000000001</v>
      </c>
      <c r="AA173" s="16">
        <v>1.0597614</v>
      </c>
      <c r="AC173" s="16">
        <v>1460</v>
      </c>
      <c r="AD173" s="16">
        <f t="shared" si="19"/>
        <v>24.333333333333332</v>
      </c>
      <c r="AE173" s="16">
        <v>34.706539999999997</v>
      </c>
      <c r="AF173" s="16">
        <v>72.58099</v>
      </c>
      <c r="AG173" s="16">
        <v>7.0353310000000002E-2</v>
      </c>
      <c r="AH173" s="16">
        <v>0.43519562000000001</v>
      </c>
      <c r="AJ173" s="16">
        <v>1460</v>
      </c>
      <c r="AK173" s="16">
        <f t="shared" si="15"/>
        <v>24.333333333333332</v>
      </c>
      <c r="AL173" s="16">
        <v>35.600135999999999</v>
      </c>
      <c r="AM173" s="16">
        <v>72.915599999999998</v>
      </c>
      <c r="AN173" s="16">
        <v>7.4627719999999995E-2</v>
      </c>
      <c r="AO173" s="16">
        <v>0.42058814</v>
      </c>
      <c r="AQ173" s="16">
        <v>1480</v>
      </c>
      <c r="AR173">
        <f t="shared" si="20"/>
        <v>24.666666666666668</v>
      </c>
      <c r="AS173" s="16">
        <v>38.975445000000001</v>
      </c>
      <c r="AT173" s="16">
        <v>74.382369999999995</v>
      </c>
      <c r="AU173" s="16">
        <v>9.499494E-2</v>
      </c>
      <c r="AV173" s="16">
        <v>0.39265253999999999</v>
      </c>
      <c r="AX173" s="16"/>
      <c r="AY173" s="16"/>
    </row>
    <row r="174" spans="1:51">
      <c r="A174" s="16">
        <v>1490</v>
      </c>
      <c r="B174" s="16">
        <f t="shared" si="16"/>
        <v>24.833333333333332</v>
      </c>
      <c r="C174" s="16">
        <v>37.438445999999999</v>
      </c>
      <c r="D174" s="16">
        <v>73.420050000000003</v>
      </c>
      <c r="E174" s="16">
        <v>8.5217650000000006E-2</v>
      </c>
      <c r="F174" s="16">
        <v>0.40686822</v>
      </c>
      <c r="H174" s="16">
        <v>1510</v>
      </c>
      <c r="I174" s="16">
        <f t="shared" si="14"/>
        <v>25.166666666666668</v>
      </c>
      <c r="J174" s="16">
        <v>36.861877</v>
      </c>
      <c r="K174" s="16">
        <v>72.563059999999993</v>
      </c>
      <c r="L174" s="16">
        <v>7.8137990000000004E-2</v>
      </c>
      <c r="M174" s="16">
        <v>0.34888360000000002</v>
      </c>
      <c r="O174" s="16">
        <v>1510</v>
      </c>
      <c r="P174">
        <f t="shared" si="17"/>
        <v>25.166666666666668</v>
      </c>
      <c r="Q174" s="16">
        <v>45.376133000000003</v>
      </c>
      <c r="R174" s="16">
        <v>48.693244999999997</v>
      </c>
      <c r="S174" s="16">
        <v>0.22992190000000001</v>
      </c>
      <c r="T174" s="16">
        <v>1.0738481</v>
      </c>
      <c r="V174" s="16">
        <v>1490</v>
      </c>
      <c r="W174">
        <f t="shared" si="18"/>
        <v>24.833333333333332</v>
      </c>
      <c r="X174" s="16">
        <v>45.376514</v>
      </c>
      <c r="Y174" s="16">
        <v>50.35333</v>
      </c>
      <c r="Z174" s="16">
        <v>0.22991088000000001</v>
      </c>
      <c r="AA174" s="16">
        <v>1.0736901999999999</v>
      </c>
      <c r="AC174" s="16">
        <v>1470</v>
      </c>
      <c r="AD174" s="16">
        <f t="shared" si="19"/>
        <v>24.5</v>
      </c>
      <c r="AE174" s="16">
        <v>34.539870000000001</v>
      </c>
      <c r="AF174" s="16">
        <v>72.598690000000005</v>
      </c>
      <c r="AG174" s="16">
        <v>6.9519356000000004E-2</v>
      </c>
      <c r="AH174" s="16">
        <v>0.43659765</v>
      </c>
      <c r="AJ174" s="16">
        <v>1470</v>
      </c>
      <c r="AK174" s="16">
        <f t="shared" si="15"/>
        <v>24.5</v>
      </c>
      <c r="AL174" s="16">
        <v>35.438816000000003</v>
      </c>
      <c r="AM174" s="16">
        <v>72.934250000000006</v>
      </c>
      <c r="AN174" s="16">
        <v>7.3735149999999999E-2</v>
      </c>
      <c r="AO174" s="16">
        <v>0.42125057999999999</v>
      </c>
      <c r="AQ174" s="16">
        <v>1490</v>
      </c>
      <c r="AR174">
        <f t="shared" si="20"/>
        <v>24.833333333333332</v>
      </c>
      <c r="AS174" s="16">
        <v>38.842101999999997</v>
      </c>
      <c r="AT174" s="16">
        <v>74.403403999999995</v>
      </c>
      <c r="AU174" s="16">
        <v>9.3736604000000001E-2</v>
      </c>
      <c r="AV174" s="16">
        <v>0.38841209999999998</v>
      </c>
      <c r="AX174" s="16"/>
      <c r="AY174" s="16"/>
    </row>
    <row r="175" spans="1:51">
      <c r="A175" s="16">
        <v>1500</v>
      </c>
      <c r="B175" s="16">
        <f t="shared" si="16"/>
        <v>25</v>
      </c>
      <c r="C175" s="16">
        <v>37.287030000000001</v>
      </c>
      <c r="D175" s="16">
        <v>73.443389999999994</v>
      </c>
      <c r="E175" s="16">
        <v>8.4125279999999997E-2</v>
      </c>
      <c r="F175" s="16">
        <v>0.40520859999999997</v>
      </c>
      <c r="H175" s="16">
        <v>1520</v>
      </c>
      <c r="I175" s="16">
        <f t="shared" si="14"/>
        <v>25.333333333333332</v>
      </c>
      <c r="J175" s="16">
        <v>36.731659999999998</v>
      </c>
      <c r="K175" s="16">
        <v>72.568380000000005</v>
      </c>
      <c r="L175" s="16">
        <v>7.7365026000000003E-2</v>
      </c>
      <c r="M175" s="16">
        <v>0.34907964000000002</v>
      </c>
      <c r="O175" s="16">
        <v>1520</v>
      </c>
      <c r="P175">
        <f t="shared" si="17"/>
        <v>25.333333333333332</v>
      </c>
      <c r="Q175" s="16">
        <v>45.28078</v>
      </c>
      <c r="R175" s="16">
        <v>50.190530000000003</v>
      </c>
      <c r="S175" s="16">
        <v>0.22988747000000001</v>
      </c>
      <c r="T175" s="16">
        <v>1.088276</v>
      </c>
      <c r="V175" s="16">
        <v>1500</v>
      </c>
      <c r="W175">
        <f t="shared" si="18"/>
        <v>25</v>
      </c>
      <c r="X175" s="16">
        <v>45.284129999999998</v>
      </c>
      <c r="Y175" s="16">
        <v>51.808247000000001</v>
      </c>
      <c r="Z175" s="16">
        <v>0.22987305999999999</v>
      </c>
      <c r="AA175" s="16">
        <v>1.0876256</v>
      </c>
      <c r="AC175" s="16">
        <v>1480</v>
      </c>
      <c r="AD175" s="16">
        <f t="shared" si="19"/>
        <v>24.666666666666668</v>
      </c>
      <c r="AE175" s="16">
        <v>34.373207000000001</v>
      </c>
      <c r="AF175" s="16">
        <v>72.615769999999998</v>
      </c>
      <c r="AG175" s="16">
        <v>6.8701460000000006E-2</v>
      </c>
      <c r="AH175" s="16">
        <v>0.4381253</v>
      </c>
      <c r="AJ175" s="16">
        <v>1480</v>
      </c>
      <c r="AK175" s="16">
        <f t="shared" si="15"/>
        <v>24.666666666666668</v>
      </c>
      <c r="AL175" s="16">
        <v>35.277493</v>
      </c>
      <c r="AM175" s="16">
        <v>72.952209999999994</v>
      </c>
      <c r="AN175" s="16">
        <v>7.2861400000000007E-2</v>
      </c>
      <c r="AO175" s="16">
        <v>0.42207080000000002</v>
      </c>
      <c r="AQ175" s="16">
        <v>1500</v>
      </c>
      <c r="AR175">
        <f t="shared" si="20"/>
        <v>25</v>
      </c>
      <c r="AS175" s="16">
        <v>38.708759999999998</v>
      </c>
      <c r="AT175" s="16">
        <v>74.423150000000007</v>
      </c>
      <c r="AU175" s="16">
        <v>9.2525444999999998E-2</v>
      </c>
      <c r="AV175" s="16">
        <v>0.38464690000000001</v>
      </c>
      <c r="AX175" s="16"/>
      <c r="AY175" s="16"/>
    </row>
    <row r="176" spans="1:51">
      <c r="A176" s="16">
        <v>1510</v>
      </c>
      <c r="B176" s="16">
        <f t="shared" si="16"/>
        <v>25.166666666666668</v>
      </c>
      <c r="C176" s="16">
        <v>37.13561</v>
      </c>
      <c r="D176" s="16">
        <v>73.465609999999998</v>
      </c>
      <c r="E176" s="16">
        <v>8.3064529999999998E-2</v>
      </c>
      <c r="F176" s="16">
        <v>0.40385219999999999</v>
      </c>
      <c r="H176" s="16">
        <v>1530</v>
      </c>
      <c r="I176" s="16">
        <f t="shared" si="14"/>
        <v>25.5</v>
      </c>
      <c r="J176" s="16">
        <v>36.601436999999997</v>
      </c>
      <c r="K176" s="16">
        <v>72.573459999999997</v>
      </c>
      <c r="L176" s="16">
        <v>7.6605969999999995E-2</v>
      </c>
      <c r="M176" s="16">
        <v>0.34938738000000003</v>
      </c>
      <c r="O176" s="16">
        <v>1530</v>
      </c>
      <c r="P176">
        <f t="shared" si="17"/>
        <v>25.5</v>
      </c>
      <c r="Q176" s="16">
        <v>45.185429999999997</v>
      </c>
      <c r="R176" s="16">
        <v>51.698154000000002</v>
      </c>
      <c r="S176" s="16">
        <v>0.22983901000000001</v>
      </c>
      <c r="T176" s="16">
        <v>1.1026878</v>
      </c>
      <c r="V176" s="16">
        <v>1510</v>
      </c>
      <c r="W176">
        <f t="shared" si="18"/>
        <v>25.166666666666668</v>
      </c>
      <c r="X176" s="16">
        <v>45.191746000000002</v>
      </c>
      <c r="Y176" s="16">
        <v>53.271090000000001</v>
      </c>
      <c r="Z176" s="16">
        <v>0.22982034000000001</v>
      </c>
      <c r="AA176" s="16">
        <v>1.1015295000000001</v>
      </c>
      <c r="AC176" s="16">
        <v>1490</v>
      </c>
      <c r="AD176" s="16">
        <f t="shared" si="19"/>
        <v>24.833333333333332</v>
      </c>
      <c r="AE176" s="16">
        <v>34.206543000000003</v>
      </c>
      <c r="AF176" s="16">
        <v>72.632279999999994</v>
      </c>
      <c r="AG176" s="16">
        <v>6.7898944000000003E-2</v>
      </c>
      <c r="AH176" s="16">
        <v>0.43977110000000003</v>
      </c>
      <c r="AJ176" s="16">
        <v>1490</v>
      </c>
      <c r="AK176" s="16">
        <f t="shared" si="15"/>
        <v>24.833333333333332</v>
      </c>
      <c r="AL176" s="16">
        <v>35.116173000000003</v>
      </c>
      <c r="AM176" s="16">
        <v>72.96951</v>
      </c>
      <c r="AN176" s="16">
        <v>7.2005554999999999E-2</v>
      </c>
      <c r="AO176" s="16">
        <v>0.42303824000000001</v>
      </c>
      <c r="AQ176" s="16">
        <v>1510</v>
      </c>
      <c r="AR176">
        <f t="shared" si="20"/>
        <v>25.166666666666668</v>
      </c>
      <c r="AS176" s="16">
        <v>38.575420000000001</v>
      </c>
      <c r="AT176" s="16">
        <v>74.441733999999997</v>
      </c>
      <c r="AU176" s="16">
        <v>9.1357484000000003E-2</v>
      </c>
      <c r="AV176" s="16">
        <v>0.38131377</v>
      </c>
      <c r="AX176" s="16"/>
      <c r="AY176" s="16"/>
    </row>
    <row r="177" spans="1:51">
      <c r="A177" s="16">
        <v>1520</v>
      </c>
      <c r="B177" s="16">
        <f t="shared" si="16"/>
        <v>25.333333333333332</v>
      </c>
      <c r="C177" s="16">
        <v>36.984188000000003</v>
      </c>
      <c r="D177" s="16">
        <v>73.486800000000002</v>
      </c>
      <c r="E177" s="16">
        <v>8.2033200000000001E-2</v>
      </c>
      <c r="F177" s="16">
        <v>0.40277457</v>
      </c>
      <c r="H177" s="16">
        <v>1540</v>
      </c>
      <c r="I177" s="16">
        <f t="shared" si="14"/>
        <v>25.666666666666668</v>
      </c>
      <c r="J177" s="16">
        <v>36.471214000000003</v>
      </c>
      <c r="K177" s="16">
        <v>72.578329999999994</v>
      </c>
      <c r="L177" s="16">
        <v>7.5860170000000005E-2</v>
      </c>
      <c r="M177" s="16">
        <v>0.34979969999999999</v>
      </c>
      <c r="O177" s="16">
        <v>1540</v>
      </c>
      <c r="P177">
        <f t="shared" si="17"/>
        <v>25.666666666666668</v>
      </c>
      <c r="Q177" s="16">
        <v>45.090076000000003</v>
      </c>
      <c r="R177" s="16">
        <v>53.211730000000003</v>
      </c>
      <c r="S177" s="16">
        <v>0.22977126</v>
      </c>
      <c r="T177" s="16">
        <v>1.1170329000000001</v>
      </c>
      <c r="V177" s="16">
        <v>1520</v>
      </c>
      <c r="W177">
        <f t="shared" si="18"/>
        <v>25.333333333333332</v>
      </c>
      <c r="X177" s="16">
        <v>45.099359999999997</v>
      </c>
      <c r="Y177" s="16">
        <v>54.737105999999997</v>
      </c>
      <c r="Z177" s="16">
        <v>0.22974727</v>
      </c>
      <c r="AA177" s="16">
        <v>1.1153495</v>
      </c>
      <c r="AC177" s="16">
        <v>1500</v>
      </c>
      <c r="AD177" s="16">
        <f t="shared" si="19"/>
        <v>25</v>
      </c>
      <c r="AE177" s="16">
        <v>34.039875000000002</v>
      </c>
      <c r="AF177" s="16">
        <v>72.648250000000004</v>
      </c>
      <c r="AG177" s="16">
        <v>6.7111190000000001E-2</v>
      </c>
      <c r="AH177" s="16">
        <v>0.44152839999999999</v>
      </c>
      <c r="AJ177" s="16">
        <v>1492.3936000000001</v>
      </c>
      <c r="AK177" s="16">
        <f t="shared" si="15"/>
        <v>24.873226666666667</v>
      </c>
      <c r="AL177" s="16">
        <v>35.077559999999998</v>
      </c>
      <c r="AM177" s="16">
        <v>72.973563999999996</v>
      </c>
      <c r="AN177" s="16">
        <v>7.1803264000000006E-2</v>
      </c>
      <c r="AO177" s="16">
        <v>0.42329058000000003</v>
      </c>
      <c r="AQ177" s="16">
        <v>1520</v>
      </c>
      <c r="AR177">
        <f t="shared" si="20"/>
        <v>25.333333333333332</v>
      </c>
      <c r="AS177" s="16">
        <v>38.442078000000002</v>
      </c>
      <c r="AT177" s="16">
        <v>74.459270000000004</v>
      </c>
      <c r="AU177" s="16">
        <v>9.0229190000000001E-2</v>
      </c>
      <c r="AV177" s="16">
        <v>0.37837467000000002</v>
      </c>
      <c r="AX177" s="16"/>
      <c r="AY177" s="16"/>
    </row>
    <row r="178" spans="1:51">
      <c r="A178" s="16">
        <v>1530</v>
      </c>
      <c r="B178" s="16">
        <f t="shared" si="16"/>
        <v>25.5</v>
      </c>
      <c r="C178" s="16">
        <v>36.832766999999997</v>
      </c>
      <c r="D178" s="16">
        <v>73.507034000000004</v>
      </c>
      <c r="E178" s="16">
        <v>8.1029299999999999E-2</v>
      </c>
      <c r="F178" s="16">
        <v>0.40195343</v>
      </c>
      <c r="H178" s="16">
        <v>1550</v>
      </c>
      <c r="I178" s="16">
        <f t="shared" si="14"/>
        <v>25.833333333333332</v>
      </c>
      <c r="J178" s="16">
        <v>36.340995999999997</v>
      </c>
      <c r="K178" s="16">
        <v>72.582989999999995</v>
      </c>
      <c r="L178" s="16">
        <v>7.5127020000000003E-2</v>
      </c>
      <c r="M178" s="16">
        <v>0.35030981999999999</v>
      </c>
      <c r="O178" s="16">
        <v>1550</v>
      </c>
      <c r="P178">
        <f t="shared" si="17"/>
        <v>25.833333333333332</v>
      </c>
      <c r="Q178" s="16">
        <v>44.994728000000002</v>
      </c>
      <c r="R178" s="16">
        <v>54.725735</v>
      </c>
      <c r="S178" s="16">
        <v>0.22967713000000001</v>
      </c>
      <c r="T178" s="16">
        <v>1.1312424999999999</v>
      </c>
      <c r="V178" s="16">
        <v>1530</v>
      </c>
      <c r="W178">
        <f t="shared" si="18"/>
        <v>25.5</v>
      </c>
      <c r="X178" s="16">
        <v>45.006979999999999</v>
      </c>
      <c r="Y178" s="16">
        <v>56.199649999999998</v>
      </c>
      <c r="Z178" s="16">
        <v>0.22964657999999999</v>
      </c>
      <c r="AA178" s="16">
        <v>1.1290152</v>
      </c>
      <c r="AC178" s="16">
        <v>1510</v>
      </c>
      <c r="AD178" s="16">
        <f t="shared" si="19"/>
        <v>25.166666666666668</v>
      </c>
      <c r="AE178" s="16">
        <v>33.87321</v>
      </c>
      <c r="AF178" s="16">
        <v>72.663690000000003</v>
      </c>
      <c r="AG178" s="16">
        <v>6.6337640000000003E-2</v>
      </c>
      <c r="AH178" s="16">
        <v>0.44339149999999999</v>
      </c>
      <c r="AJ178" s="16">
        <v>1500</v>
      </c>
      <c r="AK178" s="16">
        <f t="shared" si="15"/>
        <v>25</v>
      </c>
      <c r="AL178" s="16">
        <v>34.954853</v>
      </c>
      <c r="AM178" s="16">
        <v>72.986199999999997</v>
      </c>
      <c r="AN178" s="16">
        <v>7.1166740000000006E-2</v>
      </c>
      <c r="AO178" s="16">
        <v>0.42414337000000002</v>
      </c>
      <c r="AQ178" s="16">
        <v>1530</v>
      </c>
      <c r="AR178">
        <f t="shared" si="20"/>
        <v>25.5</v>
      </c>
      <c r="AS178" s="16">
        <v>38.308734999999999</v>
      </c>
      <c r="AT178" s="16">
        <v>74.475845000000007</v>
      </c>
      <c r="AU178" s="16">
        <v>8.9137419999999995E-2</v>
      </c>
      <c r="AV178" s="16">
        <v>0.37579536000000002</v>
      </c>
      <c r="AX178" s="16"/>
      <c r="AY178" s="16"/>
    </row>
    <row r="179" spans="1:51">
      <c r="A179" s="16">
        <v>1540</v>
      </c>
      <c r="B179" s="16">
        <f t="shared" si="16"/>
        <v>25.666666666666668</v>
      </c>
      <c r="C179" s="16">
        <v>36.681347000000002</v>
      </c>
      <c r="D179" s="16">
        <v>73.526390000000006</v>
      </c>
      <c r="E179" s="16">
        <v>8.0051064000000005E-2</v>
      </c>
      <c r="F179" s="16">
        <v>0.40136912000000002</v>
      </c>
      <c r="H179" s="16">
        <v>1560</v>
      </c>
      <c r="I179" s="16">
        <f t="shared" si="14"/>
        <v>26</v>
      </c>
      <c r="J179" s="16">
        <v>36.210773000000003</v>
      </c>
      <c r="K179" s="16">
        <v>72.587450000000004</v>
      </c>
      <c r="L179" s="16">
        <v>7.4405949999999998E-2</v>
      </c>
      <c r="M179" s="16">
        <v>0.35091168</v>
      </c>
      <c r="O179" s="16">
        <v>1560</v>
      </c>
      <c r="P179">
        <f t="shared" si="17"/>
        <v>26</v>
      </c>
      <c r="Q179" s="16">
        <v>44.899375999999997</v>
      </c>
      <c r="R179" s="16">
        <v>56.232886999999998</v>
      </c>
      <c r="S179" s="16">
        <v>0.22954714000000001</v>
      </c>
      <c r="T179" s="16">
        <v>1.1452239</v>
      </c>
      <c r="V179" s="16">
        <v>1540</v>
      </c>
      <c r="W179">
        <f t="shared" si="18"/>
        <v>25.666666666666668</v>
      </c>
      <c r="X179" s="16">
        <v>44.914597000000001</v>
      </c>
      <c r="Y179" s="16">
        <v>57.651786999999999</v>
      </c>
      <c r="Z179" s="16">
        <v>0.22950856</v>
      </c>
      <c r="AA179" s="16">
        <v>1.1424311</v>
      </c>
      <c r="AC179" s="16">
        <v>1520</v>
      </c>
      <c r="AD179" s="16">
        <f t="shared" si="19"/>
        <v>25.333333333333332</v>
      </c>
      <c r="AE179" s="16">
        <v>33.706547</v>
      </c>
      <c r="AF179" s="16">
        <v>72.678635</v>
      </c>
      <c r="AG179" s="16">
        <v>6.5577775000000005E-2</v>
      </c>
      <c r="AH179" s="16">
        <v>0.4453548</v>
      </c>
      <c r="AJ179" s="16">
        <v>1510</v>
      </c>
      <c r="AK179" s="16">
        <f t="shared" si="15"/>
        <v>25.166666666666668</v>
      </c>
      <c r="AL179" s="16">
        <v>34.793529999999997</v>
      </c>
      <c r="AM179" s="16">
        <v>73.002309999999994</v>
      </c>
      <c r="AN179" s="16">
        <v>7.0344076000000005E-2</v>
      </c>
      <c r="AO179" s="16">
        <v>0.42537520000000001</v>
      </c>
      <c r="AQ179" s="16">
        <v>1540</v>
      </c>
      <c r="AR179">
        <f t="shared" si="20"/>
        <v>25.666666666666668</v>
      </c>
      <c r="AS179" s="16">
        <v>38.175392000000002</v>
      </c>
      <c r="AT179" s="16">
        <v>74.491540000000001</v>
      </c>
      <c r="AU179" s="16">
        <v>8.8079384999999996E-2</v>
      </c>
      <c r="AV179" s="16">
        <v>0.37354556</v>
      </c>
      <c r="AX179" s="16"/>
      <c r="AY179" s="16"/>
    </row>
    <row r="180" spans="1:51">
      <c r="A180" s="16">
        <v>1550</v>
      </c>
      <c r="B180" s="16">
        <f t="shared" si="16"/>
        <v>25.833333333333332</v>
      </c>
      <c r="C180" s="16">
        <v>36.52993</v>
      </c>
      <c r="D180" s="16">
        <v>73.544920000000005</v>
      </c>
      <c r="E180" s="16">
        <v>7.909687E-2</v>
      </c>
      <c r="F180" s="16">
        <v>0.40100356999999998</v>
      </c>
      <c r="H180" s="16">
        <v>1570</v>
      </c>
      <c r="I180" s="16">
        <f t="shared" si="14"/>
        <v>26.166666666666668</v>
      </c>
      <c r="J180" s="16">
        <v>36.080554999999997</v>
      </c>
      <c r="K180" s="16">
        <v>72.591719999999995</v>
      </c>
      <c r="L180" s="16">
        <v>7.369647E-2</v>
      </c>
      <c r="M180" s="16">
        <v>0.35159970000000001</v>
      </c>
      <c r="O180" s="16">
        <v>1570</v>
      </c>
      <c r="P180">
        <f t="shared" si="17"/>
        <v>26.166666666666668</v>
      </c>
      <c r="Q180" s="16">
        <v>44.804023999999998</v>
      </c>
      <c r="R180" s="16">
        <v>57.726505000000003</v>
      </c>
      <c r="S180" s="16">
        <v>0.22936866</v>
      </c>
      <c r="T180" s="16">
        <v>1.1588514999999999</v>
      </c>
      <c r="V180" s="16">
        <v>1550</v>
      </c>
      <c r="W180">
        <f t="shared" si="18"/>
        <v>25.833333333333332</v>
      </c>
      <c r="X180" s="16">
        <v>44.822212</v>
      </c>
      <c r="Y180" s="16">
        <v>59.085116999999997</v>
      </c>
      <c r="Z180" s="16">
        <v>0.22932036</v>
      </c>
      <c r="AA180" s="16">
        <v>1.1554703</v>
      </c>
      <c r="AC180" s="16">
        <v>1530</v>
      </c>
      <c r="AD180" s="16">
        <f t="shared" si="19"/>
        <v>25.5</v>
      </c>
      <c r="AE180" s="16">
        <v>33.539879999999997</v>
      </c>
      <c r="AF180" s="16">
        <v>72.693110000000004</v>
      </c>
      <c r="AG180" s="16">
        <v>6.4831059999999996E-2</v>
      </c>
      <c r="AH180" s="16">
        <v>0.44741249999999999</v>
      </c>
      <c r="AJ180" s="16">
        <v>1520</v>
      </c>
      <c r="AK180" s="16">
        <f t="shared" si="15"/>
        <v>25.333333333333332</v>
      </c>
      <c r="AL180" s="16">
        <v>34.632210000000001</v>
      </c>
      <c r="AM180" s="16">
        <v>73.017859999999999</v>
      </c>
      <c r="AN180" s="16">
        <v>6.9536970000000004E-2</v>
      </c>
      <c r="AO180" s="16">
        <v>0.42672824999999998</v>
      </c>
      <c r="AQ180" s="16">
        <v>1550</v>
      </c>
      <c r="AR180">
        <f t="shared" si="20"/>
        <v>25.833333333333332</v>
      </c>
      <c r="AS180" s="16">
        <v>38.042053000000003</v>
      </c>
      <c r="AT180" s="16">
        <v>74.506439999999998</v>
      </c>
      <c r="AU180" s="16">
        <v>8.7052580000000004E-2</v>
      </c>
      <c r="AV180" s="16">
        <v>0.37159804000000002</v>
      </c>
      <c r="AX180" s="16"/>
      <c r="AY180" s="16"/>
    </row>
    <row r="181" spans="1:51">
      <c r="A181" s="16">
        <v>1560</v>
      </c>
      <c r="B181" s="16">
        <f t="shared" si="16"/>
        <v>26</v>
      </c>
      <c r="C181" s="16">
        <v>36.378509999999999</v>
      </c>
      <c r="D181" s="16">
        <v>73.562690000000003</v>
      </c>
      <c r="E181" s="16">
        <v>7.816526E-2</v>
      </c>
      <c r="F181" s="16">
        <v>0.40084069999999999</v>
      </c>
      <c r="H181" s="16">
        <v>1580</v>
      </c>
      <c r="I181" s="16">
        <f t="shared" si="14"/>
        <v>26.333333333333332</v>
      </c>
      <c r="J181" s="16">
        <v>35.950333000000001</v>
      </c>
      <c r="K181" s="16">
        <v>72.59581</v>
      </c>
      <c r="L181" s="16">
        <v>7.2998090000000002E-2</v>
      </c>
      <c r="M181" s="16">
        <v>0.35236865000000001</v>
      </c>
      <c r="O181" s="16">
        <v>1580</v>
      </c>
      <c r="P181">
        <f t="shared" si="17"/>
        <v>26.333333333333332</v>
      </c>
      <c r="Q181" s="16">
        <v>44.708669999999998</v>
      </c>
      <c r="R181" s="16">
        <v>59.198239999999998</v>
      </c>
      <c r="S181" s="16">
        <v>0.22912495999999999</v>
      </c>
      <c r="T181" s="19">
        <v>1.1719579</v>
      </c>
      <c r="V181" s="16">
        <v>1560</v>
      </c>
      <c r="W181">
        <f t="shared" si="18"/>
        <v>26</v>
      </c>
      <c r="X181" s="16">
        <v>44.72983</v>
      </c>
      <c r="Y181" s="16">
        <v>60.491410000000002</v>
      </c>
      <c r="Z181" s="16">
        <v>0.22906499999999999</v>
      </c>
      <c r="AA181" s="16">
        <v>1.1679626000000001</v>
      </c>
      <c r="AC181" s="16">
        <v>1540</v>
      </c>
      <c r="AD181" s="16">
        <f t="shared" si="19"/>
        <v>25.666666666666668</v>
      </c>
      <c r="AE181" s="16">
        <v>33.373215000000002</v>
      </c>
      <c r="AF181" s="16">
        <v>72.707120000000003</v>
      </c>
      <c r="AG181" s="16">
        <v>6.4097080000000001E-2</v>
      </c>
      <c r="AH181" s="16">
        <v>0.44956020000000002</v>
      </c>
      <c r="AJ181" s="16">
        <v>1530</v>
      </c>
      <c r="AK181" s="16">
        <f t="shared" si="15"/>
        <v>25.5</v>
      </c>
      <c r="AL181" s="16">
        <v>34.470889999999997</v>
      </c>
      <c r="AM181" s="16">
        <v>73.032889999999995</v>
      </c>
      <c r="AN181" s="16">
        <v>6.8744816E-2</v>
      </c>
      <c r="AO181" s="16">
        <v>0.42819664000000002</v>
      </c>
      <c r="AQ181" s="16">
        <v>1560</v>
      </c>
      <c r="AR181">
        <f t="shared" si="20"/>
        <v>26</v>
      </c>
      <c r="AS181" s="16">
        <v>37.908709999999999</v>
      </c>
      <c r="AT181" s="16">
        <v>74.520589999999999</v>
      </c>
      <c r="AU181" s="16">
        <v>8.6054740000000005E-2</v>
      </c>
      <c r="AV181" s="19">
        <v>0.36992789999999998</v>
      </c>
      <c r="AX181" s="16"/>
      <c r="AY181" s="16"/>
    </row>
    <row r="182" spans="1:51">
      <c r="A182" s="16">
        <v>1570</v>
      </c>
      <c r="B182" s="16">
        <f t="shared" si="16"/>
        <v>26.166666666666668</v>
      </c>
      <c r="C182" s="16">
        <v>36.227089999999997</v>
      </c>
      <c r="D182" s="16">
        <v>73.579740000000001</v>
      </c>
      <c r="E182" s="16">
        <v>7.7254935999999996E-2</v>
      </c>
      <c r="F182" s="16">
        <v>0.40086579999999999</v>
      </c>
      <c r="H182" s="16">
        <v>1590</v>
      </c>
      <c r="I182" s="16">
        <f t="shared" si="14"/>
        <v>26.5</v>
      </c>
      <c r="J182" s="16">
        <v>35.820113999999997</v>
      </c>
      <c r="K182" s="16">
        <v>72.599723999999995</v>
      </c>
      <c r="L182" s="16">
        <v>7.2310390000000002E-2</v>
      </c>
      <c r="M182" s="16">
        <v>0.35321387999999998</v>
      </c>
      <c r="O182" s="16">
        <v>1590</v>
      </c>
      <c r="P182">
        <f t="shared" si="17"/>
        <v>26.5</v>
      </c>
      <c r="Q182" s="16">
        <v>44.613320000000002</v>
      </c>
      <c r="R182" s="16">
        <v>60.638260000000002</v>
      </c>
      <c r="S182" s="16">
        <v>0.2287941</v>
      </c>
      <c r="T182" s="19">
        <v>1.1843208000000001</v>
      </c>
      <c r="V182" s="16">
        <v>1570</v>
      </c>
      <c r="W182">
        <f t="shared" si="18"/>
        <v>26.166666666666668</v>
      </c>
      <c r="X182" s="16">
        <v>44.637447000000002</v>
      </c>
      <c r="Y182" s="16">
        <v>61.861393</v>
      </c>
      <c r="Z182" s="16">
        <v>0.22872026000000001</v>
      </c>
      <c r="AA182" s="16">
        <v>1.1796837</v>
      </c>
      <c r="AC182" s="16">
        <v>1550</v>
      </c>
      <c r="AD182" s="16">
        <f t="shared" si="19"/>
        <v>25.833333333333332</v>
      </c>
      <c r="AE182" s="16">
        <v>33.206547</v>
      </c>
      <c r="AF182" s="16">
        <v>72.720699999999994</v>
      </c>
      <c r="AG182" s="16">
        <v>6.3375399999999998E-2</v>
      </c>
      <c r="AH182" s="16">
        <v>0.45179375999999999</v>
      </c>
      <c r="AJ182" s="16">
        <v>1540</v>
      </c>
      <c r="AK182" s="16">
        <f t="shared" si="15"/>
        <v>25.666666666666668</v>
      </c>
      <c r="AL182" s="16">
        <v>34.309565999999997</v>
      </c>
      <c r="AM182" s="16">
        <v>73.047409999999999</v>
      </c>
      <c r="AN182" s="16">
        <v>6.7967130000000001E-2</v>
      </c>
      <c r="AO182" s="16">
        <v>0.42977616000000002</v>
      </c>
      <c r="AQ182" s="16">
        <v>1570</v>
      </c>
      <c r="AR182">
        <f t="shared" si="20"/>
        <v>26.166666666666668</v>
      </c>
      <c r="AS182" s="16">
        <v>37.775368</v>
      </c>
      <c r="AT182" s="16">
        <v>74.53407</v>
      </c>
      <c r="AU182" s="16">
        <v>8.5083850000000003E-2</v>
      </c>
      <c r="AV182" s="19">
        <v>0.36851319999999999</v>
      </c>
      <c r="AX182" s="16"/>
      <c r="AY182" s="16"/>
    </row>
    <row r="183" spans="1:51">
      <c r="A183" s="16">
        <v>1580</v>
      </c>
      <c r="B183" s="16">
        <f t="shared" si="16"/>
        <v>26.333333333333332</v>
      </c>
      <c r="C183" s="16">
        <v>36.075670000000002</v>
      </c>
      <c r="D183" s="16">
        <v>73.596119999999999</v>
      </c>
      <c r="E183" s="16">
        <v>7.6364695999999996E-2</v>
      </c>
      <c r="F183" s="16">
        <v>0.40106544</v>
      </c>
      <c r="H183" s="16">
        <v>1600</v>
      </c>
      <c r="I183" s="16">
        <f t="shared" si="14"/>
        <v>26.666666666666668</v>
      </c>
      <c r="J183" s="16">
        <v>35.689889999999998</v>
      </c>
      <c r="K183" s="16">
        <v>72.603470000000002</v>
      </c>
      <c r="L183" s="16">
        <v>7.1632959999999996E-2</v>
      </c>
      <c r="M183" s="16">
        <v>0.35413099999999997</v>
      </c>
      <c r="O183" s="16">
        <v>1600</v>
      </c>
      <c r="P183">
        <f t="shared" si="17"/>
        <v>26.666666666666668</v>
      </c>
      <c r="Q183" s="16">
        <v>44.517969999999998</v>
      </c>
      <c r="R183" s="16">
        <v>62.036320000000003</v>
      </c>
      <c r="S183" s="16">
        <v>0.22834750000000001</v>
      </c>
      <c r="T183" s="19">
        <v>1.1956483</v>
      </c>
      <c r="V183" s="16">
        <v>1580</v>
      </c>
      <c r="W183">
        <f t="shared" si="18"/>
        <v>26.333333333333332</v>
      </c>
      <c r="X183" s="16">
        <v>44.545062999999999</v>
      </c>
      <c r="Y183" s="16">
        <v>63.184539999999998</v>
      </c>
      <c r="Z183" s="16">
        <v>0.2282573</v>
      </c>
      <c r="AA183" s="16">
        <v>1.1903398000000001</v>
      </c>
      <c r="AC183" s="16">
        <v>1560</v>
      </c>
      <c r="AD183" s="16">
        <f t="shared" si="19"/>
        <v>26</v>
      </c>
      <c r="AE183" s="16">
        <v>33.039883000000003</v>
      </c>
      <c r="AF183" s="16">
        <v>72.733863999999997</v>
      </c>
      <c r="AG183" s="16">
        <v>6.266563E-2</v>
      </c>
      <c r="AH183" s="16">
        <v>0.45410925000000002</v>
      </c>
      <c r="AJ183" s="16">
        <v>1550</v>
      </c>
      <c r="AK183" s="16">
        <f t="shared" si="15"/>
        <v>25.833333333333332</v>
      </c>
      <c r="AL183" s="16">
        <v>34.148246999999998</v>
      </c>
      <c r="AM183" s="16">
        <v>73.061454999999995</v>
      </c>
      <c r="AN183" s="16">
        <v>6.7203289999999999E-2</v>
      </c>
      <c r="AO183" s="16">
        <v>0.43145955000000002</v>
      </c>
      <c r="AQ183" s="16">
        <v>1572.9</v>
      </c>
      <c r="AR183">
        <f t="shared" si="20"/>
        <v>26.215</v>
      </c>
      <c r="AS183" s="16">
        <v>37.736699999999999</v>
      </c>
      <c r="AT183" s="16">
        <v>74.537864999999996</v>
      </c>
      <c r="AU183" s="16">
        <v>8.4807069999999998E-2</v>
      </c>
      <c r="AV183" s="19">
        <v>0.36814775999999999</v>
      </c>
      <c r="AX183" s="16"/>
      <c r="AY183" s="16"/>
    </row>
    <row r="184" spans="1:51">
      <c r="A184" s="16">
        <v>1590</v>
      </c>
      <c r="B184" s="16">
        <f t="shared" si="16"/>
        <v>26.5</v>
      </c>
      <c r="C184" s="16">
        <v>35.924247999999999</v>
      </c>
      <c r="D184" s="16">
        <v>73.611879999999999</v>
      </c>
      <c r="E184" s="16">
        <v>7.5493459999999998E-2</v>
      </c>
      <c r="F184" s="16">
        <v>0.40142762999999998</v>
      </c>
      <c r="H184" s="16">
        <v>1610</v>
      </c>
      <c r="I184" s="16">
        <f t="shared" si="14"/>
        <v>26.833333333333332</v>
      </c>
      <c r="J184" s="16">
        <v>35.559669999999997</v>
      </c>
      <c r="K184" s="16">
        <v>72.607060000000004</v>
      </c>
      <c r="L184" s="16">
        <v>7.0965440000000005E-2</v>
      </c>
      <c r="M184" s="16">
        <v>0.35511612999999997</v>
      </c>
      <c r="O184" s="16">
        <v>1610</v>
      </c>
      <c r="P184">
        <f t="shared" si="17"/>
        <v>26.833333333333332</v>
      </c>
      <c r="Q184" s="16">
        <v>44.422620000000002</v>
      </c>
      <c r="R184" s="16">
        <v>63.381675999999999</v>
      </c>
      <c r="S184" s="16">
        <v>0.22774834999999999</v>
      </c>
      <c r="T184" s="16">
        <v>1.2055604</v>
      </c>
      <c r="V184" s="16">
        <v>1590</v>
      </c>
      <c r="W184">
        <f t="shared" si="18"/>
        <v>26.5</v>
      </c>
      <c r="X184" s="16">
        <v>44.452682000000003</v>
      </c>
      <c r="Y184" s="16">
        <v>64.44999</v>
      </c>
      <c r="Z184" s="16">
        <v>0.22763913999999999</v>
      </c>
      <c r="AA184" s="16">
        <v>1.1995503000000001</v>
      </c>
      <c r="AC184" s="16">
        <v>1570</v>
      </c>
      <c r="AD184" s="16">
        <f t="shared" si="19"/>
        <v>26.166666666666668</v>
      </c>
      <c r="AE184" s="16">
        <v>32.873220000000003</v>
      </c>
      <c r="AF184" s="16">
        <v>72.746619999999993</v>
      </c>
      <c r="AG184" s="16">
        <v>6.1967410000000001E-2</v>
      </c>
      <c r="AH184" s="16">
        <v>0.45650299999999999</v>
      </c>
      <c r="AJ184" s="16">
        <v>1560</v>
      </c>
      <c r="AK184" s="16">
        <f t="shared" si="15"/>
        <v>26</v>
      </c>
      <c r="AL184" s="16">
        <v>33.986927000000001</v>
      </c>
      <c r="AM184" s="16">
        <v>73.075035</v>
      </c>
      <c r="AN184" s="16">
        <v>6.6452675000000003E-2</v>
      </c>
      <c r="AO184" s="16">
        <v>0.4332396</v>
      </c>
      <c r="AQ184" s="16">
        <v>1572.9</v>
      </c>
      <c r="AR184">
        <f t="shared" si="20"/>
        <v>26.215</v>
      </c>
      <c r="AS184" s="16">
        <v>37.736699999999999</v>
      </c>
      <c r="AT184" s="16">
        <v>74.537864999999996</v>
      </c>
      <c r="AU184" s="16">
        <v>8.4807069999999998E-2</v>
      </c>
      <c r="AV184" s="16">
        <v>0.36814770000000002</v>
      </c>
      <c r="AX184" s="16"/>
      <c r="AY184" s="16"/>
    </row>
    <row r="185" spans="1:51">
      <c r="A185" s="16">
        <v>1600</v>
      </c>
      <c r="B185" s="16">
        <f t="shared" si="16"/>
        <v>26.666666666666668</v>
      </c>
      <c r="C185" s="16">
        <v>35.772829999999999</v>
      </c>
      <c r="D185" s="16">
        <v>73.627030000000005</v>
      </c>
      <c r="E185" s="16">
        <v>7.4640239999999997E-2</v>
      </c>
      <c r="F185" s="16">
        <v>0.4019413</v>
      </c>
      <c r="H185" s="16">
        <v>1620</v>
      </c>
      <c r="I185" s="16">
        <f t="shared" si="14"/>
        <v>27</v>
      </c>
      <c r="J185" s="16">
        <v>35.429450000000003</v>
      </c>
      <c r="K185" s="16">
        <v>72.610500000000002</v>
      </c>
      <c r="L185" s="16">
        <v>7.0307486000000002E-2</v>
      </c>
      <c r="M185" s="16">
        <v>0.35616565</v>
      </c>
      <c r="O185" s="16">
        <v>1620</v>
      </c>
      <c r="P185">
        <f t="shared" si="17"/>
        <v>27</v>
      </c>
      <c r="Q185" s="16">
        <v>44.327266999999999</v>
      </c>
      <c r="R185" s="16">
        <v>64.662629999999993</v>
      </c>
      <c r="S185" s="16">
        <v>0.22695011000000001</v>
      </c>
      <c r="T185" s="16">
        <v>1.2135718</v>
      </c>
      <c r="V185" s="16">
        <v>1600</v>
      </c>
      <c r="W185">
        <f t="shared" si="18"/>
        <v>26.666666666666668</v>
      </c>
      <c r="X185" s="16">
        <v>44.360300000000002</v>
      </c>
      <c r="Y185" s="16">
        <v>65.646934999999999</v>
      </c>
      <c r="Z185" s="16">
        <v>0.22681910999999999</v>
      </c>
      <c r="AA185" s="16">
        <v>1.2068299</v>
      </c>
      <c r="AC185" s="16">
        <v>1580</v>
      </c>
      <c r="AD185" s="16">
        <f t="shared" si="19"/>
        <v>26.333333333333332</v>
      </c>
      <c r="AE185" s="16">
        <v>32.70655</v>
      </c>
      <c r="AF185" s="16">
        <v>72.758994999999999</v>
      </c>
      <c r="AG185" s="16">
        <v>6.1280396000000001E-2</v>
      </c>
      <c r="AH185" s="16">
        <v>0.45897165000000001</v>
      </c>
      <c r="AJ185" s="16">
        <v>1570</v>
      </c>
      <c r="AK185" s="16">
        <f t="shared" si="15"/>
        <v>26.166666666666668</v>
      </c>
      <c r="AL185" s="16">
        <v>33.825603000000001</v>
      </c>
      <c r="AM185" s="16">
        <v>73.088189999999997</v>
      </c>
      <c r="AN185" s="16">
        <v>6.5714813999999996E-2</v>
      </c>
      <c r="AO185" s="16">
        <v>0.43511070000000002</v>
      </c>
      <c r="AQ185" s="16">
        <v>1580</v>
      </c>
      <c r="AR185">
        <f t="shared" si="20"/>
        <v>26.333333333333332</v>
      </c>
      <c r="AS185" s="16">
        <v>37.639645000000002</v>
      </c>
      <c r="AT185" s="16">
        <v>74.546930000000003</v>
      </c>
      <c r="AU185" s="16">
        <v>8.4137770000000001E-2</v>
      </c>
      <c r="AV185" s="16">
        <v>0.36758067999999999</v>
      </c>
      <c r="AX185" s="16"/>
      <c r="AY185" s="16"/>
    </row>
    <row r="186" spans="1:51">
      <c r="A186" s="16">
        <v>1610</v>
      </c>
      <c r="B186" s="16">
        <f t="shared" si="16"/>
        <v>26.833333333333332</v>
      </c>
      <c r="C186" s="16">
        <v>35.621409999999997</v>
      </c>
      <c r="D186" s="16">
        <v>73.641630000000006</v>
      </c>
      <c r="E186" s="16">
        <v>7.3804190000000006E-2</v>
      </c>
      <c r="F186" s="16">
        <v>0.40259800000000001</v>
      </c>
      <c r="H186" s="16">
        <v>1630</v>
      </c>
      <c r="I186" s="16">
        <f t="shared" si="14"/>
        <v>27.166666666666668</v>
      </c>
      <c r="J186" s="16">
        <v>35.299230000000001</v>
      </c>
      <c r="K186" s="16">
        <v>72.613789999999995</v>
      </c>
      <c r="L186" s="16">
        <v>6.9658769999999995E-2</v>
      </c>
      <c r="M186" s="16">
        <v>0.35727617</v>
      </c>
      <c r="O186" s="16">
        <v>1630</v>
      </c>
      <c r="P186">
        <f t="shared" si="17"/>
        <v>27.166666666666668</v>
      </c>
      <c r="Q186" s="16">
        <v>44.231915000000001</v>
      </c>
      <c r="R186" s="16">
        <v>65.867615000000001</v>
      </c>
      <c r="S186" s="16">
        <v>0.22589509999999999</v>
      </c>
      <c r="T186" s="16">
        <v>1.2190738999999999</v>
      </c>
      <c r="V186" s="16">
        <v>1610</v>
      </c>
      <c r="W186">
        <f t="shared" si="18"/>
        <v>26.833333333333332</v>
      </c>
      <c r="X186" s="16">
        <v>44.267913999999998</v>
      </c>
      <c r="Y186" s="16">
        <v>66.764979999999994</v>
      </c>
      <c r="Z186" s="16">
        <v>0.22573955000000001</v>
      </c>
      <c r="AA186" s="16">
        <v>1.211573</v>
      </c>
      <c r="AC186" s="16">
        <v>1590</v>
      </c>
      <c r="AD186" s="16">
        <f t="shared" si="19"/>
        <v>26.5</v>
      </c>
      <c r="AE186" s="16">
        <v>32.539886000000003</v>
      </c>
      <c r="AF186" s="16">
        <v>72.770989999999998</v>
      </c>
      <c r="AG186" s="16">
        <v>6.0604277999999998E-2</v>
      </c>
      <c r="AH186" s="16">
        <v>0.46151239999999999</v>
      </c>
      <c r="AJ186" s="16">
        <v>1580</v>
      </c>
      <c r="AK186" s="16">
        <f t="shared" si="15"/>
        <v>26.333333333333332</v>
      </c>
      <c r="AL186" s="16">
        <v>33.664284000000002</v>
      </c>
      <c r="AM186" s="16">
        <v>73.100920000000002</v>
      </c>
      <c r="AN186" s="16">
        <v>6.4989249999999998E-2</v>
      </c>
      <c r="AO186" s="16">
        <v>0.43706804999999999</v>
      </c>
      <c r="AQ186" s="16">
        <v>1590</v>
      </c>
      <c r="AR186">
        <f t="shared" si="20"/>
        <v>26.5</v>
      </c>
      <c r="AS186" s="16">
        <v>37.502949999999998</v>
      </c>
      <c r="AT186" s="16">
        <v>74.559209999999993</v>
      </c>
      <c r="AU186" s="16">
        <v>8.3213739999999994E-2</v>
      </c>
      <c r="AV186" s="16">
        <v>0.36694480000000002</v>
      </c>
      <c r="AX186" s="16"/>
      <c r="AY186" s="16"/>
    </row>
    <row r="187" spans="1:51">
      <c r="A187" s="16">
        <v>1620</v>
      </c>
      <c r="B187" s="16">
        <f t="shared" si="16"/>
        <v>27</v>
      </c>
      <c r="C187" s="16">
        <v>35.469990000000003</v>
      </c>
      <c r="D187" s="16">
        <v>73.655699999999996</v>
      </c>
      <c r="E187" s="16">
        <v>7.2984345000000006E-2</v>
      </c>
      <c r="F187" s="16">
        <v>0.4033853</v>
      </c>
      <c r="H187" s="16">
        <v>1640</v>
      </c>
      <c r="I187" s="16">
        <f t="shared" si="14"/>
        <v>27.333333333333332</v>
      </c>
      <c r="J187" s="16">
        <v>35.16901</v>
      </c>
      <c r="K187" s="16">
        <v>72.61694</v>
      </c>
      <c r="L187" s="16">
        <v>6.9019010000000006E-2</v>
      </c>
      <c r="M187" s="16">
        <v>0.35844462999999999</v>
      </c>
      <c r="O187" s="16">
        <v>1640</v>
      </c>
      <c r="P187">
        <f t="shared" si="17"/>
        <v>27.333333333333332</v>
      </c>
      <c r="Q187" s="16">
        <v>44.136561999999998</v>
      </c>
      <c r="R187" s="16">
        <v>66.986040000000003</v>
      </c>
      <c r="S187" s="16">
        <v>0.22451394999999999</v>
      </c>
      <c r="T187" s="16">
        <v>1.2213255999999999</v>
      </c>
      <c r="V187" s="16">
        <v>1620</v>
      </c>
      <c r="W187">
        <f t="shared" si="18"/>
        <v>27</v>
      </c>
      <c r="X187" s="16">
        <v>44.175533000000001</v>
      </c>
      <c r="Y187" s="16">
        <v>67.794730000000001</v>
      </c>
      <c r="Z187" s="16">
        <v>0.22433143999999999</v>
      </c>
      <c r="AA187" s="16">
        <v>1.2130449999999999</v>
      </c>
      <c r="AC187" s="16">
        <v>1600</v>
      </c>
      <c r="AD187" s="16">
        <f t="shared" si="19"/>
        <v>26.666666666666668</v>
      </c>
      <c r="AE187" s="16">
        <v>32.373221999999998</v>
      </c>
      <c r="AF187" s="16">
        <v>72.782629999999997</v>
      </c>
      <c r="AG187" s="16">
        <v>5.9938733000000001E-2</v>
      </c>
      <c r="AH187" s="16">
        <v>0.46412206</v>
      </c>
      <c r="AJ187" s="16">
        <v>1590</v>
      </c>
      <c r="AK187" s="16">
        <f t="shared" si="15"/>
        <v>26.5</v>
      </c>
      <c r="AL187" s="16">
        <v>33.502963999999999</v>
      </c>
      <c r="AM187" s="16">
        <v>73.113249999999994</v>
      </c>
      <c r="AN187" s="16">
        <v>6.4275570000000004E-2</v>
      </c>
      <c r="AO187" s="16">
        <v>0.43910754000000002</v>
      </c>
      <c r="AQ187" s="16">
        <v>1600</v>
      </c>
      <c r="AR187">
        <f t="shared" si="20"/>
        <v>26.666666666666668</v>
      </c>
      <c r="AS187" s="16">
        <v>37.366253</v>
      </c>
      <c r="AT187" s="16">
        <v>74.570970000000003</v>
      </c>
      <c r="AU187" s="16">
        <v>8.231057E-2</v>
      </c>
      <c r="AV187" s="16">
        <v>0.36649004000000002</v>
      </c>
      <c r="AX187" s="16"/>
      <c r="AY187" s="16"/>
    </row>
    <row r="188" spans="1:51">
      <c r="A188" s="16">
        <v>1630</v>
      </c>
      <c r="B188" s="16">
        <f t="shared" si="16"/>
        <v>27.166666666666668</v>
      </c>
      <c r="C188" s="16">
        <v>35.318570000000001</v>
      </c>
      <c r="D188" s="16">
        <v>73.669265999999993</v>
      </c>
      <c r="E188" s="16">
        <v>7.2180060000000004E-2</v>
      </c>
      <c r="F188" s="16">
        <v>0.40429716999999998</v>
      </c>
      <c r="H188" s="16">
        <v>1650</v>
      </c>
      <c r="I188" s="16">
        <f t="shared" si="14"/>
        <v>27.5</v>
      </c>
      <c r="J188" s="16">
        <v>35.038787999999997</v>
      </c>
      <c r="K188" s="16">
        <v>72.619960000000006</v>
      </c>
      <c r="L188" s="16">
        <v>6.8387926000000002E-2</v>
      </c>
      <c r="M188" s="16">
        <v>0.35966819999999999</v>
      </c>
      <c r="O188" s="16">
        <v>1650</v>
      </c>
      <c r="P188">
        <f t="shared" si="17"/>
        <v>27.5</v>
      </c>
      <c r="Q188" s="16">
        <v>44.04121</v>
      </c>
      <c r="R188" s="16">
        <v>68.008359999999996</v>
      </c>
      <c r="S188" s="16">
        <v>0.22272671999999999</v>
      </c>
      <c r="T188" s="16">
        <v>1.2194605000000001</v>
      </c>
      <c r="V188" s="16">
        <v>1630</v>
      </c>
      <c r="W188">
        <f t="shared" si="18"/>
        <v>27.166666666666668</v>
      </c>
      <c r="X188" s="16">
        <v>44.083150000000003</v>
      </c>
      <c r="Y188" s="16">
        <v>68.728440000000006</v>
      </c>
      <c r="Z188" s="16">
        <v>0.22251567</v>
      </c>
      <c r="AA188" s="16">
        <v>1.2103919999999999</v>
      </c>
      <c r="AC188" s="16">
        <v>1610</v>
      </c>
      <c r="AD188" s="16">
        <f t="shared" si="19"/>
        <v>26.833333333333332</v>
      </c>
      <c r="AE188" s="16">
        <v>32.206553999999997</v>
      </c>
      <c r="AF188" s="16">
        <v>72.79392</v>
      </c>
      <c r="AG188" s="16">
        <v>5.9283473000000003E-2</v>
      </c>
      <c r="AH188" s="16">
        <v>0.46679816000000002</v>
      </c>
      <c r="AJ188" s="16">
        <v>1600</v>
      </c>
      <c r="AK188" s="16">
        <f t="shared" si="15"/>
        <v>26.666666666666668</v>
      </c>
      <c r="AL188" s="16">
        <v>33.341639999999998</v>
      </c>
      <c r="AM188" s="16">
        <v>73.125206000000006</v>
      </c>
      <c r="AN188" s="16">
        <v>6.3573420000000005E-2</v>
      </c>
      <c r="AO188" s="16">
        <v>0.44122582999999999</v>
      </c>
      <c r="AQ188" s="16">
        <v>1610</v>
      </c>
      <c r="AR188">
        <f t="shared" si="20"/>
        <v>26.833333333333332</v>
      </c>
      <c r="AS188" s="16">
        <v>37.229557</v>
      </c>
      <c r="AT188" s="16">
        <v>74.582229999999996</v>
      </c>
      <c r="AU188" s="16">
        <v>8.1427219999999995E-2</v>
      </c>
      <c r="AV188" s="16">
        <v>0.36620614000000001</v>
      </c>
      <c r="AX188" s="16"/>
      <c r="AY188" s="16"/>
    </row>
    <row r="189" spans="1:51">
      <c r="A189" s="16">
        <v>1640</v>
      </c>
      <c r="B189" s="16">
        <f t="shared" si="16"/>
        <v>27.333333333333332</v>
      </c>
      <c r="C189" s="16">
        <v>35.167149999999999</v>
      </c>
      <c r="D189" s="16">
        <v>73.682360000000003</v>
      </c>
      <c r="E189" s="16">
        <v>7.1390635999999993E-2</v>
      </c>
      <c r="F189" s="16">
        <v>0.40532568000000002</v>
      </c>
      <c r="H189" s="16">
        <v>1660</v>
      </c>
      <c r="I189" s="16">
        <f t="shared" si="14"/>
        <v>27.666666666666668</v>
      </c>
      <c r="J189" s="16">
        <v>34.908569999999997</v>
      </c>
      <c r="K189" s="16">
        <v>72.62285</v>
      </c>
      <c r="L189" s="16">
        <v>6.7765266000000005E-2</v>
      </c>
      <c r="M189" s="16">
        <v>0.36094415000000002</v>
      </c>
      <c r="O189" s="16">
        <v>1660</v>
      </c>
      <c r="P189">
        <f t="shared" si="17"/>
        <v>27.666666666666668</v>
      </c>
      <c r="Q189" s="16">
        <v>43.945860000000003</v>
      </c>
      <c r="R189" s="16">
        <v>68.927086000000003</v>
      </c>
      <c r="S189" s="16">
        <v>0.22044705000000001</v>
      </c>
      <c r="T189" s="16">
        <v>1.2125229</v>
      </c>
      <c r="V189" s="16">
        <v>1640</v>
      </c>
      <c r="W189">
        <f t="shared" si="18"/>
        <v>27.333333333333332</v>
      </c>
      <c r="X189" s="16">
        <v>43.990765000000003</v>
      </c>
      <c r="Y189" s="16">
        <v>69.56062</v>
      </c>
      <c r="Z189" s="16">
        <v>0.22020735</v>
      </c>
      <c r="AA189" s="16">
        <v>1.2026787000000001</v>
      </c>
      <c r="AC189" s="16">
        <v>1620</v>
      </c>
      <c r="AD189" s="16">
        <f t="shared" si="19"/>
        <v>27</v>
      </c>
      <c r="AE189" s="16">
        <v>32.03989</v>
      </c>
      <c r="AF189" s="16">
        <v>72.804885999999996</v>
      </c>
      <c r="AG189" s="16">
        <v>5.8638207999999997E-2</v>
      </c>
      <c r="AH189" s="16">
        <v>0.4695376</v>
      </c>
      <c r="AJ189" s="16">
        <v>1610</v>
      </c>
      <c r="AK189" s="16">
        <f t="shared" si="15"/>
        <v>26.833333333333332</v>
      </c>
      <c r="AL189" s="16">
        <v>33.180320000000002</v>
      </c>
      <c r="AM189" s="16">
        <v>73.136790000000005</v>
      </c>
      <c r="AN189" s="16">
        <v>6.2882439999999998E-2</v>
      </c>
      <c r="AO189" s="16">
        <v>0.44341903999999999</v>
      </c>
      <c r="AQ189" s="16">
        <v>1620</v>
      </c>
      <c r="AR189">
        <f t="shared" si="20"/>
        <v>27</v>
      </c>
      <c r="AS189" s="16">
        <v>37.092860000000002</v>
      </c>
      <c r="AT189" s="16">
        <v>74.593019999999996</v>
      </c>
      <c r="AU189" s="16">
        <v>8.0562599999999998E-2</v>
      </c>
      <c r="AV189" s="16">
        <v>0.36608194999999999</v>
      </c>
      <c r="AX189" s="16"/>
      <c r="AY189" s="16"/>
    </row>
    <row r="190" spans="1:51">
      <c r="A190" s="16">
        <v>1650</v>
      </c>
      <c r="B190" s="16">
        <f t="shared" si="16"/>
        <v>27.5</v>
      </c>
      <c r="C190" s="16">
        <v>35.015729999999998</v>
      </c>
      <c r="D190" s="16">
        <v>73.694999999999993</v>
      </c>
      <c r="E190" s="16">
        <v>7.0615399999999995E-2</v>
      </c>
      <c r="F190" s="16">
        <v>0.40646353000000002</v>
      </c>
      <c r="H190" s="16">
        <v>1670</v>
      </c>
      <c r="I190" s="16">
        <f t="shared" si="14"/>
        <v>27.833333333333332</v>
      </c>
      <c r="J190" s="16">
        <v>34.778346999999997</v>
      </c>
      <c r="K190" s="16">
        <v>72.625600000000006</v>
      </c>
      <c r="L190" s="16">
        <v>6.7150779999999993E-2</v>
      </c>
      <c r="M190" s="16">
        <v>0.36226997</v>
      </c>
      <c r="O190" s="16">
        <v>1670</v>
      </c>
      <c r="P190">
        <f t="shared" si="17"/>
        <v>27.833333333333332</v>
      </c>
      <c r="Q190" s="16">
        <v>43.85051</v>
      </c>
      <c r="R190" s="16">
        <v>69.737570000000005</v>
      </c>
      <c r="S190" s="16">
        <v>0.21759000000000001</v>
      </c>
      <c r="T190" s="16">
        <v>1.1995457</v>
      </c>
      <c r="V190" s="16">
        <v>1650</v>
      </c>
      <c r="W190">
        <f t="shared" si="18"/>
        <v>27.5</v>
      </c>
      <c r="X190" s="16">
        <v>43.898384</v>
      </c>
      <c r="Y190" s="16">
        <v>70.288659999999993</v>
      </c>
      <c r="Z190" s="16">
        <v>0.21732389999999999</v>
      </c>
      <c r="AA190" s="16">
        <v>1.1889687</v>
      </c>
      <c r="AC190" s="16">
        <v>1630</v>
      </c>
      <c r="AD190" s="16">
        <f t="shared" si="19"/>
        <v>27.166666666666668</v>
      </c>
      <c r="AE190" s="16">
        <v>31.873224</v>
      </c>
      <c r="AF190" s="16">
        <v>72.815529999999995</v>
      </c>
      <c r="AG190" s="16">
        <v>5.8002709999999999E-2</v>
      </c>
      <c r="AH190" s="16">
        <v>0.47233838</v>
      </c>
      <c r="AJ190" s="16">
        <v>1620</v>
      </c>
      <c r="AK190" s="16">
        <f t="shared" si="15"/>
        <v>27</v>
      </c>
      <c r="AL190" s="16">
        <v>33.018999999999998</v>
      </c>
      <c r="AM190" s="16">
        <v>73.148009999999999</v>
      </c>
      <c r="AN190" s="16">
        <v>6.2202292999999999E-2</v>
      </c>
      <c r="AO190" s="16">
        <v>0.44568407999999998</v>
      </c>
      <c r="AQ190" s="16">
        <v>1630</v>
      </c>
      <c r="AR190">
        <f t="shared" si="20"/>
        <v>27.166666666666668</v>
      </c>
      <c r="AS190" s="16">
        <v>36.956164999999999</v>
      </c>
      <c r="AT190" s="16">
        <v>74.603369999999998</v>
      </c>
      <c r="AU190" s="16">
        <v>7.9715560000000005E-2</v>
      </c>
      <c r="AV190" s="16">
        <v>0.36610445000000003</v>
      </c>
      <c r="AX190" s="16"/>
      <c r="AY190" s="16"/>
    </row>
    <row r="191" spans="1:51">
      <c r="A191" s="16">
        <v>1660</v>
      </c>
      <c r="B191" s="16">
        <f t="shared" si="16"/>
        <v>27.666666666666668</v>
      </c>
      <c r="C191" s="16">
        <v>34.864310000000003</v>
      </c>
      <c r="D191" s="16">
        <v>73.707213999999993</v>
      </c>
      <c r="E191" s="16">
        <v>6.9853789999999999E-2</v>
      </c>
      <c r="F191" s="16">
        <v>0.40770440000000002</v>
      </c>
      <c r="H191" s="16">
        <v>1680</v>
      </c>
      <c r="I191" s="16">
        <f t="shared" si="14"/>
        <v>28</v>
      </c>
      <c r="J191" s="16">
        <v>34.648125</v>
      </c>
      <c r="K191" s="16">
        <v>72.628240000000005</v>
      </c>
      <c r="L191" s="16">
        <v>6.6544229999999996E-2</v>
      </c>
      <c r="M191" s="16">
        <v>0.36364334999999998</v>
      </c>
      <c r="O191" s="16">
        <v>1680</v>
      </c>
      <c r="P191">
        <f t="shared" si="17"/>
        <v>28</v>
      </c>
      <c r="Q191" s="16">
        <v>43.755156999999997</v>
      </c>
      <c r="R191" s="16">
        <v>70.438545000000005</v>
      </c>
      <c r="S191" s="16">
        <v>0.21408492000000001</v>
      </c>
      <c r="T191" s="16">
        <v>1.1796807</v>
      </c>
      <c r="V191" s="16">
        <v>1660</v>
      </c>
      <c r="W191">
        <f t="shared" si="18"/>
        <v>27.666666666666668</v>
      </c>
      <c r="X191" s="16">
        <v>43.805999999999997</v>
      </c>
      <c r="Y191" s="16">
        <v>70.913169999999994</v>
      </c>
      <c r="Z191" s="16">
        <v>0.21379791000000001</v>
      </c>
      <c r="AA191" s="16">
        <v>1.1684543000000001</v>
      </c>
      <c r="AC191" s="16">
        <v>1640</v>
      </c>
      <c r="AD191" s="16">
        <f t="shared" si="19"/>
        <v>27.333333333333332</v>
      </c>
      <c r="AE191" s="16">
        <v>31.706558000000001</v>
      </c>
      <c r="AF191" s="16">
        <v>72.825860000000006</v>
      </c>
      <c r="AG191" s="16">
        <v>5.7376765000000003E-2</v>
      </c>
      <c r="AH191" s="16">
        <v>0.47519875</v>
      </c>
      <c r="AJ191" s="16">
        <v>1630</v>
      </c>
      <c r="AK191" s="16">
        <f t="shared" si="15"/>
        <v>27.166666666666668</v>
      </c>
      <c r="AL191" s="16">
        <v>32.857677000000002</v>
      </c>
      <c r="AM191" s="16">
        <v>73.158900000000003</v>
      </c>
      <c r="AN191" s="16">
        <v>6.1532679999999999E-2</v>
      </c>
      <c r="AO191" s="16">
        <v>0.44801793000000001</v>
      </c>
      <c r="AQ191" s="16">
        <v>1640</v>
      </c>
      <c r="AR191">
        <f t="shared" si="20"/>
        <v>27.333333333333332</v>
      </c>
      <c r="AS191" s="16">
        <v>36.819465999999998</v>
      </c>
      <c r="AT191" s="16">
        <v>74.613309999999998</v>
      </c>
      <c r="AU191" s="16">
        <v>7.8885159999999996E-2</v>
      </c>
      <c r="AV191" s="16">
        <v>0.3662627</v>
      </c>
      <c r="AX191" s="16"/>
      <c r="AY191" s="16"/>
    </row>
    <row r="192" spans="1:51">
      <c r="A192" s="16">
        <v>1670</v>
      </c>
      <c r="B192" s="16">
        <f t="shared" si="16"/>
        <v>27.833333333333332</v>
      </c>
      <c r="C192" s="16">
        <v>34.712890000000002</v>
      </c>
      <c r="D192" s="16">
        <v>73.71902</v>
      </c>
      <c r="E192" s="16">
        <v>6.9105244999999996E-2</v>
      </c>
      <c r="F192" s="16">
        <v>0.40904230000000003</v>
      </c>
      <c r="H192" s="16">
        <v>1690</v>
      </c>
      <c r="I192" s="16">
        <f t="shared" si="14"/>
        <v>28.166666666666668</v>
      </c>
      <c r="J192" s="16">
        <v>34.517906000000004</v>
      </c>
      <c r="K192" s="16">
        <v>72.630769999999998</v>
      </c>
      <c r="L192" s="16">
        <v>6.5945429999999999E-2</v>
      </c>
      <c r="M192" s="16">
        <v>0.36506235999999997</v>
      </c>
      <c r="O192" s="16">
        <v>1690</v>
      </c>
      <c r="P192">
        <f t="shared" si="17"/>
        <v>28.166666666666668</v>
      </c>
      <c r="Q192" s="16">
        <v>43.659804999999999</v>
      </c>
      <c r="R192" s="16">
        <v>71.032454999999999</v>
      </c>
      <c r="S192" s="16">
        <v>0.20989183</v>
      </c>
      <c r="T192" s="16">
        <v>1.1523714</v>
      </c>
      <c r="V192" s="16">
        <v>1670</v>
      </c>
      <c r="W192">
        <f t="shared" si="18"/>
        <v>27.833333333333332</v>
      </c>
      <c r="X192" s="16">
        <v>43.713614999999997</v>
      </c>
      <c r="Y192" s="16">
        <v>71.438209999999998</v>
      </c>
      <c r="Z192" s="16">
        <v>0.20959322</v>
      </c>
      <c r="AA192" s="16">
        <v>1.1406261</v>
      </c>
      <c r="AC192" s="16">
        <v>1650</v>
      </c>
      <c r="AD192" s="16">
        <f t="shared" si="19"/>
        <v>27.5</v>
      </c>
      <c r="AE192" s="16">
        <v>31.539891999999998</v>
      </c>
      <c r="AF192" s="16">
        <v>72.835883999999993</v>
      </c>
      <c r="AG192" s="16">
        <v>5.6760105999999998E-2</v>
      </c>
      <c r="AH192" s="16">
        <v>0.47811672</v>
      </c>
      <c r="AJ192" s="16">
        <v>1640</v>
      </c>
      <c r="AK192" s="16">
        <f t="shared" si="15"/>
        <v>27.333333333333332</v>
      </c>
      <c r="AL192" s="16">
        <v>32.696357999999996</v>
      </c>
      <c r="AM192" s="16">
        <v>73.169449999999998</v>
      </c>
      <c r="AN192" s="16">
        <v>6.0873292000000002E-2</v>
      </c>
      <c r="AO192" s="16">
        <v>0.45041773000000002</v>
      </c>
      <c r="AQ192" s="16">
        <v>1650</v>
      </c>
      <c r="AR192">
        <f t="shared" si="20"/>
        <v>27.5</v>
      </c>
      <c r="AS192" s="16">
        <v>36.682769999999998</v>
      </c>
      <c r="AT192" s="16">
        <v>74.622870000000006</v>
      </c>
      <c r="AU192" s="16">
        <v>7.8070509999999996E-2</v>
      </c>
      <c r="AV192" s="16">
        <v>0.36654692999999999</v>
      </c>
      <c r="AX192" s="16"/>
      <c r="AY192" s="16"/>
    </row>
    <row r="193" spans="1:51">
      <c r="A193" s="16">
        <v>1680</v>
      </c>
      <c r="B193" s="16">
        <f t="shared" si="16"/>
        <v>28</v>
      </c>
      <c r="C193" s="16">
        <v>34.56147</v>
      </c>
      <c r="D193" s="16">
        <v>73.730429999999998</v>
      </c>
      <c r="E193" s="16">
        <v>6.8369254000000004E-2</v>
      </c>
      <c r="F193" s="16">
        <v>0.41047149999999999</v>
      </c>
      <c r="H193" s="16">
        <v>1700</v>
      </c>
      <c r="I193" s="16">
        <f t="shared" si="14"/>
        <v>28.333333333333332</v>
      </c>
      <c r="J193" s="16">
        <v>34.387684</v>
      </c>
      <c r="K193" s="16">
        <v>72.633170000000007</v>
      </c>
      <c r="L193" s="16">
        <v>6.5354170000000003E-2</v>
      </c>
      <c r="M193" s="16">
        <v>0.36652479999999998</v>
      </c>
      <c r="O193" s="16">
        <v>1700</v>
      </c>
      <c r="P193">
        <f t="shared" si="17"/>
        <v>28.333333333333332</v>
      </c>
      <c r="Q193" s="16">
        <v>43.564453</v>
      </c>
      <c r="R193" s="16">
        <v>71.525440000000003</v>
      </c>
      <c r="S193" s="16">
        <v>0.20501825000000001</v>
      </c>
      <c r="T193" s="16">
        <v>1.1175379000000001</v>
      </c>
      <c r="V193" s="16">
        <v>1680</v>
      </c>
      <c r="W193">
        <f t="shared" si="18"/>
        <v>28</v>
      </c>
      <c r="X193" s="16">
        <v>43.621234999999999</v>
      </c>
      <c r="Y193" s="16">
        <v>71.870909999999995</v>
      </c>
      <c r="Z193" s="16">
        <v>0.20472146999999999</v>
      </c>
      <c r="AA193" s="16">
        <v>1.1054538</v>
      </c>
      <c r="AC193" s="16">
        <v>1660</v>
      </c>
      <c r="AD193" s="16">
        <f t="shared" si="19"/>
        <v>27.666666666666668</v>
      </c>
      <c r="AE193" s="16">
        <v>31.373228000000001</v>
      </c>
      <c r="AF193" s="16">
        <v>72.845619999999997</v>
      </c>
      <c r="AG193" s="16">
        <v>5.6152537000000002E-2</v>
      </c>
      <c r="AH193" s="16">
        <v>0.48109089999999999</v>
      </c>
      <c r="AJ193" s="16">
        <v>1650</v>
      </c>
      <c r="AK193" s="16">
        <f t="shared" si="15"/>
        <v>27.5</v>
      </c>
      <c r="AL193" s="16">
        <v>32.535038</v>
      </c>
      <c r="AM193" s="16">
        <v>73.179689999999994</v>
      </c>
      <c r="AN193" s="16">
        <v>6.0223877000000002E-2</v>
      </c>
      <c r="AO193" s="16">
        <v>0.45288116</v>
      </c>
      <c r="AQ193" s="16">
        <v>1660</v>
      </c>
      <c r="AR193">
        <f t="shared" si="20"/>
        <v>27.666666666666668</v>
      </c>
      <c r="AS193" s="16">
        <v>36.546073999999997</v>
      </c>
      <c r="AT193" s="16">
        <v>74.632059999999996</v>
      </c>
      <c r="AU193" s="16">
        <v>7.7270850000000002E-2</v>
      </c>
      <c r="AV193" s="16">
        <v>0.36694923000000002</v>
      </c>
      <c r="AX193" s="16"/>
      <c r="AY193" s="16"/>
    </row>
    <row r="194" spans="1:51">
      <c r="A194" s="16">
        <v>1690</v>
      </c>
      <c r="B194" s="16">
        <f t="shared" si="16"/>
        <v>28.166666666666668</v>
      </c>
      <c r="C194" s="16">
        <v>34.410052999999998</v>
      </c>
      <c r="D194" s="16">
        <v>73.741470000000007</v>
      </c>
      <c r="E194" s="16">
        <v>6.7645386000000002E-2</v>
      </c>
      <c r="F194" s="16">
        <v>0.41198744999999998</v>
      </c>
      <c r="H194" s="16">
        <v>1710</v>
      </c>
      <c r="I194" s="16">
        <f t="shared" si="14"/>
        <v>28.5</v>
      </c>
      <c r="J194" s="16">
        <v>34.257465000000003</v>
      </c>
      <c r="K194" s="16">
        <v>72.635475</v>
      </c>
      <c r="L194" s="16">
        <v>6.4770240000000007E-2</v>
      </c>
      <c r="M194" s="16">
        <v>0.36802867</v>
      </c>
      <c r="O194" s="16">
        <v>1710</v>
      </c>
      <c r="P194">
        <f t="shared" si="17"/>
        <v>28.5</v>
      </c>
      <c r="Q194" s="16">
        <v>43.469104999999999</v>
      </c>
      <c r="R194" s="16">
        <v>71.926789999999997</v>
      </c>
      <c r="S194" s="16">
        <v>0.19953065</v>
      </c>
      <c r="T194" s="16">
        <v>1.0757133999999999</v>
      </c>
      <c r="V194" s="16">
        <v>1690</v>
      </c>
      <c r="W194">
        <f t="shared" si="18"/>
        <v>28.166666666666668</v>
      </c>
      <c r="X194" s="16">
        <v>43.528849999999998</v>
      </c>
      <c r="Y194" s="16">
        <v>72.221050000000005</v>
      </c>
      <c r="Z194" s="16">
        <v>0.19925209999999999</v>
      </c>
      <c r="AA194" s="16">
        <v>1.0635072999999999</v>
      </c>
      <c r="AC194" s="16">
        <v>1670</v>
      </c>
      <c r="AD194" s="16">
        <f t="shared" si="19"/>
        <v>27.833333333333332</v>
      </c>
      <c r="AE194" s="16">
        <v>31.206562000000002</v>
      </c>
      <c r="AF194" s="16">
        <v>72.855080000000001</v>
      </c>
      <c r="AG194" s="16">
        <v>5.5553887000000003E-2</v>
      </c>
      <c r="AH194" s="16">
        <v>0.4841201</v>
      </c>
      <c r="AJ194" s="16">
        <v>1660</v>
      </c>
      <c r="AK194" s="16">
        <f t="shared" si="15"/>
        <v>27.666666666666668</v>
      </c>
      <c r="AL194" s="16">
        <v>32.373714</v>
      </c>
      <c r="AM194" s="16">
        <v>73.189620000000005</v>
      </c>
      <c r="AN194" s="16">
        <v>5.9584159999999997E-2</v>
      </c>
      <c r="AO194" s="16">
        <v>0.45540565</v>
      </c>
      <c r="AQ194" s="16">
        <v>1670</v>
      </c>
      <c r="AR194">
        <f t="shared" si="20"/>
        <v>27.833333333333332</v>
      </c>
      <c r="AS194" s="16">
        <v>36.409377999999997</v>
      </c>
      <c r="AT194" s="16">
        <v>74.640889999999999</v>
      </c>
      <c r="AU194" s="16">
        <v>7.6485510000000007E-2</v>
      </c>
      <c r="AV194" s="16">
        <v>0.36746234</v>
      </c>
      <c r="AX194" s="16"/>
      <c r="AY194" s="16"/>
    </row>
    <row r="195" spans="1:51">
      <c r="A195" s="16">
        <v>1700</v>
      </c>
      <c r="B195" s="16">
        <f t="shared" si="16"/>
        <v>28.333333333333332</v>
      </c>
      <c r="C195" s="16">
        <v>34.258633000000003</v>
      </c>
      <c r="D195" s="16">
        <v>73.75215</v>
      </c>
      <c r="E195" s="16">
        <v>6.6933210000000007E-2</v>
      </c>
      <c r="F195" s="16">
        <v>0.41358574999999997</v>
      </c>
      <c r="H195" s="16">
        <v>1720</v>
      </c>
      <c r="I195" s="16">
        <f t="shared" si="14"/>
        <v>28.666666666666668</v>
      </c>
      <c r="J195" s="16">
        <v>34.127243</v>
      </c>
      <c r="K195" s="16">
        <v>72.637664999999998</v>
      </c>
      <c r="L195" s="16">
        <v>6.4193490000000006E-2</v>
      </c>
      <c r="M195" s="16">
        <v>0.36957264000000001</v>
      </c>
      <c r="O195" s="16">
        <v>1720</v>
      </c>
      <c r="P195">
        <f t="shared" si="17"/>
        <v>28.666666666666668</v>
      </c>
      <c r="Q195" s="16">
        <v>43.373753000000001</v>
      </c>
      <c r="R195" s="16">
        <v>72.248180000000005</v>
      </c>
      <c r="S195" s="16">
        <v>0.19355404000000001</v>
      </c>
      <c r="T195" s="16">
        <v>1.028062</v>
      </c>
      <c r="V195" s="16">
        <v>1700</v>
      </c>
      <c r="W195">
        <f t="shared" si="18"/>
        <v>28.333333333333332</v>
      </c>
      <c r="X195" s="16">
        <v>43.436466000000003</v>
      </c>
      <c r="Y195" s="16">
        <v>72.500039999999998</v>
      </c>
      <c r="Z195" s="16">
        <v>0.19331126000000001</v>
      </c>
      <c r="AA195" s="16">
        <v>1.015965</v>
      </c>
      <c r="AC195" s="16">
        <v>1680</v>
      </c>
      <c r="AD195" s="16">
        <f t="shared" si="19"/>
        <v>28</v>
      </c>
      <c r="AE195" s="16">
        <v>31.039895999999999</v>
      </c>
      <c r="AF195" s="16">
        <v>72.864265000000003</v>
      </c>
      <c r="AG195" s="16">
        <v>5.4963943000000001E-2</v>
      </c>
      <c r="AH195" s="16">
        <v>0.48720272999999997</v>
      </c>
      <c r="AJ195" s="16">
        <v>1670</v>
      </c>
      <c r="AK195" s="16">
        <f t="shared" si="15"/>
        <v>27.833333333333332</v>
      </c>
      <c r="AL195" s="16">
        <v>32.212395000000001</v>
      </c>
      <c r="AM195" s="16">
        <v>73.199264999999997</v>
      </c>
      <c r="AN195" s="16">
        <v>5.895392E-2</v>
      </c>
      <c r="AO195" s="16">
        <v>0.45798936000000001</v>
      </c>
      <c r="AQ195" s="16">
        <v>1680</v>
      </c>
      <c r="AR195">
        <f t="shared" si="20"/>
        <v>28</v>
      </c>
      <c r="AS195" s="16">
        <v>36.272682000000003</v>
      </c>
      <c r="AT195" s="16">
        <v>74.649410000000003</v>
      </c>
      <c r="AU195" s="16">
        <v>7.5713849999999999E-2</v>
      </c>
      <c r="AV195" s="16">
        <v>0.36807957000000002</v>
      </c>
      <c r="AX195" s="16"/>
      <c r="AY195" s="16"/>
    </row>
    <row r="196" spans="1:51">
      <c r="A196" s="16">
        <v>1710</v>
      </c>
      <c r="B196" s="16">
        <f t="shared" si="16"/>
        <v>28.5</v>
      </c>
      <c r="C196" s="16">
        <v>34.107211999999997</v>
      </c>
      <c r="D196" s="16">
        <v>73.762500000000003</v>
      </c>
      <c r="E196" s="16">
        <v>6.6232345999999997E-2</v>
      </c>
      <c r="F196" s="16">
        <v>0.41526257999999999</v>
      </c>
      <c r="H196" s="16">
        <v>1730</v>
      </c>
      <c r="I196" s="16">
        <f t="shared" si="14"/>
        <v>28.833333333333332</v>
      </c>
      <c r="J196" s="16">
        <v>33.997025000000001</v>
      </c>
      <c r="K196" s="16">
        <v>72.639759999999995</v>
      </c>
      <c r="L196" s="16">
        <v>6.3623750000000007E-2</v>
      </c>
      <c r="M196" s="16">
        <v>0.37115490000000001</v>
      </c>
      <c r="O196" s="16">
        <v>1730</v>
      </c>
      <c r="P196">
        <f t="shared" si="17"/>
        <v>28.833333333333332</v>
      </c>
      <c r="Q196" s="16">
        <v>43.278399999999998</v>
      </c>
      <c r="R196" s="16">
        <v>72.502269999999996</v>
      </c>
      <c r="S196" s="16">
        <v>0.18725795000000001</v>
      </c>
      <c r="T196" s="16">
        <v>0.97625284999999995</v>
      </c>
      <c r="V196" s="16">
        <v>1710</v>
      </c>
      <c r="W196">
        <f t="shared" si="18"/>
        <v>28.5</v>
      </c>
      <c r="X196" s="16">
        <v>43.344079999999998</v>
      </c>
      <c r="Y196" s="16">
        <v>72.719864000000001</v>
      </c>
      <c r="Z196" s="16">
        <v>0.18706726000000001</v>
      </c>
      <c r="AA196" s="16">
        <v>0.96448314000000002</v>
      </c>
      <c r="AC196" s="16">
        <v>1690</v>
      </c>
      <c r="AD196" s="16">
        <f t="shared" si="19"/>
        <v>28.166666666666668</v>
      </c>
      <c r="AE196" s="16">
        <v>30.87323</v>
      </c>
      <c r="AF196" s="16">
        <v>72.873183999999995</v>
      </c>
      <c r="AG196" s="16">
        <v>5.4382506999999997E-2</v>
      </c>
      <c r="AH196" s="16">
        <v>0.49033725</v>
      </c>
      <c r="AJ196" s="16">
        <v>1680</v>
      </c>
      <c r="AK196" s="16">
        <f t="shared" si="15"/>
        <v>28</v>
      </c>
      <c r="AL196" s="16">
        <v>32.051074999999997</v>
      </c>
      <c r="AM196" s="16">
        <v>73.208619999999996</v>
      </c>
      <c r="AN196" s="16">
        <v>5.8332889999999998E-2</v>
      </c>
      <c r="AO196" s="16">
        <v>0.46062987999999999</v>
      </c>
      <c r="AQ196" s="16">
        <v>1690</v>
      </c>
      <c r="AR196">
        <f t="shared" si="20"/>
        <v>28.166666666666668</v>
      </c>
      <c r="AS196" s="16">
        <v>36.135986000000003</v>
      </c>
      <c r="AT196" s="16">
        <v>74.657600000000002</v>
      </c>
      <c r="AU196" s="16">
        <v>7.4955284999999996E-2</v>
      </c>
      <c r="AV196" s="16">
        <v>0.36879453000000001</v>
      </c>
      <c r="AX196" s="16"/>
      <c r="AY196" s="16"/>
    </row>
    <row r="197" spans="1:51">
      <c r="A197" s="16">
        <v>1720</v>
      </c>
      <c r="B197" s="16">
        <f t="shared" si="16"/>
        <v>28.666666666666668</v>
      </c>
      <c r="C197" s="16">
        <v>33.95579</v>
      </c>
      <c r="D197" s="16">
        <v>73.772509999999997</v>
      </c>
      <c r="E197" s="16">
        <v>6.5542409999999995E-2</v>
      </c>
      <c r="F197" s="16">
        <v>0.41701394000000003</v>
      </c>
      <c r="H197" s="16">
        <v>1740</v>
      </c>
      <c r="I197" s="16">
        <f t="shared" si="14"/>
        <v>29</v>
      </c>
      <c r="J197" s="16">
        <v>33.866802</v>
      </c>
      <c r="K197" s="16">
        <v>72.641754000000006</v>
      </c>
      <c r="L197" s="16">
        <v>6.3060850000000002E-2</v>
      </c>
      <c r="M197" s="16">
        <v>0.37277398</v>
      </c>
      <c r="O197" s="16">
        <v>1740</v>
      </c>
      <c r="P197">
        <f t="shared" si="17"/>
        <v>29</v>
      </c>
      <c r="Q197" s="16">
        <v>43.183050000000001</v>
      </c>
      <c r="R197" s="16">
        <v>72.701614000000006</v>
      </c>
      <c r="S197" s="16">
        <v>0.18083126999999999</v>
      </c>
      <c r="T197" s="16">
        <v>0.92221109999999995</v>
      </c>
      <c r="V197" s="16">
        <v>1720</v>
      </c>
      <c r="W197">
        <f t="shared" si="18"/>
        <v>28.666666666666668</v>
      </c>
      <c r="X197" s="16">
        <v>43.2517</v>
      </c>
      <c r="Y197" s="16">
        <v>72.891975000000002</v>
      </c>
      <c r="Z197" s="16">
        <v>0.18070554999999999</v>
      </c>
      <c r="AA197" s="16">
        <v>0.91094710000000001</v>
      </c>
      <c r="AC197" s="16">
        <v>1700</v>
      </c>
      <c r="AD197" s="16">
        <f t="shared" si="19"/>
        <v>28.333333333333332</v>
      </c>
      <c r="AE197" s="16">
        <v>30.706565999999999</v>
      </c>
      <c r="AF197" s="16">
        <v>72.881839999999997</v>
      </c>
      <c r="AG197" s="16">
        <v>5.3809427E-2</v>
      </c>
      <c r="AH197" s="16">
        <v>0.49352285000000001</v>
      </c>
      <c r="AJ197" s="16">
        <v>1690</v>
      </c>
      <c r="AK197" s="16">
        <f t="shared" si="15"/>
        <v>28.166666666666668</v>
      </c>
      <c r="AL197" s="16">
        <v>31.889752999999999</v>
      </c>
      <c r="AM197" s="16">
        <v>73.217690000000005</v>
      </c>
      <c r="AN197" s="16">
        <v>5.7720876999999997E-2</v>
      </c>
      <c r="AO197" s="16">
        <v>0.4633255</v>
      </c>
      <c r="AQ197" s="16">
        <v>1700</v>
      </c>
      <c r="AR197">
        <f t="shared" si="20"/>
        <v>28.333333333333332</v>
      </c>
      <c r="AS197" s="16">
        <v>35.999290000000002</v>
      </c>
      <c r="AT197" s="16">
        <v>74.665499999999994</v>
      </c>
      <c r="AU197" s="16">
        <v>7.4209264999999996E-2</v>
      </c>
      <c r="AV197" s="16">
        <v>0.36960152000000002</v>
      </c>
      <c r="AX197" s="16"/>
      <c r="AY197" s="16"/>
    </row>
    <row r="198" spans="1:51">
      <c r="A198" s="16">
        <v>1730</v>
      </c>
      <c r="B198" s="16">
        <f t="shared" si="16"/>
        <v>28.833333333333332</v>
      </c>
      <c r="C198" s="16">
        <v>33.804369999999999</v>
      </c>
      <c r="D198" s="16">
        <v>73.782195999999999</v>
      </c>
      <c r="E198" s="16">
        <v>6.4863069999999995E-2</v>
      </c>
      <c r="F198" s="16">
        <v>0.41883636000000002</v>
      </c>
      <c r="H198" s="16">
        <v>1750</v>
      </c>
      <c r="I198" s="16">
        <f t="shared" ref="I198:I261" si="21">H198/60</f>
        <v>29.166666666666668</v>
      </c>
      <c r="J198" s="16">
        <v>33.736584000000001</v>
      </c>
      <c r="K198" s="16">
        <v>72.643649999999994</v>
      </c>
      <c r="L198" s="16">
        <v>6.250464E-2</v>
      </c>
      <c r="M198" s="16">
        <v>0.37442853999999998</v>
      </c>
      <c r="O198" s="16">
        <v>1750</v>
      </c>
      <c r="P198">
        <f t="shared" si="17"/>
        <v>29.166666666666668</v>
      </c>
      <c r="Q198" s="16">
        <v>43.087696000000001</v>
      </c>
      <c r="R198" s="16">
        <v>72.857569999999996</v>
      </c>
      <c r="S198" s="16">
        <v>0.17445466000000001</v>
      </c>
      <c r="T198" s="16">
        <v>0.86783060000000001</v>
      </c>
      <c r="V198" s="16">
        <v>1730</v>
      </c>
      <c r="W198">
        <f t="shared" si="18"/>
        <v>28.833333333333332</v>
      </c>
      <c r="X198" s="16">
        <v>43.159317000000001</v>
      </c>
      <c r="Y198" s="16">
        <v>73.026560000000003</v>
      </c>
      <c r="Z198" s="16">
        <v>0.17440219000000001</v>
      </c>
      <c r="AA198" s="16">
        <v>0.85719559999999995</v>
      </c>
      <c r="AC198" s="16">
        <v>1710</v>
      </c>
      <c r="AD198" s="16">
        <f t="shared" si="19"/>
        <v>28.5</v>
      </c>
      <c r="AE198" s="16">
        <v>30.539899999999999</v>
      </c>
      <c r="AF198" s="16">
        <v>72.890259999999998</v>
      </c>
      <c r="AG198" s="16">
        <v>5.3244535000000003E-2</v>
      </c>
      <c r="AH198" s="16">
        <v>0.49675846000000001</v>
      </c>
      <c r="AJ198" s="16">
        <v>1700</v>
      </c>
      <c r="AK198" s="16">
        <f t="shared" ref="AK198:AK261" si="22">AJ198/60</f>
        <v>28.333333333333332</v>
      </c>
      <c r="AL198" s="16">
        <v>31.728432000000002</v>
      </c>
      <c r="AM198" s="16">
        <v>73.226500000000001</v>
      </c>
      <c r="AN198" s="16">
        <v>5.7117656000000003E-2</v>
      </c>
      <c r="AO198" s="16">
        <v>0.46607431999999999</v>
      </c>
      <c r="AQ198" s="16">
        <v>1710</v>
      </c>
      <c r="AR198">
        <f t="shared" si="20"/>
        <v>28.5</v>
      </c>
      <c r="AS198" s="16">
        <v>35.862594999999999</v>
      </c>
      <c r="AT198" s="16">
        <v>74.673100000000005</v>
      </c>
      <c r="AU198" s="16">
        <v>7.3475299999999993E-2</v>
      </c>
      <c r="AV198" s="16">
        <v>0.37049535</v>
      </c>
      <c r="AX198" s="16"/>
      <c r="AY198" s="16"/>
    </row>
    <row r="199" spans="1:51">
      <c r="A199" s="16">
        <v>1738.326</v>
      </c>
      <c r="B199" s="16">
        <f t="shared" ref="B199:B262" si="23">A199/60</f>
        <v>28.972100000000001</v>
      </c>
      <c r="C199" s="16">
        <v>33.6783</v>
      </c>
      <c r="D199" s="16">
        <v>73.790040000000005</v>
      </c>
      <c r="E199" s="16">
        <v>6.4305299999999996E-2</v>
      </c>
      <c r="F199" s="16">
        <v>0.42040545000000001</v>
      </c>
      <c r="H199" s="16">
        <v>1760</v>
      </c>
      <c r="I199" s="16">
        <f t="shared" si="21"/>
        <v>29.333333333333332</v>
      </c>
      <c r="J199" s="16">
        <v>33.606360000000002</v>
      </c>
      <c r="K199" s="16">
        <v>72.645449999999997</v>
      </c>
      <c r="L199" s="16">
        <v>6.1955005E-2</v>
      </c>
      <c r="M199" s="16">
        <v>0.37611744000000003</v>
      </c>
      <c r="O199" s="16">
        <v>1760</v>
      </c>
      <c r="P199">
        <f t="shared" ref="P199:P262" si="24">O199/60</f>
        <v>29.333333333333332</v>
      </c>
      <c r="Q199" s="16">
        <v>42.992348</v>
      </c>
      <c r="R199" s="16">
        <v>72.979810000000001</v>
      </c>
      <c r="S199" s="16">
        <v>0.16827876999999999</v>
      </c>
      <c r="T199" s="16">
        <v>0.81473660000000003</v>
      </c>
      <c r="V199" s="16">
        <v>1740</v>
      </c>
      <c r="W199">
        <f t="shared" ref="W199:W262" si="25">V199/60</f>
        <v>29</v>
      </c>
      <c r="X199" s="16">
        <v>43.066932999999999</v>
      </c>
      <c r="Y199" s="16">
        <v>73.132130000000004</v>
      </c>
      <c r="Z199" s="16">
        <v>0.16830290000000001</v>
      </c>
      <c r="AA199" s="16">
        <v>0.80479449999999997</v>
      </c>
      <c r="AC199" s="16">
        <v>1713.6901</v>
      </c>
      <c r="AD199" s="16">
        <f t="shared" ref="AD199:AD262" si="26">AC199/60</f>
        <v>28.561501666666668</v>
      </c>
      <c r="AE199" s="16">
        <v>30.478400000000001</v>
      </c>
      <c r="AF199" s="16">
        <v>72.893299999999996</v>
      </c>
      <c r="AG199" s="16">
        <v>5.3038112999999998E-2</v>
      </c>
      <c r="AH199" s="16">
        <v>0.49796469999999998</v>
      </c>
      <c r="AJ199" s="16">
        <v>1710</v>
      </c>
      <c r="AK199" s="16">
        <f t="shared" si="22"/>
        <v>28.5</v>
      </c>
      <c r="AL199" s="16">
        <v>31.56711</v>
      </c>
      <c r="AM199" s="16">
        <v>73.235054000000005</v>
      </c>
      <c r="AN199" s="16">
        <v>5.6523039999999997E-2</v>
      </c>
      <c r="AO199" s="16">
        <v>0.46887472000000002</v>
      </c>
      <c r="AQ199" s="16">
        <v>1720</v>
      </c>
      <c r="AR199">
        <f t="shared" ref="AR199:AR262" si="27">AQ199/60</f>
        <v>28.666666666666668</v>
      </c>
      <c r="AS199" s="16">
        <v>35.725895000000001</v>
      </c>
      <c r="AT199" s="16">
        <v>74.680440000000004</v>
      </c>
      <c r="AU199" s="16">
        <v>7.2752929999999993E-2</v>
      </c>
      <c r="AV199" s="16">
        <v>0.37147105000000002</v>
      </c>
      <c r="AX199" s="16"/>
      <c r="AY199" s="16"/>
    </row>
    <row r="200" spans="1:51">
      <c r="A200" s="16">
        <v>1738.326</v>
      </c>
      <c r="B200" s="16">
        <f t="shared" si="23"/>
        <v>28.972100000000001</v>
      </c>
      <c r="C200" s="16">
        <v>33.6783</v>
      </c>
      <c r="D200" s="16">
        <v>73.790040000000005</v>
      </c>
      <c r="E200" s="16">
        <v>6.4305299999999996E-2</v>
      </c>
      <c r="F200" s="16">
        <v>0.42040541999999997</v>
      </c>
      <c r="H200" s="16">
        <v>1770</v>
      </c>
      <c r="I200" s="16">
        <f t="shared" si="21"/>
        <v>29.5</v>
      </c>
      <c r="J200" s="16">
        <v>33.476140000000001</v>
      </c>
      <c r="K200" s="16">
        <v>72.64716</v>
      </c>
      <c r="L200" s="16">
        <v>6.1411790000000001E-2</v>
      </c>
      <c r="M200" s="16">
        <v>0.37783945000000002</v>
      </c>
      <c r="O200" s="16">
        <v>1770</v>
      </c>
      <c r="P200">
        <f t="shared" si="24"/>
        <v>29.5</v>
      </c>
      <c r="Q200" s="16">
        <v>42.896996000000001</v>
      </c>
      <c r="R200" s="16">
        <v>73.076170000000005</v>
      </c>
      <c r="S200" s="16">
        <v>0.16241294000000001</v>
      </c>
      <c r="T200" s="16">
        <v>0.76415290000000002</v>
      </c>
      <c r="V200" s="16">
        <v>1750</v>
      </c>
      <c r="W200">
        <f t="shared" si="25"/>
        <v>29.166666666666668</v>
      </c>
      <c r="X200" s="16">
        <v>42.974552000000003</v>
      </c>
      <c r="Y200" s="16">
        <v>73.215509999999995</v>
      </c>
      <c r="Z200" s="16">
        <v>0.16251282</v>
      </c>
      <c r="AA200" s="16">
        <v>0.75491520000000001</v>
      </c>
      <c r="AC200" s="16">
        <v>1713.6901</v>
      </c>
      <c r="AD200" s="16">
        <f t="shared" si="26"/>
        <v>28.561501666666668</v>
      </c>
      <c r="AE200" s="16">
        <v>30.478400000000001</v>
      </c>
      <c r="AF200" s="16">
        <v>72.893299999999996</v>
      </c>
      <c r="AG200" s="16">
        <v>5.3038112999999998E-2</v>
      </c>
      <c r="AH200" s="16">
        <v>0.49796465000000001</v>
      </c>
      <c r="AJ200" s="16">
        <v>1720</v>
      </c>
      <c r="AK200" s="16">
        <f t="shared" si="22"/>
        <v>28.666666666666668</v>
      </c>
      <c r="AL200" s="16">
        <v>31.40579</v>
      </c>
      <c r="AM200" s="16">
        <v>73.243359999999996</v>
      </c>
      <c r="AN200" s="16">
        <v>5.5936840000000002E-2</v>
      </c>
      <c r="AO200" s="16">
        <v>0.47172552000000001</v>
      </c>
      <c r="AQ200" s="16">
        <v>1730</v>
      </c>
      <c r="AR200">
        <f t="shared" si="27"/>
        <v>28.833333333333332</v>
      </c>
      <c r="AS200" s="16">
        <v>35.589199999999998</v>
      </c>
      <c r="AT200" s="16">
        <v>74.687520000000006</v>
      </c>
      <c r="AU200" s="16">
        <v>7.2041690000000005E-2</v>
      </c>
      <c r="AV200" s="16">
        <v>0.37252386999999998</v>
      </c>
      <c r="AX200" s="16"/>
      <c r="AY200" s="16"/>
    </row>
    <row r="201" spans="1:51">
      <c r="A201" s="16">
        <v>1740</v>
      </c>
      <c r="B201" s="16">
        <f t="shared" si="23"/>
        <v>29</v>
      </c>
      <c r="C201" s="16">
        <v>33.650399999999998</v>
      </c>
      <c r="D201" s="16">
        <v>73.791589999999999</v>
      </c>
      <c r="E201" s="16">
        <v>6.419395E-2</v>
      </c>
      <c r="F201" s="16">
        <v>0.42100552000000002</v>
      </c>
      <c r="H201" s="16">
        <v>1780</v>
      </c>
      <c r="I201" s="16">
        <f t="shared" si="21"/>
        <v>29.666666666666668</v>
      </c>
      <c r="J201" s="16">
        <v>33.34592</v>
      </c>
      <c r="K201" s="16">
        <v>72.648790000000005</v>
      </c>
      <c r="L201" s="16">
        <v>6.0874879999999999E-2</v>
      </c>
      <c r="M201" s="16">
        <v>0.37959355</v>
      </c>
      <c r="O201" s="16">
        <v>1780</v>
      </c>
      <c r="P201">
        <f t="shared" si="24"/>
        <v>29.666666666666668</v>
      </c>
      <c r="Q201" s="16">
        <v>42.801642999999999</v>
      </c>
      <c r="R201" s="16">
        <v>73.152739999999994</v>
      </c>
      <c r="S201" s="16">
        <v>0.15692429999999999</v>
      </c>
      <c r="T201" s="16">
        <v>0.71687679999999998</v>
      </c>
      <c r="V201" s="16">
        <v>1760</v>
      </c>
      <c r="W201">
        <f t="shared" si="25"/>
        <v>29.333333333333332</v>
      </c>
      <c r="X201" s="16">
        <v>42.882168</v>
      </c>
      <c r="Y201" s="16">
        <v>73.281930000000003</v>
      </c>
      <c r="Z201" s="16">
        <v>0.15709619</v>
      </c>
      <c r="AA201" s="16">
        <v>0.70831655999999998</v>
      </c>
      <c r="AC201" s="16">
        <v>1720</v>
      </c>
      <c r="AD201" s="16">
        <f t="shared" si="26"/>
        <v>28.666666666666668</v>
      </c>
      <c r="AE201" s="16">
        <v>30.66292</v>
      </c>
      <c r="AF201" s="16">
        <v>72.898223999999999</v>
      </c>
      <c r="AG201" s="16">
        <v>5.2702843999999999E-2</v>
      </c>
      <c r="AH201" s="16">
        <v>0.46768969999999999</v>
      </c>
      <c r="AJ201" s="16">
        <v>1730</v>
      </c>
      <c r="AK201" s="16">
        <f t="shared" si="22"/>
        <v>28.833333333333332</v>
      </c>
      <c r="AL201" s="16">
        <v>31.244468999999999</v>
      </c>
      <c r="AM201" s="16">
        <v>73.251419999999996</v>
      </c>
      <c r="AN201" s="16">
        <v>5.5358887000000002E-2</v>
      </c>
      <c r="AO201" s="16">
        <v>0.47462544000000001</v>
      </c>
      <c r="AQ201" s="16">
        <v>1740</v>
      </c>
      <c r="AR201">
        <f t="shared" si="27"/>
        <v>29</v>
      </c>
      <c r="AS201" s="16">
        <v>35.452503</v>
      </c>
      <c r="AT201" s="16">
        <v>74.69435</v>
      </c>
      <c r="AU201" s="16">
        <v>7.1341193999999997E-2</v>
      </c>
      <c r="AV201" s="16">
        <v>0.37364947999999998</v>
      </c>
      <c r="AX201" s="16"/>
      <c r="AY201" s="16"/>
    </row>
    <row r="202" spans="1:51">
      <c r="A202" s="16">
        <v>1750</v>
      </c>
      <c r="B202" s="16">
        <f t="shared" si="23"/>
        <v>29.166666666666668</v>
      </c>
      <c r="C202" s="16">
        <v>33.483733999999998</v>
      </c>
      <c r="D202" s="16">
        <v>73.800719999999998</v>
      </c>
      <c r="E202" s="16">
        <v>6.3532433999999999E-2</v>
      </c>
      <c r="F202" s="16">
        <v>0.42458308</v>
      </c>
      <c r="H202" s="16">
        <v>1790</v>
      </c>
      <c r="I202" s="16">
        <f t="shared" si="21"/>
        <v>29.833333333333332</v>
      </c>
      <c r="J202" s="16">
        <v>33.215699999999998</v>
      </c>
      <c r="K202" s="16">
        <v>72.650329999999997</v>
      </c>
      <c r="L202" s="16">
        <v>6.0344149999999999E-2</v>
      </c>
      <c r="M202" s="16">
        <v>0.38137870000000001</v>
      </c>
      <c r="O202" s="16">
        <v>1790</v>
      </c>
      <c r="P202">
        <f t="shared" si="24"/>
        <v>29.833333333333332</v>
      </c>
      <c r="Q202" s="16">
        <v>42.706290000000003</v>
      </c>
      <c r="R202" s="16">
        <v>73.214190000000002</v>
      </c>
      <c r="S202" s="16">
        <v>0.15184385</v>
      </c>
      <c r="T202" s="16">
        <v>0.67332919999999996</v>
      </c>
      <c r="V202" s="16">
        <v>1770</v>
      </c>
      <c r="W202">
        <f t="shared" si="25"/>
        <v>29.5</v>
      </c>
      <c r="X202" s="16">
        <v>42.789783</v>
      </c>
      <c r="Y202" s="16">
        <v>73.335380000000001</v>
      </c>
      <c r="Z202" s="16">
        <v>0.15208219000000001</v>
      </c>
      <c r="AA202" s="16">
        <v>0.66539429999999999</v>
      </c>
      <c r="AC202" s="16">
        <v>1730</v>
      </c>
      <c r="AD202" s="16">
        <f t="shared" si="26"/>
        <v>28.833333333333332</v>
      </c>
      <c r="AE202" s="16">
        <v>30.955347</v>
      </c>
      <c r="AF202" s="16">
        <v>72.905045000000001</v>
      </c>
      <c r="AG202" s="16">
        <v>5.2235695999999998E-2</v>
      </c>
      <c r="AH202" s="16">
        <v>0.42254886000000003</v>
      </c>
      <c r="AJ202" s="16">
        <v>1740</v>
      </c>
      <c r="AK202" s="16">
        <f t="shared" si="22"/>
        <v>29</v>
      </c>
      <c r="AL202" s="16">
        <v>31.083147</v>
      </c>
      <c r="AM202" s="16">
        <v>73.259249999999994</v>
      </c>
      <c r="AN202" s="16">
        <v>5.4789003000000003E-2</v>
      </c>
      <c r="AO202" s="16">
        <v>0.47757322000000002</v>
      </c>
      <c r="AQ202" s="16">
        <v>1750</v>
      </c>
      <c r="AR202">
        <f t="shared" si="27"/>
        <v>29.166666666666668</v>
      </c>
      <c r="AS202" s="16">
        <v>35.315807</v>
      </c>
      <c r="AT202" s="16">
        <v>74.700940000000003</v>
      </c>
      <c r="AU202" s="16">
        <v>7.0651069999999996E-2</v>
      </c>
      <c r="AV202" s="16">
        <v>0.37484413</v>
      </c>
      <c r="AX202" s="16"/>
      <c r="AY202" s="16"/>
    </row>
    <row r="203" spans="1:51">
      <c r="A203" s="16">
        <v>1760</v>
      </c>
      <c r="B203" s="16">
        <f t="shared" si="23"/>
        <v>29.333333333333332</v>
      </c>
      <c r="C203" s="16">
        <v>33.317065999999997</v>
      </c>
      <c r="D203" s="16">
        <v>73.809610000000006</v>
      </c>
      <c r="E203" s="16">
        <v>6.2877279999999994E-2</v>
      </c>
      <c r="F203" s="16">
        <v>0.4281508</v>
      </c>
      <c r="H203" s="16">
        <v>1800</v>
      </c>
      <c r="I203" s="16">
        <f t="shared" si="21"/>
        <v>30</v>
      </c>
      <c r="J203" s="16">
        <v>33.085479999999997</v>
      </c>
      <c r="K203" s="16">
        <v>72.651780000000002</v>
      </c>
      <c r="L203" s="16">
        <v>5.9819485999999998E-2</v>
      </c>
      <c r="M203" s="16">
        <v>0.38319409999999998</v>
      </c>
      <c r="O203" s="16">
        <v>1800</v>
      </c>
      <c r="P203">
        <f t="shared" si="24"/>
        <v>30</v>
      </c>
      <c r="Q203" s="16">
        <v>42.610939999999999</v>
      </c>
      <c r="R203" s="16">
        <v>73.264009999999999</v>
      </c>
      <c r="S203" s="16">
        <v>0.14717509000000001</v>
      </c>
      <c r="T203" s="16">
        <v>0.63363740000000002</v>
      </c>
      <c r="V203" s="16">
        <v>1780</v>
      </c>
      <c r="W203">
        <f t="shared" si="25"/>
        <v>29.666666666666668</v>
      </c>
      <c r="X203" s="16">
        <v>42.697403000000001</v>
      </c>
      <c r="Y203" s="16">
        <v>73.378870000000006</v>
      </c>
      <c r="Z203" s="16">
        <v>0.14747360000000001</v>
      </c>
      <c r="AA203" s="16">
        <v>0.62626340000000003</v>
      </c>
      <c r="AC203" s="16">
        <v>1740</v>
      </c>
      <c r="AD203" s="16">
        <f t="shared" si="26"/>
        <v>29</v>
      </c>
      <c r="AE203" s="16">
        <v>31.247772000000001</v>
      </c>
      <c r="AF203" s="16">
        <v>72.910790000000006</v>
      </c>
      <c r="AG203" s="16">
        <v>5.1840160000000003E-2</v>
      </c>
      <c r="AH203" s="16">
        <v>0.38054594000000003</v>
      </c>
      <c r="AJ203" s="16">
        <v>1750</v>
      </c>
      <c r="AK203" s="16">
        <f t="shared" si="22"/>
        <v>29.166666666666668</v>
      </c>
      <c r="AL203" s="16">
        <v>30.921827</v>
      </c>
      <c r="AM203" s="16">
        <v>73.266840000000002</v>
      </c>
      <c r="AN203" s="16">
        <v>5.4227035E-2</v>
      </c>
      <c r="AO203" s="16">
        <v>0.48056779999999999</v>
      </c>
      <c r="AQ203" s="16">
        <v>1760</v>
      </c>
      <c r="AR203">
        <f t="shared" si="27"/>
        <v>29.333333333333332</v>
      </c>
      <c r="AS203" s="16">
        <v>35.179110000000001</v>
      </c>
      <c r="AT203" s="16">
        <v>74.707306000000003</v>
      </c>
      <c r="AU203" s="16">
        <v>6.9970989999999997E-2</v>
      </c>
      <c r="AV203" s="16">
        <v>0.37610443999999998</v>
      </c>
      <c r="AX203" s="16"/>
      <c r="AY203" s="16"/>
    </row>
    <row r="204" spans="1:51">
      <c r="A204" s="16">
        <v>1770</v>
      </c>
      <c r="B204" s="16">
        <f t="shared" si="23"/>
        <v>29.5</v>
      </c>
      <c r="C204" s="16">
        <v>33.150399999999998</v>
      </c>
      <c r="D204" s="16">
        <v>73.818269999999998</v>
      </c>
      <c r="E204" s="16">
        <v>6.2228569999999997E-2</v>
      </c>
      <c r="F204" s="16">
        <v>0.43171140000000002</v>
      </c>
      <c r="H204" s="16">
        <v>1810</v>
      </c>
      <c r="I204" s="16">
        <f t="shared" si="21"/>
        <v>30.166666666666668</v>
      </c>
      <c r="J204" s="16">
        <v>32.955257000000003</v>
      </c>
      <c r="K204" s="16">
        <v>72.65316</v>
      </c>
      <c r="L204" s="16">
        <v>5.9300784000000002E-2</v>
      </c>
      <c r="M204" s="16">
        <v>0.38503875999999998</v>
      </c>
      <c r="O204" s="16">
        <v>1810</v>
      </c>
      <c r="P204">
        <f t="shared" si="24"/>
        <v>30.166666666666668</v>
      </c>
      <c r="Q204" s="16">
        <v>42.515590000000003</v>
      </c>
      <c r="R204" s="16">
        <v>73.304829999999995</v>
      </c>
      <c r="S204" s="16">
        <v>0.14290317999999999</v>
      </c>
      <c r="T204" s="16">
        <v>0.59772616999999995</v>
      </c>
      <c r="V204" s="16">
        <v>1790</v>
      </c>
      <c r="W204">
        <f t="shared" si="25"/>
        <v>29.833333333333332</v>
      </c>
      <c r="X204" s="16">
        <v>42.605020000000003</v>
      </c>
      <c r="Y204" s="16">
        <v>73.414630000000002</v>
      </c>
      <c r="Z204" s="16">
        <v>0.1432554</v>
      </c>
      <c r="AA204" s="16">
        <v>0.5908428</v>
      </c>
      <c r="AC204" s="16">
        <v>1750</v>
      </c>
      <c r="AD204" s="16">
        <f t="shared" si="26"/>
        <v>29.166666666666668</v>
      </c>
      <c r="AE204" s="16">
        <v>31.540199999999999</v>
      </c>
      <c r="AF204" s="16">
        <v>72.915599999999998</v>
      </c>
      <c r="AG204" s="16">
        <v>5.1507804999999997E-2</v>
      </c>
      <c r="AH204" s="16">
        <v>0.34130759999999999</v>
      </c>
      <c r="AJ204" s="16">
        <v>1760</v>
      </c>
      <c r="AK204" s="16">
        <f t="shared" si="22"/>
        <v>29.333333333333332</v>
      </c>
      <c r="AL204" s="16">
        <v>30.760505999999999</v>
      </c>
      <c r="AM204" s="16">
        <v>73.274215999999996</v>
      </c>
      <c r="AN204" s="16">
        <v>5.3672835000000002E-2</v>
      </c>
      <c r="AO204" s="16">
        <v>0.48360841999999998</v>
      </c>
      <c r="AQ204" s="16">
        <v>1770</v>
      </c>
      <c r="AR204">
        <f t="shared" si="27"/>
        <v>29.5</v>
      </c>
      <c r="AS204" s="16">
        <v>35.042416000000003</v>
      </c>
      <c r="AT204" s="16">
        <v>74.713449999999995</v>
      </c>
      <c r="AU204" s="16">
        <v>6.9300619999999993E-2</v>
      </c>
      <c r="AV204" s="16">
        <v>0.37742720000000002</v>
      </c>
      <c r="AX204" s="16"/>
      <c r="AY204" s="16"/>
    </row>
    <row r="205" spans="1:51">
      <c r="A205" s="16">
        <v>1780</v>
      </c>
      <c r="B205" s="16">
        <f t="shared" si="23"/>
        <v>29.666666666666668</v>
      </c>
      <c r="C205" s="16">
        <v>32.983733999999998</v>
      </c>
      <c r="D205" s="16">
        <v>73.826679999999996</v>
      </c>
      <c r="E205" s="16">
        <v>6.158636E-2</v>
      </c>
      <c r="F205" s="16">
        <v>0.43526658000000001</v>
      </c>
      <c r="H205" s="16">
        <v>1820</v>
      </c>
      <c r="I205" s="16">
        <f t="shared" si="21"/>
        <v>30.333333333333332</v>
      </c>
      <c r="J205" s="16">
        <v>32.825040000000001</v>
      </c>
      <c r="K205" s="16">
        <v>72.65446</v>
      </c>
      <c r="L205" s="16">
        <v>5.8787939999999997E-2</v>
      </c>
      <c r="M205" s="16">
        <v>0.38691199999999998</v>
      </c>
      <c r="O205" s="16">
        <v>1820</v>
      </c>
      <c r="P205">
        <f t="shared" si="24"/>
        <v>30.333333333333332</v>
      </c>
      <c r="Q205" s="16">
        <v>42.42024</v>
      </c>
      <c r="R205" s="16">
        <v>73.338645999999997</v>
      </c>
      <c r="S205" s="16">
        <v>0.13900235</v>
      </c>
      <c r="T205" s="16">
        <v>0.5653937</v>
      </c>
      <c r="V205" s="16">
        <v>1800</v>
      </c>
      <c r="W205">
        <f t="shared" si="25"/>
        <v>30</v>
      </c>
      <c r="X205" s="16">
        <v>42.512633999999998</v>
      </c>
      <c r="Y205" s="16">
        <v>73.444336000000007</v>
      </c>
      <c r="Z205" s="16">
        <v>0.13940226</v>
      </c>
      <c r="AA205" s="16">
        <v>0.55893320000000002</v>
      </c>
      <c r="AC205" s="16">
        <v>1760</v>
      </c>
      <c r="AD205" s="16">
        <f t="shared" si="26"/>
        <v>29.333333333333332</v>
      </c>
      <c r="AE205" s="16">
        <v>31.832623999999999</v>
      </c>
      <c r="AF205" s="16">
        <v>72.919589999999999</v>
      </c>
      <c r="AG205" s="16">
        <v>5.1231403000000002E-2</v>
      </c>
      <c r="AH205" s="16">
        <v>0.30451494000000001</v>
      </c>
      <c r="AJ205" s="16">
        <v>1770</v>
      </c>
      <c r="AK205" s="16">
        <f t="shared" si="22"/>
        <v>29.5</v>
      </c>
      <c r="AL205" s="16">
        <v>30.599186</v>
      </c>
      <c r="AM205" s="16">
        <v>73.281379999999999</v>
      </c>
      <c r="AN205" s="16">
        <v>5.3126235000000001E-2</v>
      </c>
      <c r="AO205" s="16">
        <v>0.48669392</v>
      </c>
      <c r="AQ205" s="16">
        <v>1780</v>
      </c>
      <c r="AR205">
        <f t="shared" si="27"/>
        <v>29.666666666666668</v>
      </c>
      <c r="AS205" s="16">
        <v>34.905720000000002</v>
      </c>
      <c r="AT205" s="16">
        <v>74.719375999999997</v>
      </c>
      <c r="AU205" s="16">
        <v>6.863967E-2</v>
      </c>
      <c r="AV205" s="16">
        <v>0.37880935999999998</v>
      </c>
      <c r="AX205" s="16"/>
      <c r="AY205" s="16"/>
    </row>
    <row r="206" spans="1:51">
      <c r="A206" s="16">
        <v>1790</v>
      </c>
      <c r="B206" s="16">
        <f t="shared" si="23"/>
        <v>29.833333333333332</v>
      </c>
      <c r="C206" s="16">
        <v>32.817065999999997</v>
      </c>
      <c r="D206" s="16">
        <v>73.834879999999998</v>
      </c>
      <c r="E206" s="16">
        <v>6.0950749999999998E-2</v>
      </c>
      <c r="F206" s="16">
        <v>0.43882027000000001</v>
      </c>
      <c r="H206" s="16">
        <v>1830</v>
      </c>
      <c r="I206" s="16">
        <f t="shared" si="21"/>
        <v>30.5</v>
      </c>
      <c r="J206" s="16">
        <v>32.694817</v>
      </c>
      <c r="K206" s="16">
        <v>72.655680000000004</v>
      </c>
      <c r="L206" s="16">
        <v>5.8280848000000003E-2</v>
      </c>
      <c r="M206" s="16">
        <v>0.38881300000000002</v>
      </c>
      <c r="O206" s="16">
        <v>1830</v>
      </c>
      <c r="P206">
        <f t="shared" si="24"/>
        <v>30.5</v>
      </c>
      <c r="Q206" s="16">
        <v>42.324885999999999</v>
      </c>
      <c r="R206" s="16">
        <v>73.366935999999995</v>
      </c>
      <c r="S206" s="16">
        <v>0.13544138</v>
      </c>
      <c r="T206" s="16">
        <v>0.53636925999999996</v>
      </c>
      <c r="V206" s="16">
        <v>1810</v>
      </c>
      <c r="W206">
        <f t="shared" si="25"/>
        <v>30.166666666666668</v>
      </c>
      <c r="X206" s="16">
        <v>42.420254</v>
      </c>
      <c r="Y206" s="16">
        <v>73.469250000000002</v>
      </c>
      <c r="Z206" s="16">
        <v>0.13588381999999999</v>
      </c>
      <c r="AA206" s="16">
        <v>0.53027219999999997</v>
      </c>
      <c r="AC206" s="16">
        <v>1770</v>
      </c>
      <c r="AD206" s="16">
        <f t="shared" si="26"/>
        <v>29.5</v>
      </c>
      <c r="AE206" s="16">
        <v>32.125050000000002</v>
      </c>
      <c r="AF206" s="16">
        <v>72.922873999999993</v>
      </c>
      <c r="AG206" s="16">
        <v>5.1004609999999999E-2</v>
      </c>
      <c r="AH206" s="16">
        <v>0.26989338000000002</v>
      </c>
      <c r="AJ206" s="16">
        <v>1780</v>
      </c>
      <c r="AK206" s="16">
        <f t="shared" si="22"/>
        <v>29.666666666666668</v>
      </c>
      <c r="AL206" s="16">
        <v>30.437864000000001</v>
      </c>
      <c r="AM206" s="16">
        <v>73.288330000000002</v>
      </c>
      <c r="AN206" s="16">
        <v>5.2587096E-2</v>
      </c>
      <c r="AO206" s="16">
        <v>0.48982343</v>
      </c>
      <c r="AQ206" s="16">
        <v>1790</v>
      </c>
      <c r="AR206">
        <f t="shared" si="27"/>
        <v>29.833333333333332</v>
      </c>
      <c r="AS206" s="16">
        <v>34.769024000000002</v>
      </c>
      <c r="AT206" s="16">
        <v>74.725104999999999</v>
      </c>
      <c r="AU206" s="16">
        <v>6.7987900000000004E-2</v>
      </c>
      <c r="AV206" s="16">
        <v>0.38024851999999998</v>
      </c>
      <c r="AX206" s="16"/>
      <c r="AY206" s="16"/>
    </row>
    <row r="207" spans="1:51">
      <c r="A207" s="16">
        <v>1800</v>
      </c>
      <c r="B207" s="16">
        <f t="shared" si="23"/>
        <v>30</v>
      </c>
      <c r="C207" s="16">
        <v>32.650399999999998</v>
      </c>
      <c r="D207" s="16">
        <v>73.842839999999995</v>
      </c>
      <c r="E207" s="16">
        <v>6.0321751999999999E-2</v>
      </c>
      <c r="F207" s="16">
        <v>0.44237300000000002</v>
      </c>
      <c r="H207" s="16">
        <v>1840</v>
      </c>
      <c r="I207" s="16">
        <f t="shared" si="21"/>
        <v>30.666666666666668</v>
      </c>
      <c r="J207" s="16">
        <v>32.564594</v>
      </c>
      <c r="K207" s="16">
        <v>72.656829999999999</v>
      </c>
      <c r="L207" s="16">
        <v>5.7779416E-2</v>
      </c>
      <c r="M207" s="16">
        <v>0.39074101999999999</v>
      </c>
      <c r="O207" s="16">
        <v>1840</v>
      </c>
      <c r="P207">
        <f t="shared" si="24"/>
        <v>30.666666666666668</v>
      </c>
      <c r="Q207" s="16">
        <v>42.229534000000001</v>
      </c>
      <c r="R207" s="16">
        <v>73.390820000000005</v>
      </c>
      <c r="S207" s="16">
        <v>0.13218743999999999</v>
      </c>
      <c r="T207" s="16">
        <v>0.51035534999999999</v>
      </c>
      <c r="V207" s="16">
        <v>1820</v>
      </c>
      <c r="W207">
        <f t="shared" si="25"/>
        <v>30.333333333333332</v>
      </c>
      <c r="X207" s="16">
        <v>42.327869999999997</v>
      </c>
      <c r="Y207" s="16">
        <v>73.490364</v>
      </c>
      <c r="Z207" s="16">
        <v>0.13266769</v>
      </c>
      <c r="AA207" s="16">
        <v>0.5045655</v>
      </c>
      <c r="AC207" s="16">
        <v>1780</v>
      </c>
      <c r="AD207" s="16">
        <f t="shared" si="26"/>
        <v>29.666666666666668</v>
      </c>
      <c r="AE207" s="16">
        <v>32.417476999999998</v>
      </c>
      <c r="AF207" s="16">
        <v>72.925514000000007</v>
      </c>
      <c r="AG207" s="16">
        <v>5.0821602E-2</v>
      </c>
      <c r="AH207" s="16">
        <v>0.23719825999999999</v>
      </c>
      <c r="AJ207" s="16">
        <v>1790</v>
      </c>
      <c r="AK207" s="16">
        <f t="shared" si="22"/>
        <v>29.833333333333332</v>
      </c>
      <c r="AL207" s="16">
        <v>30.276543</v>
      </c>
      <c r="AM207" s="16">
        <v>73.295079999999999</v>
      </c>
      <c r="AN207" s="16">
        <v>5.2055289999999997E-2</v>
      </c>
      <c r="AO207" s="16">
        <v>0.49299616000000002</v>
      </c>
      <c r="AQ207" s="16">
        <v>1800</v>
      </c>
      <c r="AR207">
        <f t="shared" si="27"/>
        <v>30</v>
      </c>
      <c r="AS207" s="16">
        <v>34.632323999999997</v>
      </c>
      <c r="AT207" s="16">
        <v>74.730630000000005</v>
      </c>
      <c r="AU207" s="16">
        <v>6.7344985999999996E-2</v>
      </c>
      <c r="AV207" s="16">
        <v>0.38174173</v>
      </c>
      <c r="AX207" s="16"/>
      <c r="AY207" s="16"/>
    </row>
    <row r="208" spans="1:51">
      <c r="A208" s="16">
        <v>1810</v>
      </c>
      <c r="B208" s="16">
        <f t="shared" si="23"/>
        <v>30.166666666666668</v>
      </c>
      <c r="C208" s="16">
        <v>32.483733999999998</v>
      </c>
      <c r="D208" s="16">
        <v>73.850586000000007</v>
      </c>
      <c r="E208" s="16">
        <v>5.9699404999999997E-2</v>
      </c>
      <c r="F208" s="16">
        <v>0.44592756</v>
      </c>
      <c r="H208" s="16">
        <v>1850</v>
      </c>
      <c r="I208" s="16">
        <f t="shared" si="21"/>
        <v>30.833333333333332</v>
      </c>
      <c r="J208" s="16">
        <v>32.434376</v>
      </c>
      <c r="K208" s="16">
        <v>72.657905999999997</v>
      </c>
      <c r="L208" s="16">
        <v>5.7283550000000003E-2</v>
      </c>
      <c r="M208" s="16">
        <v>0.39269549999999998</v>
      </c>
      <c r="O208" s="16">
        <v>1850</v>
      </c>
      <c r="P208">
        <f t="shared" si="24"/>
        <v>30.833333333333332</v>
      </c>
      <c r="Q208" s="16">
        <v>42.134182000000003</v>
      </c>
      <c r="R208" s="16">
        <v>73.411180000000002</v>
      </c>
      <c r="S208" s="16">
        <v>0.12920839000000001</v>
      </c>
      <c r="T208" s="16">
        <v>0.48705193000000002</v>
      </c>
      <c r="V208" s="16">
        <v>1830</v>
      </c>
      <c r="W208">
        <f t="shared" si="25"/>
        <v>30.5</v>
      </c>
      <c r="X208" s="16">
        <v>42.235484999999997</v>
      </c>
      <c r="Y208" s="16">
        <v>73.508390000000006</v>
      </c>
      <c r="Z208" s="16">
        <v>0.12972227</v>
      </c>
      <c r="AA208" s="16">
        <v>0.48151877999999998</v>
      </c>
      <c r="AC208" s="16">
        <v>1790</v>
      </c>
      <c r="AD208" s="16">
        <f t="shared" si="26"/>
        <v>29.833333333333332</v>
      </c>
      <c r="AE208" s="16">
        <v>32.709904000000002</v>
      </c>
      <c r="AF208" s="16">
        <v>72.927605</v>
      </c>
      <c r="AG208" s="16">
        <v>5.0677029999999998E-2</v>
      </c>
      <c r="AH208" s="16">
        <v>0.20621410000000001</v>
      </c>
      <c r="AJ208" s="16">
        <v>1800</v>
      </c>
      <c r="AK208" s="16">
        <f t="shared" si="22"/>
        <v>30</v>
      </c>
      <c r="AL208" s="16">
        <v>30.115223</v>
      </c>
      <c r="AM208" s="16">
        <v>73.301636000000002</v>
      </c>
      <c r="AN208" s="16">
        <v>5.1530655000000002E-2</v>
      </c>
      <c r="AO208" s="16">
        <v>0.49621110000000002</v>
      </c>
      <c r="AQ208" s="16">
        <v>1810</v>
      </c>
      <c r="AR208">
        <f t="shared" si="27"/>
        <v>30.166666666666668</v>
      </c>
      <c r="AS208" s="16">
        <v>34.495629999999998</v>
      </c>
      <c r="AT208" s="16">
        <v>74.735969999999995</v>
      </c>
      <c r="AU208" s="16">
        <v>6.6710740000000004E-2</v>
      </c>
      <c r="AV208" s="16">
        <v>0.38328683000000002</v>
      </c>
      <c r="AX208" s="16"/>
      <c r="AY208" s="16"/>
    </row>
    <row r="209" spans="1:51">
      <c r="A209" s="16">
        <v>1820</v>
      </c>
      <c r="B209" s="16">
        <f t="shared" si="23"/>
        <v>30.333333333333332</v>
      </c>
      <c r="C209" s="16">
        <v>32.317065999999997</v>
      </c>
      <c r="D209" s="16">
        <v>73.858115999999995</v>
      </c>
      <c r="E209" s="16">
        <v>5.9083770000000001E-2</v>
      </c>
      <c r="F209" s="16">
        <v>0.44948613999999998</v>
      </c>
      <c r="H209" s="16">
        <v>1860</v>
      </c>
      <c r="I209" s="16">
        <f t="shared" si="21"/>
        <v>31</v>
      </c>
      <c r="J209" s="16">
        <v>32.304152999999999</v>
      </c>
      <c r="K209" s="16">
        <v>72.658910000000006</v>
      </c>
      <c r="L209" s="16">
        <v>5.6793176000000001E-2</v>
      </c>
      <c r="M209" s="16">
        <v>0.39467596999999999</v>
      </c>
      <c r="O209" s="16">
        <v>1860</v>
      </c>
      <c r="P209">
        <f t="shared" si="24"/>
        <v>31</v>
      </c>
      <c r="Q209" s="16">
        <v>42.038829999999997</v>
      </c>
      <c r="R209" s="16">
        <v>73.428669999999997</v>
      </c>
      <c r="S209" s="16">
        <v>0.12647401</v>
      </c>
      <c r="T209" s="16">
        <v>0.46617225000000001</v>
      </c>
      <c r="V209" s="16">
        <v>1840</v>
      </c>
      <c r="W209">
        <f t="shared" si="25"/>
        <v>30.666666666666668</v>
      </c>
      <c r="X209" s="16">
        <v>42.143104999999998</v>
      </c>
      <c r="Y209" s="16">
        <v>73.523920000000004</v>
      </c>
      <c r="Z209" s="16">
        <v>0.12701802000000001</v>
      </c>
      <c r="AA209" s="16">
        <v>0.46085238000000001</v>
      </c>
      <c r="AC209" s="16">
        <v>1800</v>
      </c>
      <c r="AD209" s="16">
        <f t="shared" si="26"/>
        <v>30</v>
      </c>
      <c r="AE209" s="16">
        <v>33.002330000000001</v>
      </c>
      <c r="AF209" s="16">
        <v>72.929214000000002</v>
      </c>
      <c r="AG209" s="16">
        <v>5.0565909999999999E-2</v>
      </c>
      <c r="AH209" s="16">
        <v>0.17674719</v>
      </c>
      <c r="AJ209" s="16">
        <v>1810</v>
      </c>
      <c r="AK209" s="16">
        <f t="shared" si="22"/>
        <v>30.166666666666668</v>
      </c>
      <c r="AL209" s="16">
        <v>29.953900999999998</v>
      </c>
      <c r="AM209" s="16">
        <v>73.308000000000007</v>
      </c>
      <c r="AN209" s="16">
        <v>5.1013097E-2</v>
      </c>
      <c r="AO209" s="16">
        <v>0.49946800000000002</v>
      </c>
      <c r="AQ209" s="16">
        <v>1820</v>
      </c>
      <c r="AR209">
        <f t="shared" si="27"/>
        <v>30.333333333333332</v>
      </c>
      <c r="AS209" s="16">
        <v>34.358932000000003</v>
      </c>
      <c r="AT209" s="16">
        <v>74.741129999999998</v>
      </c>
      <c r="AU209" s="16">
        <v>6.6084883999999997E-2</v>
      </c>
      <c r="AV209" s="16">
        <v>0.38488123000000002</v>
      </c>
      <c r="AX209" s="16"/>
      <c r="AY209" s="16"/>
    </row>
    <row r="210" spans="1:51">
      <c r="A210" s="16">
        <v>1830</v>
      </c>
      <c r="B210" s="16">
        <f t="shared" si="23"/>
        <v>30.5</v>
      </c>
      <c r="C210" s="16">
        <v>32.150399999999998</v>
      </c>
      <c r="D210" s="16">
        <v>73.865425000000002</v>
      </c>
      <c r="E210" s="16">
        <v>5.8474882999999998E-2</v>
      </c>
      <c r="F210" s="16">
        <v>0.45305109999999998</v>
      </c>
      <c r="H210" s="16">
        <v>1870</v>
      </c>
      <c r="I210" s="16">
        <f t="shared" si="21"/>
        <v>31.166666666666668</v>
      </c>
      <c r="J210" s="16">
        <v>32.173935</v>
      </c>
      <c r="K210" s="16">
        <v>72.659840000000003</v>
      </c>
      <c r="L210" s="16">
        <v>5.6308194999999998E-2</v>
      </c>
      <c r="M210" s="16">
        <v>0.39668179999999997</v>
      </c>
      <c r="O210" s="16">
        <v>1870</v>
      </c>
      <c r="P210">
        <f t="shared" si="24"/>
        <v>31.166666666666668</v>
      </c>
      <c r="Q210" s="16">
        <v>41.943480000000001</v>
      </c>
      <c r="R210" s="16">
        <v>73.443820000000002</v>
      </c>
      <c r="S210" s="16">
        <v>0.12395668999999999</v>
      </c>
      <c r="T210" s="16">
        <v>0.44745066999999999</v>
      </c>
      <c r="V210" s="16">
        <v>1850</v>
      </c>
      <c r="W210">
        <f t="shared" si="25"/>
        <v>30.833333333333332</v>
      </c>
      <c r="X210" s="16">
        <v>42.050719999999998</v>
      </c>
      <c r="Y210" s="16">
        <v>73.537390000000002</v>
      </c>
      <c r="Z210" s="16">
        <v>0.124527864</v>
      </c>
      <c r="AA210" s="16">
        <v>0.44230684999999997</v>
      </c>
      <c r="AC210" s="16">
        <v>1810</v>
      </c>
      <c r="AD210" s="16">
        <f t="shared" si="26"/>
        <v>30.166666666666668</v>
      </c>
      <c r="AE210" s="16">
        <v>33.294753999999998</v>
      </c>
      <c r="AF210" s="16">
        <v>72.930409999999995</v>
      </c>
      <c r="AG210" s="16">
        <v>5.0483519999999997E-2</v>
      </c>
      <c r="AH210" s="16">
        <v>0.14862368000000001</v>
      </c>
      <c r="AJ210" s="16">
        <v>1820</v>
      </c>
      <c r="AK210" s="16">
        <f t="shared" si="22"/>
        <v>30.333333333333332</v>
      </c>
      <c r="AL210" s="16">
        <v>29.792580000000001</v>
      </c>
      <c r="AM210" s="16">
        <v>73.314179999999993</v>
      </c>
      <c r="AN210" s="16">
        <v>5.0502463999999997E-2</v>
      </c>
      <c r="AO210" s="16">
        <v>0.50276595000000002</v>
      </c>
      <c r="AQ210" s="16">
        <v>1830</v>
      </c>
      <c r="AR210">
        <f t="shared" si="27"/>
        <v>30.5</v>
      </c>
      <c r="AS210" s="16">
        <v>34.222237</v>
      </c>
      <c r="AT210" s="16">
        <v>74.746110000000002</v>
      </c>
      <c r="AU210" s="16">
        <v>6.5467230000000001E-2</v>
      </c>
      <c r="AV210" s="16">
        <v>0.38652315999999998</v>
      </c>
      <c r="AX210" s="16"/>
      <c r="AY210" s="16"/>
    </row>
    <row r="211" spans="1:51">
      <c r="A211" s="16">
        <v>1840</v>
      </c>
      <c r="B211" s="16">
        <f t="shared" si="23"/>
        <v>30.666666666666668</v>
      </c>
      <c r="C211" s="16">
        <v>31.983733999999998</v>
      </c>
      <c r="D211" s="16">
        <v>73.872529999999998</v>
      </c>
      <c r="E211" s="16">
        <v>5.7872710000000001E-2</v>
      </c>
      <c r="F211" s="16">
        <v>0.45662345999999998</v>
      </c>
      <c r="H211" s="16">
        <v>1880</v>
      </c>
      <c r="I211" s="16">
        <f t="shared" si="21"/>
        <v>31.333333333333332</v>
      </c>
      <c r="J211" s="16">
        <v>32.043712999999997</v>
      </c>
      <c r="K211" s="16">
        <v>72.660719999999998</v>
      </c>
      <c r="L211" s="16">
        <v>5.5828522999999998E-2</v>
      </c>
      <c r="M211" s="16">
        <v>0.39871236999999998</v>
      </c>
      <c r="O211" s="16">
        <v>1880</v>
      </c>
      <c r="P211">
        <f t="shared" si="24"/>
        <v>31.333333333333332</v>
      </c>
      <c r="Q211" s="16">
        <v>41.848129999999998</v>
      </c>
      <c r="R211" s="16">
        <v>73.457030000000003</v>
      </c>
      <c r="S211" s="16">
        <v>0.12163173400000001</v>
      </c>
      <c r="T211" s="16">
        <v>0.43064712999999999</v>
      </c>
      <c r="V211" s="16">
        <v>1860</v>
      </c>
      <c r="W211">
        <f t="shared" si="25"/>
        <v>31</v>
      </c>
      <c r="X211" s="16">
        <v>41.958336000000003</v>
      </c>
      <c r="Y211" s="16">
        <v>73.549164000000005</v>
      </c>
      <c r="Z211" s="16">
        <v>0.122227564</v>
      </c>
      <c r="AA211" s="16">
        <v>0.42564717000000002</v>
      </c>
      <c r="AC211" s="16">
        <v>1820</v>
      </c>
      <c r="AD211" s="16">
        <f t="shared" si="26"/>
        <v>30.333333333333332</v>
      </c>
      <c r="AE211" s="16">
        <v>33.587179999999996</v>
      </c>
      <c r="AF211" s="16">
        <v>72.931259999999995</v>
      </c>
      <c r="AG211" s="16">
        <v>5.0425373000000002E-2</v>
      </c>
      <c r="AH211" s="16">
        <v>0.121686935</v>
      </c>
      <c r="AJ211" s="16">
        <v>1830</v>
      </c>
      <c r="AK211" s="16">
        <f t="shared" si="22"/>
        <v>30.5</v>
      </c>
      <c r="AL211" s="16">
        <v>29.631260000000001</v>
      </c>
      <c r="AM211" s="16">
        <v>73.320175000000006</v>
      </c>
      <c r="AN211" s="16">
        <v>4.9998639999999997E-2</v>
      </c>
      <c r="AO211" s="16">
        <v>0.50610440000000001</v>
      </c>
      <c r="AQ211" s="16">
        <v>1840</v>
      </c>
      <c r="AR211">
        <f t="shared" si="27"/>
        <v>30.666666666666668</v>
      </c>
      <c r="AS211" s="16">
        <v>34.085540000000002</v>
      </c>
      <c r="AT211" s="16">
        <v>74.750919999999994</v>
      </c>
      <c r="AU211" s="16">
        <v>6.4857559999999995E-2</v>
      </c>
      <c r="AV211" s="16">
        <v>0.38821042</v>
      </c>
      <c r="AX211" s="16"/>
      <c r="AY211" s="16"/>
    </row>
    <row r="212" spans="1:51">
      <c r="A212" s="16">
        <v>1850</v>
      </c>
      <c r="B212" s="16">
        <f t="shared" si="23"/>
        <v>30.833333333333332</v>
      </c>
      <c r="C212" s="16">
        <v>31.817066000000001</v>
      </c>
      <c r="D212" s="16">
        <v>73.879424999999998</v>
      </c>
      <c r="E212" s="16">
        <v>5.7277336999999998E-2</v>
      </c>
      <c r="F212" s="16">
        <v>0.46020660000000002</v>
      </c>
      <c r="H212" s="16">
        <v>1890</v>
      </c>
      <c r="I212" s="16">
        <f t="shared" si="21"/>
        <v>31.5</v>
      </c>
      <c r="J212" s="16">
        <v>31.913492000000002</v>
      </c>
      <c r="K212" s="16">
        <v>72.661529999999999</v>
      </c>
      <c r="L212" s="16">
        <v>5.535408E-2</v>
      </c>
      <c r="M212" s="16">
        <v>0.40076719999999999</v>
      </c>
      <c r="O212" s="16">
        <v>1890</v>
      </c>
      <c r="P212">
        <f t="shared" si="24"/>
        <v>31.5</v>
      </c>
      <c r="Q212" s="16">
        <v>41.752777000000002</v>
      </c>
      <c r="R212" s="16">
        <v>73.468630000000005</v>
      </c>
      <c r="S212" s="16">
        <v>0.11947716999999999</v>
      </c>
      <c r="T212" s="16">
        <v>0.41554642000000003</v>
      </c>
      <c r="V212" s="16">
        <v>1870</v>
      </c>
      <c r="W212">
        <f t="shared" si="25"/>
        <v>31.166666666666668</v>
      </c>
      <c r="X212" s="16">
        <v>41.865955</v>
      </c>
      <c r="Y212" s="16">
        <v>73.559520000000006</v>
      </c>
      <c r="Z212" s="16">
        <v>0.12009553000000001</v>
      </c>
      <c r="AA212" s="16">
        <v>0.41066261999999998</v>
      </c>
      <c r="AC212" s="16">
        <v>1830</v>
      </c>
      <c r="AD212" s="16">
        <f t="shared" si="26"/>
        <v>30.5</v>
      </c>
      <c r="AE212" s="16">
        <v>33.87961</v>
      </c>
      <c r="AF212" s="16">
        <v>72.931815999999998</v>
      </c>
      <c r="AG212" s="16">
        <v>5.0387118000000002E-2</v>
      </c>
      <c r="AH212" s="16">
        <v>9.5793984999999998E-2</v>
      </c>
      <c r="AJ212" s="16">
        <v>1840</v>
      </c>
      <c r="AK212" s="16">
        <f t="shared" si="22"/>
        <v>30.666666666666668</v>
      </c>
      <c r="AL212" s="16">
        <v>29.469937999999999</v>
      </c>
      <c r="AM212" s="16">
        <v>73.325999999999993</v>
      </c>
      <c r="AN212" s="16">
        <v>4.9501516000000002E-2</v>
      </c>
      <c r="AO212" s="16">
        <v>0.50948300000000002</v>
      </c>
      <c r="AQ212" s="16">
        <v>1850</v>
      </c>
      <c r="AR212">
        <f t="shared" si="27"/>
        <v>30.833333333333332</v>
      </c>
      <c r="AS212" s="16">
        <v>33.948844999999999</v>
      </c>
      <c r="AT212" s="16">
        <v>74.755560000000003</v>
      </c>
      <c r="AU212" s="16">
        <v>6.4255679999999996E-2</v>
      </c>
      <c r="AV212" s="16">
        <v>0.38994139999999999</v>
      </c>
      <c r="AX212" s="16"/>
      <c r="AY212" s="16"/>
    </row>
    <row r="213" spans="1:51">
      <c r="A213" s="16">
        <v>1860</v>
      </c>
      <c r="B213" s="16">
        <f t="shared" si="23"/>
        <v>31</v>
      </c>
      <c r="C213" s="16">
        <v>31.650400000000001</v>
      </c>
      <c r="D213" s="16">
        <v>73.886120000000005</v>
      </c>
      <c r="E213" s="16">
        <v>5.6688715000000001E-2</v>
      </c>
      <c r="F213" s="16">
        <v>0.46380103</v>
      </c>
      <c r="H213" s="16">
        <v>1900</v>
      </c>
      <c r="I213" s="16">
        <f t="shared" si="21"/>
        <v>31.666666666666668</v>
      </c>
      <c r="J213" s="16">
        <v>31.783272</v>
      </c>
      <c r="K213" s="16">
        <v>72.662270000000007</v>
      </c>
      <c r="L213" s="16">
        <v>5.4884783999999999E-2</v>
      </c>
      <c r="M213" s="16">
        <v>0.40284574000000001</v>
      </c>
      <c r="O213" s="16">
        <v>1900</v>
      </c>
      <c r="P213">
        <f t="shared" si="24"/>
        <v>31.666666666666668</v>
      </c>
      <c r="Q213" s="16">
        <v>41.657425000000003</v>
      </c>
      <c r="R213" s="16">
        <v>73.478874000000005</v>
      </c>
      <c r="S213" s="16">
        <v>0.11747367</v>
      </c>
      <c r="T213" s="16">
        <v>0.40195793000000002</v>
      </c>
      <c r="V213" s="16">
        <v>1880</v>
      </c>
      <c r="W213">
        <f t="shared" si="25"/>
        <v>31.333333333333332</v>
      </c>
      <c r="X213" s="16">
        <v>41.773569999999999</v>
      </c>
      <c r="Y213" s="16">
        <v>73.568680000000001</v>
      </c>
      <c r="Z213" s="16">
        <v>0.11811275</v>
      </c>
      <c r="AA213" s="16">
        <v>0.39716643000000001</v>
      </c>
      <c r="AC213" s="16">
        <v>1840</v>
      </c>
      <c r="AD213" s="16">
        <f t="shared" si="26"/>
        <v>30.666666666666668</v>
      </c>
      <c r="AE213" s="16">
        <v>34.172035000000001</v>
      </c>
      <c r="AF213" s="16">
        <v>72.932143999999994</v>
      </c>
      <c r="AG213" s="16">
        <v>5.0364489999999998E-2</v>
      </c>
      <c r="AH213" s="16">
        <v>7.0814100000000005E-2</v>
      </c>
      <c r="AJ213" s="16">
        <v>1850</v>
      </c>
      <c r="AK213" s="16">
        <f t="shared" si="22"/>
        <v>30.833333333333332</v>
      </c>
      <c r="AL213" s="16">
        <v>29.308617000000002</v>
      </c>
      <c r="AM213" s="16">
        <v>73.331639999999993</v>
      </c>
      <c r="AN213" s="16">
        <v>4.9010970000000001E-2</v>
      </c>
      <c r="AO213" s="16">
        <v>0.5129011</v>
      </c>
      <c r="AQ213" s="16">
        <v>1860</v>
      </c>
      <c r="AR213">
        <f t="shared" si="27"/>
        <v>31</v>
      </c>
      <c r="AS213" s="16">
        <v>33.812150000000003</v>
      </c>
      <c r="AT213" s="16">
        <v>74.760050000000007</v>
      </c>
      <c r="AU213" s="16">
        <v>6.3661410000000002E-2</v>
      </c>
      <c r="AV213" s="16">
        <v>0.39171430000000002</v>
      </c>
      <c r="AX213" s="16"/>
      <c r="AY213" s="16"/>
    </row>
    <row r="214" spans="1:51">
      <c r="A214" s="16">
        <v>1870</v>
      </c>
      <c r="B214" s="16">
        <f t="shared" si="23"/>
        <v>31.166666666666668</v>
      </c>
      <c r="C214" s="16">
        <v>31.483733999999998</v>
      </c>
      <c r="D214" s="16">
        <v>73.892623999999998</v>
      </c>
      <c r="E214" s="16">
        <v>5.6106832000000002E-2</v>
      </c>
      <c r="F214" s="16">
        <v>0.46740799999999999</v>
      </c>
      <c r="H214" s="16">
        <v>1910</v>
      </c>
      <c r="I214" s="16">
        <f t="shared" si="21"/>
        <v>31.833333333333332</v>
      </c>
      <c r="J214" s="16">
        <v>31.653051000000001</v>
      </c>
      <c r="K214" s="16">
        <v>72.662959999999998</v>
      </c>
      <c r="L214" s="16">
        <v>5.4420583000000002E-2</v>
      </c>
      <c r="M214" s="16">
        <v>0.40494790000000003</v>
      </c>
      <c r="O214" s="16">
        <v>1910</v>
      </c>
      <c r="P214">
        <f t="shared" si="24"/>
        <v>31.833333333333332</v>
      </c>
      <c r="Q214" s="16">
        <v>41.562072999999998</v>
      </c>
      <c r="R214" s="16">
        <v>73.487979999999993</v>
      </c>
      <c r="S214" s="16">
        <v>0.11560425000000001</v>
      </c>
      <c r="T214" s="16">
        <v>0.38971331999999997</v>
      </c>
      <c r="V214" s="16">
        <v>1890</v>
      </c>
      <c r="W214">
        <f t="shared" si="25"/>
        <v>31.5</v>
      </c>
      <c r="X214" s="16">
        <v>41.681187000000001</v>
      </c>
      <c r="Y214" s="16">
        <v>73.576830000000001</v>
      </c>
      <c r="Z214" s="16">
        <v>0.11626255000000001</v>
      </c>
      <c r="AA214" s="16">
        <v>0.3849939</v>
      </c>
      <c r="AC214" s="16">
        <v>1850</v>
      </c>
      <c r="AD214" s="16">
        <f t="shared" si="26"/>
        <v>30.833333333333332</v>
      </c>
      <c r="AE214" s="16">
        <v>34.464460000000003</v>
      </c>
      <c r="AF214" s="16">
        <v>72.932310000000001</v>
      </c>
      <c r="AG214" s="16">
        <v>5.0353304000000002E-2</v>
      </c>
      <c r="AH214" s="16">
        <v>4.6627370000000001E-2</v>
      </c>
      <c r="AJ214" s="16">
        <v>1860</v>
      </c>
      <c r="AK214" s="16">
        <f t="shared" si="22"/>
        <v>31</v>
      </c>
      <c r="AL214" s="16">
        <v>29.147296999999998</v>
      </c>
      <c r="AM214" s="16">
        <v>73.337130000000002</v>
      </c>
      <c r="AN214" s="16">
        <v>4.8526894000000001E-2</v>
      </c>
      <c r="AO214" s="16">
        <v>0.5163586</v>
      </c>
      <c r="AQ214" s="16">
        <v>1870</v>
      </c>
      <c r="AR214">
        <f t="shared" si="27"/>
        <v>31.166666666666668</v>
      </c>
      <c r="AS214" s="16">
        <v>33.675449999999998</v>
      </c>
      <c r="AT214" s="16">
        <v>74.764380000000003</v>
      </c>
      <c r="AU214" s="16">
        <v>6.3074599999999995E-2</v>
      </c>
      <c r="AV214" s="16">
        <v>0.39352787</v>
      </c>
      <c r="AX214" s="16"/>
      <c r="AY214" s="16"/>
    </row>
    <row r="215" spans="1:51">
      <c r="A215" s="16">
        <v>1880</v>
      </c>
      <c r="B215" s="16">
        <f t="shared" si="23"/>
        <v>31.333333333333332</v>
      </c>
      <c r="C215" s="16">
        <v>31.317066000000001</v>
      </c>
      <c r="D215" s="16">
        <v>73.898926000000003</v>
      </c>
      <c r="E215" s="16">
        <v>5.5531714000000003E-2</v>
      </c>
      <c r="F215" s="16">
        <v>0.4710297</v>
      </c>
      <c r="H215" s="16">
        <v>1920</v>
      </c>
      <c r="I215" s="16">
        <f t="shared" si="21"/>
        <v>32</v>
      </c>
      <c r="J215" s="16">
        <v>31.522831</v>
      </c>
      <c r="K215" s="16">
        <v>72.663573999999997</v>
      </c>
      <c r="L215" s="16">
        <v>5.3961389999999998E-2</v>
      </c>
      <c r="M215" s="16">
        <v>0.40707304999999999</v>
      </c>
      <c r="O215" s="16">
        <v>1920</v>
      </c>
      <c r="P215">
        <f t="shared" si="24"/>
        <v>32</v>
      </c>
      <c r="Q215" s="16">
        <v>41.466723999999999</v>
      </c>
      <c r="R215" s="16">
        <v>73.496110000000002</v>
      </c>
      <c r="S215" s="16">
        <v>0.11385412</v>
      </c>
      <c r="T215" s="16">
        <v>0.37866494000000001</v>
      </c>
      <c r="V215" s="16">
        <v>1893.2256</v>
      </c>
      <c r="W215">
        <f t="shared" si="25"/>
        <v>31.55376</v>
      </c>
      <c r="X215" s="16">
        <v>41.651389999999999</v>
      </c>
      <c r="Y215" s="16">
        <v>73.579260000000005</v>
      </c>
      <c r="Z215" s="16">
        <v>0.11569156999999999</v>
      </c>
      <c r="AA215" s="16">
        <v>0.38132547999999999</v>
      </c>
      <c r="AC215" s="16">
        <v>1860</v>
      </c>
      <c r="AD215" s="16">
        <f t="shared" si="26"/>
        <v>31</v>
      </c>
      <c r="AE215" s="16">
        <v>34.756886000000002</v>
      </c>
      <c r="AF215" s="16">
        <v>72.932365000000004</v>
      </c>
      <c r="AG215" s="16">
        <v>5.0349432999999999E-2</v>
      </c>
      <c r="AH215" s="16">
        <v>2.3124240000000001E-2</v>
      </c>
      <c r="AJ215" s="16">
        <v>1870</v>
      </c>
      <c r="AK215" s="16">
        <f t="shared" si="22"/>
        <v>31.166666666666668</v>
      </c>
      <c r="AL215" s="16">
        <v>28.985975</v>
      </c>
      <c r="AM215" s="16">
        <v>73.342444999999998</v>
      </c>
      <c r="AN215" s="16">
        <v>4.8049192999999997E-2</v>
      </c>
      <c r="AO215" s="16">
        <v>0.51985510000000001</v>
      </c>
      <c r="AQ215" s="16">
        <v>1880</v>
      </c>
      <c r="AR215">
        <f t="shared" si="27"/>
        <v>31.333333333333332</v>
      </c>
      <c r="AS215" s="16">
        <v>33.538753999999997</v>
      </c>
      <c r="AT215" s="16">
        <v>74.768559999999994</v>
      </c>
      <c r="AU215" s="16">
        <v>6.2495064000000003E-2</v>
      </c>
      <c r="AV215" s="16">
        <v>0.39538034999999999</v>
      </c>
      <c r="AX215" s="16"/>
      <c r="AY215" s="16"/>
    </row>
    <row r="216" spans="1:51">
      <c r="A216" s="16">
        <v>1890</v>
      </c>
      <c r="B216" s="16">
        <f t="shared" si="23"/>
        <v>31.5</v>
      </c>
      <c r="C216" s="16">
        <v>31.150400000000001</v>
      </c>
      <c r="D216" s="16">
        <v>73.905045000000001</v>
      </c>
      <c r="E216" s="16">
        <v>5.4963280000000003E-2</v>
      </c>
      <c r="F216" s="16">
        <v>0.47466659999999999</v>
      </c>
      <c r="H216" s="16">
        <v>1930</v>
      </c>
      <c r="I216" s="16">
        <f t="shared" si="21"/>
        <v>32.166666666666664</v>
      </c>
      <c r="J216" s="16">
        <v>31.392610000000001</v>
      </c>
      <c r="K216" s="16">
        <v>72.664140000000003</v>
      </c>
      <c r="L216" s="16">
        <v>5.3507133999999998E-2</v>
      </c>
      <c r="M216" s="16">
        <v>0.40922078000000001</v>
      </c>
      <c r="O216" s="16">
        <v>1930</v>
      </c>
      <c r="P216">
        <f t="shared" si="24"/>
        <v>32.166666666666664</v>
      </c>
      <c r="Q216" s="16">
        <v>41.371372000000001</v>
      </c>
      <c r="R216" s="16">
        <v>73.503410000000002</v>
      </c>
      <c r="S216" s="16">
        <v>0.11221027</v>
      </c>
      <c r="T216" s="16">
        <v>0.36868295000000001</v>
      </c>
      <c r="V216" s="16">
        <v>1900</v>
      </c>
      <c r="W216">
        <f t="shared" si="25"/>
        <v>31.666666666666668</v>
      </c>
      <c r="X216" s="16">
        <v>41.588802000000001</v>
      </c>
      <c r="Y216" s="16">
        <v>73.584109999999995</v>
      </c>
      <c r="Z216" s="16">
        <v>0.11453070999999999</v>
      </c>
      <c r="AA216" s="16">
        <v>0.37400470000000002</v>
      </c>
      <c r="AC216" s="16">
        <v>1870</v>
      </c>
      <c r="AD216" s="16">
        <f t="shared" si="26"/>
        <v>31.166666666666668</v>
      </c>
      <c r="AE216" s="16">
        <v>35.049312999999998</v>
      </c>
      <c r="AF216" s="16">
        <v>72.932370000000006</v>
      </c>
      <c r="AG216" s="16">
        <v>5.0348940000000002E-2</v>
      </c>
      <c r="AH216" s="19">
        <v>2.0697531000000001E-4</v>
      </c>
      <c r="AJ216" s="16">
        <v>1880</v>
      </c>
      <c r="AK216" s="16">
        <f t="shared" si="22"/>
        <v>31.333333333333332</v>
      </c>
      <c r="AL216" s="16">
        <v>28.824653999999999</v>
      </c>
      <c r="AM216" s="16">
        <v>73.347610000000003</v>
      </c>
      <c r="AN216" s="16">
        <v>4.7577741999999999E-2</v>
      </c>
      <c r="AO216" s="16">
        <v>0.52339005000000005</v>
      </c>
      <c r="AQ216" s="16">
        <v>1890</v>
      </c>
      <c r="AR216">
        <f t="shared" si="27"/>
        <v>31.5</v>
      </c>
      <c r="AS216" s="16">
        <v>33.402057999999997</v>
      </c>
      <c r="AT216" s="16">
        <v>74.772599999999997</v>
      </c>
      <c r="AU216" s="16">
        <v>6.1922646999999997E-2</v>
      </c>
      <c r="AV216" s="16">
        <v>0.39727050000000003</v>
      </c>
      <c r="AX216" s="16"/>
      <c r="AY216" s="16"/>
    </row>
    <row r="217" spans="1:51">
      <c r="A217" s="16">
        <v>1900</v>
      </c>
      <c r="B217" s="16">
        <f t="shared" si="23"/>
        <v>31.666666666666668</v>
      </c>
      <c r="C217" s="16">
        <v>30.983733999999998</v>
      </c>
      <c r="D217" s="16">
        <v>73.910970000000006</v>
      </c>
      <c r="E217" s="16">
        <v>5.4401539999999998E-2</v>
      </c>
      <c r="F217" s="16">
        <v>0.47832039999999998</v>
      </c>
      <c r="H217" s="16">
        <v>1940</v>
      </c>
      <c r="I217" s="16">
        <f t="shared" si="21"/>
        <v>32.333333333333336</v>
      </c>
      <c r="J217" s="16">
        <v>31.262388000000001</v>
      </c>
      <c r="K217" s="16">
        <v>72.664649999999995</v>
      </c>
      <c r="L217" s="16">
        <v>5.3057738E-2</v>
      </c>
      <c r="M217" s="16">
        <v>0.41139071999999999</v>
      </c>
      <c r="O217" s="16">
        <v>1940</v>
      </c>
      <c r="P217">
        <f t="shared" si="24"/>
        <v>32.333333333333336</v>
      </c>
      <c r="Q217" s="16">
        <v>41.276020000000003</v>
      </c>
      <c r="R217" s="16">
        <v>73.509990000000002</v>
      </c>
      <c r="S217" s="16">
        <v>0.11066104</v>
      </c>
      <c r="T217" s="16">
        <v>0.3596491</v>
      </c>
      <c r="V217" s="16">
        <v>1910</v>
      </c>
      <c r="W217">
        <f t="shared" si="25"/>
        <v>31.833333333333332</v>
      </c>
      <c r="X217" s="16">
        <v>41.496420000000001</v>
      </c>
      <c r="Y217" s="16">
        <v>73.590649999999997</v>
      </c>
      <c r="Z217" s="16">
        <v>0.112903215</v>
      </c>
      <c r="AA217" s="16">
        <v>0.36405660000000001</v>
      </c>
      <c r="AC217" s="16">
        <v>1870.0914</v>
      </c>
      <c r="AD217" s="16">
        <f t="shared" si="26"/>
        <v>31.168189999999999</v>
      </c>
      <c r="AE217" s="16">
        <v>35.051983</v>
      </c>
      <c r="AF217" s="16">
        <v>72.932370000000006</v>
      </c>
      <c r="AG217" s="16">
        <v>5.0348940000000002E-2</v>
      </c>
      <c r="AH217" s="19">
        <v>2.2243095999999999E-11</v>
      </c>
      <c r="AJ217" s="16">
        <v>1890</v>
      </c>
      <c r="AK217" s="16">
        <f t="shared" si="22"/>
        <v>31.5</v>
      </c>
      <c r="AL217" s="16">
        <v>28.663333999999999</v>
      </c>
      <c r="AM217" s="16">
        <v>73.352615</v>
      </c>
      <c r="AN217" s="16">
        <v>4.711245E-2</v>
      </c>
      <c r="AO217" s="16">
        <v>0.52696339999999997</v>
      </c>
      <c r="AQ217" s="16">
        <v>1900</v>
      </c>
      <c r="AR217">
        <f t="shared" si="27"/>
        <v>31.666666666666668</v>
      </c>
      <c r="AS217" s="16">
        <v>33.265360000000001</v>
      </c>
      <c r="AT217" s="16">
        <v>74.776499999999999</v>
      </c>
      <c r="AU217" s="16">
        <v>6.1357189999999999E-2</v>
      </c>
      <c r="AV217" s="16">
        <v>0.39919676999999998</v>
      </c>
      <c r="AX217" s="16"/>
      <c r="AY217" s="16"/>
    </row>
    <row r="218" spans="1:51">
      <c r="A218" s="16">
        <v>1910</v>
      </c>
      <c r="B218" s="16">
        <f t="shared" si="23"/>
        <v>31.833333333333332</v>
      </c>
      <c r="C218" s="16">
        <v>30.817066000000001</v>
      </c>
      <c r="D218" s="16">
        <v>73.916725</v>
      </c>
      <c r="E218" s="16">
        <v>5.3846459999999999E-2</v>
      </c>
      <c r="F218" s="16">
        <v>0.48199233000000002</v>
      </c>
      <c r="H218" s="16">
        <v>1950</v>
      </c>
      <c r="I218" s="16">
        <f t="shared" si="21"/>
        <v>32.5</v>
      </c>
      <c r="J218" s="16">
        <v>31.132168</v>
      </c>
      <c r="K218" s="16">
        <v>72.665109999999999</v>
      </c>
      <c r="L218" s="16">
        <v>5.2613134999999998E-2</v>
      </c>
      <c r="M218" s="16">
        <v>0.41358244</v>
      </c>
      <c r="O218" s="16">
        <v>1950</v>
      </c>
      <c r="P218">
        <f t="shared" si="24"/>
        <v>32.5</v>
      </c>
      <c r="Q218" s="16">
        <v>41.180667999999997</v>
      </c>
      <c r="R218" s="16">
        <v>73.515940000000001</v>
      </c>
      <c r="S218" s="16">
        <v>0.10919751</v>
      </c>
      <c r="T218" s="16">
        <v>0.35147578000000002</v>
      </c>
      <c r="V218" s="16">
        <v>1920</v>
      </c>
      <c r="W218">
        <f t="shared" si="25"/>
        <v>32</v>
      </c>
      <c r="X218" s="16">
        <v>41.404037000000002</v>
      </c>
      <c r="Y218" s="16">
        <v>73.596549999999993</v>
      </c>
      <c r="Z218" s="16">
        <v>0.11137030000000001</v>
      </c>
      <c r="AA218" s="16">
        <v>0.3550546</v>
      </c>
      <c r="AC218" s="16">
        <v>1870.0914</v>
      </c>
      <c r="AD218" s="16">
        <f t="shared" si="26"/>
        <v>31.168189999999999</v>
      </c>
      <c r="AE218" s="16">
        <v>35.051983</v>
      </c>
      <c r="AF218" s="16">
        <v>72.932370000000006</v>
      </c>
      <c r="AG218" s="16">
        <v>5.0348940000000002E-2</v>
      </c>
      <c r="AH218" s="19">
        <v>2.2243095999999999E-11</v>
      </c>
      <c r="AJ218" s="16">
        <v>1900</v>
      </c>
      <c r="AK218" s="16">
        <f t="shared" si="22"/>
        <v>31.666666666666668</v>
      </c>
      <c r="AL218" s="16">
        <v>28.502012000000001</v>
      </c>
      <c r="AM218" s="16">
        <v>73.357474999999994</v>
      </c>
      <c r="AN218" s="16">
        <v>4.6653210000000001E-2</v>
      </c>
      <c r="AO218" s="16">
        <v>0.53057480000000001</v>
      </c>
      <c r="AQ218" s="16">
        <v>1910</v>
      </c>
      <c r="AR218">
        <f t="shared" si="27"/>
        <v>31.833333333333332</v>
      </c>
      <c r="AS218" s="16">
        <v>33.128666000000003</v>
      </c>
      <c r="AT218" s="16">
        <v>74.780259999999998</v>
      </c>
      <c r="AU218" s="16">
        <v>6.0798570000000003E-2</v>
      </c>
      <c r="AV218" s="16">
        <v>0.40115826999999998</v>
      </c>
      <c r="AX218" s="16"/>
      <c r="AY218" s="16"/>
    </row>
    <row r="219" spans="1:51">
      <c r="A219" s="16">
        <v>1920</v>
      </c>
      <c r="B219" s="16">
        <f t="shared" si="23"/>
        <v>32</v>
      </c>
      <c r="C219" s="16">
        <v>30.650400000000001</v>
      </c>
      <c r="D219" s="16">
        <v>73.922300000000007</v>
      </c>
      <c r="E219" s="16">
        <v>5.3297980000000002E-2</v>
      </c>
      <c r="F219" s="16">
        <v>0.48568289999999997</v>
      </c>
      <c r="H219" s="16">
        <v>1960</v>
      </c>
      <c r="I219" s="16">
        <f t="shared" si="21"/>
        <v>32.666666666666664</v>
      </c>
      <c r="J219" s="16">
        <v>31.001947000000001</v>
      </c>
      <c r="K219" s="16">
        <v>72.665503999999999</v>
      </c>
      <c r="L219" s="16">
        <v>5.2173286999999999E-2</v>
      </c>
      <c r="M219" s="16">
        <v>0.41579603999999998</v>
      </c>
      <c r="O219" s="16">
        <v>1960</v>
      </c>
      <c r="P219">
        <f t="shared" si="24"/>
        <v>32.666666666666664</v>
      </c>
      <c r="Q219" s="16">
        <v>41.085315999999999</v>
      </c>
      <c r="R219" s="16">
        <v>73.521339999999995</v>
      </c>
      <c r="S219" s="16">
        <v>0.10781043999999999</v>
      </c>
      <c r="T219" s="16">
        <v>0.3440684</v>
      </c>
      <c r="V219" s="16">
        <v>1930</v>
      </c>
      <c r="W219">
        <f t="shared" si="25"/>
        <v>32.166666666666664</v>
      </c>
      <c r="X219" s="16">
        <v>41.311653</v>
      </c>
      <c r="Y219" s="16">
        <v>73.601889999999997</v>
      </c>
      <c r="Z219" s="16">
        <v>0.10992196</v>
      </c>
      <c r="AA219" s="16">
        <v>0.34689808</v>
      </c>
      <c r="AC219" s="16">
        <v>1880</v>
      </c>
      <c r="AD219" s="16">
        <f t="shared" si="26"/>
        <v>31.333333333333332</v>
      </c>
      <c r="AE219" s="16">
        <v>35.341740000000001</v>
      </c>
      <c r="AF219" s="16">
        <v>73.085915</v>
      </c>
      <c r="AG219" s="16">
        <v>5.0929334E-2</v>
      </c>
      <c r="AH219" s="16">
        <v>-1.0922583E-2</v>
      </c>
      <c r="AJ219" s="16">
        <v>1910</v>
      </c>
      <c r="AK219" s="16">
        <f t="shared" si="22"/>
        <v>31.833333333333332</v>
      </c>
      <c r="AL219" s="16">
        <v>28.340689999999999</v>
      </c>
      <c r="AM219" s="16">
        <v>73.362189999999998</v>
      </c>
      <c r="AN219" s="16">
        <v>4.619993E-2</v>
      </c>
      <c r="AO219" s="16">
        <v>0.53422400000000003</v>
      </c>
      <c r="AQ219" s="16">
        <v>1920</v>
      </c>
      <c r="AR219">
        <f t="shared" si="27"/>
        <v>32</v>
      </c>
      <c r="AS219" s="16">
        <v>32.991970000000002</v>
      </c>
      <c r="AT219" s="16">
        <v>74.783879999999996</v>
      </c>
      <c r="AU219" s="16">
        <v>6.0246679999999997E-2</v>
      </c>
      <c r="AV219" s="16">
        <v>0.40315413</v>
      </c>
      <c r="AX219" s="16"/>
      <c r="AY219" s="16"/>
    </row>
    <row r="220" spans="1:51">
      <c r="A220" s="16">
        <v>1930</v>
      </c>
      <c r="B220" s="16">
        <f t="shared" si="23"/>
        <v>32.166666666666664</v>
      </c>
      <c r="C220" s="16">
        <v>30.483733999999998</v>
      </c>
      <c r="D220" s="16">
        <v>73.927704000000006</v>
      </c>
      <c r="E220" s="16">
        <v>5.2756082000000003E-2</v>
      </c>
      <c r="F220" s="16">
        <v>0.48939353000000002</v>
      </c>
      <c r="H220" s="16">
        <v>1970</v>
      </c>
      <c r="I220" s="16">
        <f t="shared" si="21"/>
        <v>32.833333333333336</v>
      </c>
      <c r="J220" s="16">
        <v>30.871727</v>
      </c>
      <c r="K220" s="16">
        <v>72.665850000000006</v>
      </c>
      <c r="L220" s="16">
        <v>5.1738113000000002E-2</v>
      </c>
      <c r="M220" s="16">
        <v>0.41803104000000002</v>
      </c>
      <c r="O220" s="16">
        <v>1970</v>
      </c>
      <c r="P220">
        <f t="shared" si="24"/>
        <v>32.833333333333336</v>
      </c>
      <c r="Q220" s="16">
        <v>40.989967</v>
      </c>
      <c r="R220" s="16">
        <v>73.526269999999997</v>
      </c>
      <c r="S220" s="16">
        <v>0.10649206999999999</v>
      </c>
      <c r="T220" s="16">
        <v>0.33734792000000002</v>
      </c>
      <c r="V220" s="16">
        <v>1940</v>
      </c>
      <c r="W220">
        <f t="shared" si="25"/>
        <v>32.333333333333336</v>
      </c>
      <c r="X220" s="16">
        <v>41.219273000000001</v>
      </c>
      <c r="Y220" s="16">
        <v>73.606740000000002</v>
      </c>
      <c r="Z220" s="16">
        <v>0.10854919</v>
      </c>
      <c r="AA220" s="16">
        <v>0.33949541999999999</v>
      </c>
      <c r="AC220" s="16">
        <v>1890</v>
      </c>
      <c r="AD220" s="16">
        <f t="shared" si="26"/>
        <v>31.5</v>
      </c>
      <c r="AE220" s="16">
        <v>35.634163000000001</v>
      </c>
      <c r="AF220" s="16">
        <v>73.350070000000002</v>
      </c>
      <c r="AG220" s="16">
        <v>5.1941223000000002E-2</v>
      </c>
      <c r="AH220" s="16">
        <v>-1.3867712000000001E-2</v>
      </c>
      <c r="AJ220" s="16">
        <v>1920</v>
      </c>
      <c r="AK220" s="16">
        <f t="shared" si="22"/>
        <v>32</v>
      </c>
      <c r="AL220" s="16">
        <v>28.179369999999999</v>
      </c>
      <c r="AM220" s="16">
        <v>73.366770000000002</v>
      </c>
      <c r="AN220" s="16">
        <v>4.5752517999999999E-2</v>
      </c>
      <c r="AO220" s="16">
        <v>0.53791109999999998</v>
      </c>
      <c r="AQ220" s="16">
        <v>1930</v>
      </c>
      <c r="AR220">
        <f t="shared" si="27"/>
        <v>32.166666666666664</v>
      </c>
      <c r="AS220" s="16">
        <v>32.855274000000001</v>
      </c>
      <c r="AT220" s="16">
        <v>74.787384000000003</v>
      </c>
      <c r="AU220" s="16">
        <v>5.9701364E-2</v>
      </c>
      <c r="AV220" s="16">
        <v>0.40518330000000002</v>
      </c>
      <c r="AX220" s="16"/>
      <c r="AY220" s="16"/>
    </row>
    <row r="221" spans="1:51">
      <c r="A221" s="16">
        <v>1940</v>
      </c>
      <c r="B221" s="16">
        <f t="shared" si="23"/>
        <v>32.333333333333336</v>
      </c>
      <c r="C221" s="16">
        <v>30.317066000000001</v>
      </c>
      <c r="D221" s="16">
        <v>73.932940000000002</v>
      </c>
      <c r="E221" s="16">
        <v>5.2220709999999997E-2</v>
      </c>
      <c r="F221" s="16">
        <v>0.49312507999999999</v>
      </c>
      <c r="H221" s="16">
        <v>1980</v>
      </c>
      <c r="I221" s="16">
        <f t="shared" si="21"/>
        <v>33</v>
      </c>
      <c r="J221" s="16">
        <v>30.741506999999999</v>
      </c>
      <c r="K221" s="16">
        <v>72.666145</v>
      </c>
      <c r="L221" s="16">
        <v>5.130755E-2</v>
      </c>
      <c r="M221" s="16">
        <v>0.42028715999999999</v>
      </c>
      <c r="O221" s="16">
        <v>1980</v>
      </c>
      <c r="P221">
        <f t="shared" si="24"/>
        <v>33</v>
      </c>
      <c r="Q221" s="16">
        <v>40.894615000000002</v>
      </c>
      <c r="R221" s="16">
        <v>73.530770000000004</v>
      </c>
      <c r="S221" s="16">
        <v>0.10523578</v>
      </c>
      <c r="T221" s="16">
        <v>0.33124690000000001</v>
      </c>
      <c r="V221" s="16">
        <v>1950</v>
      </c>
      <c r="W221">
        <f t="shared" si="25"/>
        <v>32.5</v>
      </c>
      <c r="X221" s="16">
        <v>41.126890000000003</v>
      </c>
      <c r="Y221" s="16">
        <v>73.611170000000001</v>
      </c>
      <c r="Z221" s="16">
        <v>0.107244566</v>
      </c>
      <c r="AA221" s="16">
        <v>0.33277183999999999</v>
      </c>
      <c r="AC221" s="16">
        <v>1900</v>
      </c>
      <c r="AD221" s="16">
        <f t="shared" si="26"/>
        <v>31.666666666666668</v>
      </c>
      <c r="AE221" s="16">
        <v>35.926589999999997</v>
      </c>
      <c r="AF221" s="16">
        <v>73.639626000000007</v>
      </c>
      <c r="AG221" s="16">
        <v>5.3057766999999999E-2</v>
      </c>
      <c r="AH221" s="16">
        <v>-1.5237376E-2</v>
      </c>
      <c r="AJ221" s="16">
        <v>1930</v>
      </c>
      <c r="AK221" s="16">
        <f t="shared" si="22"/>
        <v>32.166666666666664</v>
      </c>
      <c r="AL221" s="16">
        <v>28.018049999999999</v>
      </c>
      <c r="AM221" s="16">
        <v>73.371200000000002</v>
      </c>
      <c r="AN221" s="16">
        <v>4.5310903E-2</v>
      </c>
      <c r="AO221" s="16">
        <v>0.54163609999999995</v>
      </c>
      <c r="AQ221" s="16">
        <v>1940</v>
      </c>
      <c r="AR221">
        <f t="shared" si="27"/>
        <v>32.333333333333336</v>
      </c>
      <c r="AS221" s="16">
        <v>32.718580000000003</v>
      </c>
      <c r="AT221" s="16">
        <v>74.790760000000006</v>
      </c>
      <c r="AU221" s="16">
        <v>5.9162520000000003E-2</v>
      </c>
      <c r="AV221" s="16">
        <v>0.40724506999999999</v>
      </c>
      <c r="AX221" s="16"/>
      <c r="AY221" s="16"/>
    </row>
    <row r="222" spans="1:51">
      <c r="A222" s="16">
        <v>1950</v>
      </c>
      <c r="B222" s="16">
        <f t="shared" si="23"/>
        <v>32.5</v>
      </c>
      <c r="C222" s="16">
        <v>30.150400000000001</v>
      </c>
      <c r="D222" s="16">
        <v>73.938000000000002</v>
      </c>
      <c r="E222" s="16">
        <v>5.1691815000000002E-2</v>
      </c>
      <c r="F222" s="16">
        <v>0.49687819999999999</v>
      </c>
      <c r="H222" s="16">
        <v>1990</v>
      </c>
      <c r="I222" s="16">
        <f t="shared" si="21"/>
        <v>33.166666666666664</v>
      </c>
      <c r="J222" s="16">
        <v>30.611286</v>
      </c>
      <c r="K222" s="16">
        <v>72.666399999999996</v>
      </c>
      <c r="L222" s="16">
        <v>5.0881546E-2</v>
      </c>
      <c r="M222" s="16">
        <v>0.4225642</v>
      </c>
      <c r="O222" s="16">
        <v>1990</v>
      </c>
      <c r="P222">
        <f t="shared" si="24"/>
        <v>33.166666666666664</v>
      </c>
      <c r="Q222" s="16">
        <v>40.799263000000003</v>
      </c>
      <c r="R222" s="16">
        <v>73.534899999999993</v>
      </c>
      <c r="S222" s="16">
        <v>0.104035735</v>
      </c>
      <c r="T222" s="16">
        <v>0.32570615000000003</v>
      </c>
      <c r="V222" s="16">
        <v>1960</v>
      </c>
      <c r="W222">
        <f t="shared" si="25"/>
        <v>32.666666666666664</v>
      </c>
      <c r="X222" s="16">
        <v>41.034503999999998</v>
      </c>
      <c r="Y222" s="16">
        <v>73.615210000000005</v>
      </c>
      <c r="Z222" s="16">
        <v>0.10600150999999999</v>
      </c>
      <c r="AA222" s="16">
        <v>0.32666065999999999</v>
      </c>
      <c r="AC222" s="16">
        <v>1910</v>
      </c>
      <c r="AD222" s="16">
        <f t="shared" si="26"/>
        <v>31.833333333333332</v>
      </c>
      <c r="AE222" s="16">
        <v>36.219017000000001</v>
      </c>
      <c r="AF222" s="16">
        <v>73.941180000000003</v>
      </c>
      <c r="AG222" s="16">
        <v>5.4222966999999997E-2</v>
      </c>
      <c r="AH222" s="16">
        <v>-1.6158329999999999E-2</v>
      </c>
      <c r="AJ222" s="16">
        <v>1940</v>
      </c>
      <c r="AK222" s="16">
        <f t="shared" si="22"/>
        <v>32.333333333333336</v>
      </c>
      <c r="AL222" s="16">
        <v>27.856728</v>
      </c>
      <c r="AM222" s="16">
        <v>73.375495999999998</v>
      </c>
      <c r="AN222" s="16">
        <v>4.4874973999999998E-2</v>
      </c>
      <c r="AO222" s="16">
        <v>0.54539899999999997</v>
      </c>
      <c r="AQ222" s="16">
        <v>1950</v>
      </c>
      <c r="AR222">
        <f t="shared" si="27"/>
        <v>32.5</v>
      </c>
      <c r="AS222" s="16">
        <v>32.581879999999998</v>
      </c>
      <c r="AT222" s="16">
        <v>74.794014000000004</v>
      </c>
      <c r="AU222" s="16">
        <v>5.8630050000000003E-2</v>
      </c>
      <c r="AV222" s="16">
        <v>0.40933894999999998</v>
      </c>
      <c r="AX222" s="16"/>
      <c r="AY222" s="16"/>
    </row>
    <row r="223" spans="1:51">
      <c r="A223" s="16">
        <v>1960</v>
      </c>
      <c r="B223" s="16">
        <f t="shared" si="23"/>
        <v>32.666666666666664</v>
      </c>
      <c r="C223" s="16">
        <v>29.983733999999998</v>
      </c>
      <c r="D223" s="16">
        <v>73.942909999999998</v>
      </c>
      <c r="E223" s="16">
        <v>5.1169354E-2</v>
      </c>
      <c r="F223" s="16">
        <v>0.50065404000000002</v>
      </c>
      <c r="H223" s="16">
        <v>2000</v>
      </c>
      <c r="I223" s="16">
        <f t="shared" si="21"/>
        <v>33.333333333333336</v>
      </c>
      <c r="J223" s="16">
        <v>30.481065999999998</v>
      </c>
      <c r="K223" s="16">
        <v>72.666595000000001</v>
      </c>
      <c r="L223" s="16">
        <v>5.0460036999999999E-2</v>
      </c>
      <c r="M223" s="16">
        <v>0.42486190000000001</v>
      </c>
      <c r="O223" s="16">
        <v>2000</v>
      </c>
      <c r="P223">
        <f t="shared" si="24"/>
        <v>33.333333333333336</v>
      </c>
      <c r="Q223" s="16">
        <v>40.70391</v>
      </c>
      <c r="R223" s="16">
        <v>73.538690000000003</v>
      </c>
      <c r="S223" s="16">
        <v>0.10288675999999999</v>
      </c>
      <c r="T223" s="16">
        <v>0.32067284000000001</v>
      </c>
      <c r="V223" s="16">
        <v>1970</v>
      </c>
      <c r="W223">
        <f t="shared" si="25"/>
        <v>32.833333333333336</v>
      </c>
      <c r="X223" s="16">
        <v>40.942123000000002</v>
      </c>
      <c r="Y223" s="16">
        <v>73.618920000000003</v>
      </c>
      <c r="Z223" s="16">
        <v>0.10481418000000001</v>
      </c>
      <c r="AA223" s="16">
        <v>0.32110276999999998</v>
      </c>
      <c r="AC223" s="16">
        <v>1920</v>
      </c>
      <c r="AD223" s="16">
        <f t="shared" si="26"/>
        <v>32</v>
      </c>
      <c r="AE223" s="16">
        <v>36.511443999999997</v>
      </c>
      <c r="AF223" s="16">
        <v>74.252009999999999</v>
      </c>
      <c r="AG223" s="16">
        <v>5.5423426999999997E-2</v>
      </c>
      <c r="AH223" s="16">
        <v>-1.6905305999999998E-2</v>
      </c>
      <c r="AJ223" s="16">
        <v>1950</v>
      </c>
      <c r="AK223" s="16">
        <f t="shared" si="22"/>
        <v>32.5</v>
      </c>
      <c r="AL223" s="16">
        <v>27.695408</v>
      </c>
      <c r="AM223" s="16">
        <v>73.379660000000001</v>
      </c>
      <c r="AN223" s="16">
        <v>4.4444646999999997E-2</v>
      </c>
      <c r="AO223" s="16">
        <v>0.54919989999999996</v>
      </c>
      <c r="AQ223" s="16">
        <v>1960</v>
      </c>
      <c r="AR223">
        <f t="shared" si="27"/>
        <v>32.666666666666664</v>
      </c>
      <c r="AS223" s="16">
        <v>32.445183</v>
      </c>
      <c r="AT223" s="16">
        <v>74.797139999999999</v>
      </c>
      <c r="AU223" s="16">
        <v>5.8103833000000001E-2</v>
      </c>
      <c r="AV223" s="16">
        <v>0.411464</v>
      </c>
      <c r="AX223" s="16"/>
      <c r="AY223" s="16"/>
    </row>
    <row r="224" spans="1:51">
      <c r="A224" s="16">
        <v>1970</v>
      </c>
      <c r="B224" s="16">
        <f t="shared" si="23"/>
        <v>32.833333333333336</v>
      </c>
      <c r="C224" s="16">
        <v>29.817066000000001</v>
      </c>
      <c r="D224" s="16">
        <v>73.947654999999997</v>
      </c>
      <c r="E224" s="16">
        <v>5.0653268000000001E-2</v>
      </c>
      <c r="F224" s="16">
        <v>0.50445309999999999</v>
      </c>
      <c r="H224" s="16">
        <v>2010</v>
      </c>
      <c r="I224" s="16">
        <f t="shared" si="21"/>
        <v>33.5</v>
      </c>
      <c r="J224" s="16">
        <v>30.350843000000001</v>
      </c>
      <c r="K224" s="16">
        <v>72.666740000000004</v>
      </c>
      <c r="L224" s="16">
        <v>5.0042971999999998E-2</v>
      </c>
      <c r="M224" s="16">
        <v>0.42718025999999998</v>
      </c>
      <c r="O224" s="16">
        <v>2010</v>
      </c>
      <c r="P224">
        <f t="shared" si="24"/>
        <v>33.5</v>
      </c>
      <c r="Q224" s="16">
        <v>40.608559999999997</v>
      </c>
      <c r="R224" s="16">
        <v>73.542180000000002</v>
      </c>
      <c r="S224" s="16">
        <v>0.10178421</v>
      </c>
      <c r="T224" s="16">
        <v>0.31609925999999999</v>
      </c>
      <c r="V224" s="16">
        <v>1980</v>
      </c>
      <c r="W224">
        <f t="shared" si="25"/>
        <v>33</v>
      </c>
      <c r="X224" s="16">
        <v>40.849739999999997</v>
      </c>
      <c r="Y224" s="16">
        <v>73.622330000000005</v>
      </c>
      <c r="Z224" s="16">
        <v>0.10367743</v>
      </c>
      <c r="AA224" s="16">
        <v>0.31604552000000002</v>
      </c>
      <c r="AC224" s="16">
        <v>1930</v>
      </c>
      <c r="AD224" s="16">
        <f t="shared" si="26"/>
        <v>32.166666666666664</v>
      </c>
      <c r="AE224" s="16">
        <v>36.803866999999997</v>
      </c>
      <c r="AF224" s="16">
        <v>74.571370000000002</v>
      </c>
      <c r="AG224" s="16">
        <v>5.6654476000000002E-2</v>
      </c>
      <c r="AH224" s="16">
        <v>-1.7578440000000001E-2</v>
      </c>
      <c r="AJ224" s="16">
        <v>1960</v>
      </c>
      <c r="AK224" s="16">
        <f t="shared" si="22"/>
        <v>32.666666666666664</v>
      </c>
      <c r="AL224" s="16">
        <v>27.534085999999999</v>
      </c>
      <c r="AM224" s="16">
        <v>73.383705000000006</v>
      </c>
      <c r="AN224" s="16">
        <v>4.4019848E-2</v>
      </c>
      <c r="AO224" s="16">
        <v>0.55303899999999995</v>
      </c>
      <c r="AQ224" s="16">
        <v>1970</v>
      </c>
      <c r="AR224">
        <f t="shared" si="27"/>
        <v>32.833333333333336</v>
      </c>
      <c r="AS224" s="16">
        <v>32.308487</v>
      </c>
      <c r="AT224" s="16">
        <v>74.800160000000005</v>
      </c>
      <c r="AU224" s="16">
        <v>5.7583753000000001E-2</v>
      </c>
      <c r="AV224" s="16">
        <v>0.41361927999999998</v>
      </c>
      <c r="AX224" s="16"/>
      <c r="AY224" s="16"/>
    </row>
    <row r="225" spans="1:51">
      <c r="A225" s="16">
        <v>1980</v>
      </c>
      <c r="B225" s="16">
        <f t="shared" si="23"/>
        <v>33</v>
      </c>
      <c r="C225" s="16">
        <v>29.650400000000001</v>
      </c>
      <c r="D225" s="16">
        <v>73.952254999999994</v>
      </c>
      <c r="E225" s="16">
        <v>5.0143505999999997E-2</v>
      </c>
      <c r="F225" s="16">
        <v>0.50827633999999999</v>
      </c>
      <c r="H225" s="16">
        <v>2020</v>
      </c>
      <c r="I225" s="16">
        <f t="shared" si="21"/>
        <v>33.666666666666664</v>
      </c>
      <c r="J225" s="16">
        <v>30.220623</v>
      </c>
      <c r="K225" s="16">
        <v>72.666849999999997</v>
      </c>
      <c r="L225" s="16">
        <v>4.9630290000000001E-2</v>
      </c>
      <c r="M225" s="16">
        <v>0.42951903000000002</v>
      </c>
      <c r="O225" s="16">
        <v>2020</v>
      </c>
      <c r="P225">
        <f t="shared" si="24"/>
        <v>33.666666666666664</v>
      </c>
      <c r="Q225" s="16">
        <v>40.513210000000001</v>
      </c>
      <c r="R225" s="16">
        <v>73.545410000000004</v>
      </c>
      <c r="S225" s="16">
        <v>0.10072399999999999</v>
      </c>
      <c r="T225" s="16">
        <v>0.31194339999999998</v>
      </c>
      <c r="V225" s="16">
        <v>1990</v>
      </c>
      <c r="W225">
        <f t="shared" si="25"/>
        <v>33.166666666666664</v>
      </c>
      <c r="X225" s="16">
        <v>40.757354999999997</v>
      </c>
      <c r="Y225" s="16">
        <v>73.625470000000007</v>
      </c>
      <c r="Z225" s="16">
        <v>0.10258679</v>
      </c>
      <c r="AA225" s="16">
        <v>0.31144379999999999</v>
      </c>
      <c r="AC225" s="16">
        <v>1940</v>
      </c>
      <c r="AD225" s="16">
        <f t="shared" si="26"/>
        <v>32.333333333333336</v>
      </c>
      <c r="AE225" s="16">
        <v>37.096294</v>
      </c>
      <c r="AF225" s="16">
        <v>74.899150000000006</v>
      </c>
      <c r="AG225" s="16">
        <v>5.7914465999999998E-2</v>
      </c>
      <c r="AH225" s="16">
        <v>-1.8218337000000001E-2</v>
      </c>
      <c r="AJ225" s="16">
        <v>1970</v>
      </c>
      <c r="AK225" s="16">
        <f t="shared" si="22"/>
        <v>32.833333333333336</v>
      </c>
      <c r="AL225" s="16">
        <v>27.372765000000001</v>
      </c>
      <c r="AM225" s="16">
        <v>73.387609999999995</v>
      </c>
      <c r="AN225" s="16">
        <v>4.3600502999999999E-2</v>
      </c>
      <c r="AO225" s="16">
        <v>0.55691670000000004</v>
      </c>
      <c r="AQ225" s="16">
        <v>1980</v>
      </c>
      <c r="AR225">
        <f t="shared" si="27"/>
        <v>33</v>
      </c>
      <c r="AS225" s="16">
        <v>32.171790000000001</v>
      </c>
      <c r="AT225" s="16">
        <v>74.803070000000005</v>
      </c>
      <c r="AU225" s="16">
        <v>5.7069723000000003E-2</v>
      </c>
      <c r="AV225" s="16">
        <v>0.41580442000000001</v>
      </c>
      <c r="AX225" s="16"/>
      <c r="AY225" s="16"/>
    </row>
    <row r="226" spans="1:51">
      <c r="A226" s="16">
        <v>1990</v>
      </c>
      <c r="B226" s="16">
        <f t="shared" si="23"/>
        <v>33.166666666666664</v>
      </c>
      <c r="C226" s="16">
        <v>29.483733999999998</v>
      </c>
      <c r="D226" s="16">
        <v>73.956695999999994</v>
      </c>
      <c r="E226" s="16">
        <v>4.9640015000000003E-2</v>
      </c>
      <c r="F226" s="16">
        <v>0.51212460000000004</v>
      </c>
      <c r="H226" s="16">
        <v>2030</v>
      </c>
      <c r="I226" s="16">
        <f t="shared" si="21"/>
        <v>33.833333333333336</v>
      </c>
      <c r="J226" s="16">
        <v>30.090402999999998</v>
      </c>
      <c r="K226" s="16">
        <v>72.666910000000001</v>
      </c>
      <c r="L226" s="16">
        <v>4.9221948000000001E-2</v>
      </c>
      <c r="M226" s="16">
        <v>0.43187809999999999</v>
      </c>
      <c r="O226" s="16">
        <v>2030</v>
      </c>
      <c r="P226">
        <f t="shared" si="24"/>
        <v>33.833333333333336</v>
      </c>
      <c r="Q226" s="16">
        <v>40.417859999999997</v>
      </c>
      <c r="R226" s="16">
        <v>73.548389999999998</v>
      </c>
      <c r="S226" s="16">
        <v>9.9702545000000004E-2</v>
      </c>
      <c r="T226" s="16">
        <v>0.30816834999999998</v>
      </c>
      <c r="V226" s="16">
        <v>2000</v>
      </c>
      <c r="W226">
        <f t="shared" si="25"/>
        <v>33.333333333333336</v>
      </c>
      <c r="X226" s="16">
        <v>40.664974000000001</v>
      </c>
      <c r="Y226" s="16">
        <v>73.628365000000002</v>
      </c>
      <c r="Z226" s="16">
        <v>0.101538226</v>
      </c>
      <c r="AA226" s="16">
        <v>0.30725627999999999</v>
      </c>
      <c r="AC226" s="16">
        <v>1950</v>
      </c>
      <c r="AD226" s="16">
        <f t="shared" si="26"/>
        <v>32.5</v>
      </c>
      <c r="AE226" s="16">
        <v>37.388719999999999</v>
      </c>
      <c r="AF226" s="16">
        <v>75.235534999999999</v>
      </c>
      <c r="AG226" s="16">
        <v>5.9203106999999998E-2</v>
      </c>
      <c r="AH226" s="16">
        <v>-1.8839655E-2</v>
      </c>
      <c r="AJ226" s="16">
        <v>1980</v>
      </c>
      <c r="AK226" s="16">
        <f t="shared" si="22"/>
        <v>33</v>
      </c>
      <c r="AL226" s="16">
        <v>27.211445000000001</v>
      </c>
      <c r="AM226" s="16">
        <v>73.391400000000004</v>
      </c>
      <c r="AN226" s="16">
        <v>4.3186509999999997E-2</v>
      </c>
      <c r="AO226" s="16">
        <v>0.56083260000000001</v>
      </c>
      <c r="AQ226" s="16">
        <v>1990</v>
      </c>
      <c r="AR226">
        <f t="shared" si="27"/>
        <v>33.166666666666664</v>
      </c>
      <c r="AS226" s="16">
        <v>32.035094999999998</v>
      </c>
      <c r="AT226" s="16">
        <v>74.805869999999999</v>
      </c>
      <c r="AU226" s="16">
        <v>5.6561645000000001E-2</v>
      </c>
      <c r="AV226" s="16">
        <v>0.41801873000000001</v>
      </c>
      <c r="AX226" s="16"/>
      <c r="AY226" s="16"/>
    </row>
    <row r="227" spans="1:51">
      <c r="A227" s="16">
        <v>2000</v>
      </c>
      <c r="B227" s="16">
        <f t="shared" si="23"/>
        <v>33.333333333333336</v>
      </c>
      <c r="C227" s="16">
        <v>29.317066000000001</v>
      </c>
      <c r="D227" s="16">
        <v>73.960989999999995</v>
      </c>
      <c r="E227" s="16">
        <v>4.9142714999999997E-2</v>
      </c>
      <c r="F227" s="16">
        <v>0.51599810000000002</v>
      </c>
      <c r="H227" s="16">
        <v>2040</v>
      </c>
      <c r="I227" s="16">
        <f t="shared" si="21"/>
        <v>34</v>
      </c>
      <c r="J227" s="16">
        <v>29.960182</v>
      </c>
      <c r="K227" s="16">
        <v>72.666920000000005</v>
      </c>
      <c r="L227" s="16">
        <v>4.8817883999999999E-2</v>
      </c>
      <c r="M227" s="16">
        <v>0.43425733</v>
      </c>
      <c r="O227" s="16">
        <v>2040</v>
      </c>
      <c r="P227">
        <f t="shared" si="24"/>
        <v>34</v>
      </c>
      <c r="Q227" s="16">
        <v>40.322505999999997</v>
      </c>
      <c r="R227" s="16">
        <v>73.551154999999994</v>
      </c>
      <c r="S227" s="16">
        <v>9.8716590000000007E-2</v>
      </c>
      <c r="T227" s="16">
        <v>0.30474057999999998</v>
      </c>
      <c r="V227" s="16">
        <v>2010</v>
      </c>
      <c r="W227">
        <f t="shared" si="25"/>
        <v>33.5</v>
      </c>
      <c r="X227" s="16">
        <v>40.572589999999998</v>
      </c>
      <c r="Y227" s="16">
        <v>73.631039999999999</v>
      </c>
      <c r="Z227" s="16">
        <v>0.10052815</v>
      </c>
      <c r="AA227" s="16">
        <v>0.30344613999999998</v>
      </c>
      <c r="AC227" s="16">
        <v>1960</v>
      </c>
      <c r="AD227" s="16">
        <f t="shared" si="26"/>
        <v>32.666666666666664</v>
      </c>
      <c r="AE227" s="16">
        <v>37.681150000000002</v>
      </c>
      <c r="AF227" s="16">
        <v>75.580920000000006</v>
      </c>
      <c r="AG227" s="16">
        <v>6.0520685999999997E-2</v>
      </c>
      <c r="AH227" s="16">
        <v>-1.9446517999999999E-2</v>
      </c>
      <c r="AJ227" s="16">
        <v>1990</v>
      </c>
      <c r="AK227" s="16">
        <f t="shared" si="22"/>
        <v>33.166666666666664</v>
      </c>
      <c r="AL227" s="16">
        <v>27.050122999999999</v>
      </c>
      <c r="AM227" s="16">
        <v>73.395079999999993</v>
      </c>
      <c r="AN227" s="16">
        <v>4.2777795E-2</v>
      </c>
      <c r="AO227" s="16">
        <v>0.56478709999999999</v>
      </c>
      <c r="AQ227" s="16">
        <v>2000</v>
      </c>
      <c r="AR227">
        <f t="shared" si="27"/>
        <v>33.333333333333336</v>
      </c>
      <c r="AS227" s="16">
        <v>31.898399999999999</v>
      </c>
      <c r="AT227" s="16">
        <v>74.80856</v>
      </c>
      <c r="AU227" s="16">
        <v>5.6059409999999997E-2</v>
      </c>
      <c r="AV227" s="16">
        <v>0.42026140000000001</v>
      </c>
      <c r="AX227" s="16"/>
      <c r="AY227" s="16"/>
    </row>
    <row r="228" spans="1:51">
      <c r="A228" s="16">
        <v>2010</v>
      </c>
      <c r="B228" s="16">
        <f t="shared" si="23"/>
        <v>33.5</v>
      </c>
      <c r="C228" s="16">
        <v>29.150400000000001</v>
      </c>
      <c r="D228" s="16">
        <v>73.965149999999994</v>
      </c>
      <c r="E228" s="16">
        <v>4.8651569999999998E-2</v>
      </c>
      <c r="F228" s="16">
        <v>0.51989794</v>
      </c>
      <c r="H228" s="16">
        <v>2050</v>
      </c>
      <c r="I228" s="16">
        <f t="shared" si="21"/>
        <v>34.166666666666664</v>
      </c>
      <c r="J228" s="16">
        <v>29.829961999999998</v>
      </c>
      <c r="K228" s="16">
        <v>72.666889999999995</v>
      </c>
      <c r="L228" s="16">
        <v>4.8418045E-2</v>
      </c>
      <c r="M228" s="16">
        <v>0.43665668000000002</v>
      </c>
      <c r="O228" s="16">
        <v>2050</v>
      </c>
      <c r="P228">
        <f t="shared" si="24"/>
        <v>34.166666666666664</v>
      </c>
      <c r="Q228" s="16">
        <v>40.227153999999999</v>
      </c>
      <c r="R228" s="16">
        <v>73.553709999999995</v>
      </c>
      <c r="S228" s="16">
        <v>9.7763224999999995E-2</v>
      </c>
      <c r="T228" s="16">
        <v>0.30163004999999998</v>
      </c>
      <c r="V228" s="16">
        <v>2020</v>
      </c>
      <c r="W228">
        <f t="shared" si="25"/>
        <v>33.666666666666664</v>
      </c>
      <c r="X228" s="16">
        <v>40.480206000000003</v>
      </c>
      <c r="Y228" s="16">
        <v>73.633520000000004</v>
      </c>
      <c r="Z228" s="16">
        <v>9.9553329999999995E-2</v>
      </c>
      <c r="AA228" s="16">
        <v>0.29998034000000001</v>
      </c>
      <c r="AC228" s="16">
        <v>1970</v>
      </c>
      <c r="AD228" s="16">
        <f t="shared" si="26"/>
        <v>32.833333333333336</v>
      </c>
      <c r="AE228" s="16">
        <v>37.973570000000002</v>
      </c>
      <c r="AF228" s="16">
        <v>75.935776000000004</v>
      </c>
      <c r="AG228" s="16">
        <v>6.1867695E-2</v>
      </c>
      <c r="AH228" s="16">
        <v>-2.0039563999999999E-2</v>
      </c>
      <c r="AJ228" s="16">
        <v>2000</v>
      </c>
      <c r="AK228" s="16">
        <f t="shared" si="22"/>
        <v>33.333333333333336</v>
      </c>
      <c r="AL228" s="16">
        <v>26.888801999999998</v>
      </c>
      <c r="AM228" s="16">
        <v>73.398635999999996</v>
      </c>
      <c r="AN228" s="16">
        <v>4.237428E-2</v>
      </c>
      <c r="AO228" s="16">
        <v>0.56878030000000002</v>
      </c>
      <c r="AQ228" s="16">
        <v>2010</v>
      </c>
      <c r="AR228">
        <f t="shared" si="27"/>
        <v>33.5</v>
      </c>
      <c r="AS228" s="16">
        <v>31.761702</v>
      </c>
      <c r="AT228" s="16">
        <v>74.811149999999998</v>
      </c>
      <c r="AU228" s="16">
        <v>5.5562932000000002E-2</v>
      </c>
      <c r="AV228" s="16">
        <v>0.42253202000000001</v>
      </c>
      <c r="AX228" s="16"/>
      <c r="AY228" s="16"/>
    </row>
    <row r="229" spans="1:51">
      <c r="A229" s="16">
        <v>2020</v>
      </c>
      <c r="B229" s="16">
        <f t="shared" si="23"/>
        <v>33.666666666666664</v>
      </c>
      <c r="C229" s="16">
        <v>28.983733999999998</v>
      </c>
      <c r="D229" s="16">
        <v>73.969160000000002</v>
      </c>
      <c r="E229" s="16">
        <v>4.8166516999999999E-2</v>
      </c>
      <c r="F229" s="16">
        <v>0.52382490000000004</v>
      </c>
      <c r="H229" s="16">
        <v>2060</v>
      </c>
      <c r="I229" s="16">
        <f t="shared" si="21"/>
        <v>34.333333333333336</v>
      </c>
      <c r="J229" s="16">
        <v>29.699741</v>
      </c>
      <c r="K229" s="16">
        <v>72.666824000000005</v>
      </c>
      <c r="L229" s="16">
        <v>4.8022389999999998E-2</v>
      </c>
      <c r="M229" s="16">
        <v>0.43907594999999999</v>
      </c>
      <c r="O229" s="16">
        <v>2060</v>
      </c>
      <c r="P229">
        <f t="shared" si="24"/>
        <v>34.333333333333336</v>
      </c>
      <c r="Q229" s="16">
        <v>40.131799999999998</v>
      </c>
      <c r="R229" s="16">
        <v>73.556089999999998</v>
      </c>
      <c r="S229" s="16">
        <v>9.6839889999999998E-2</v>
      </c>
      <c r="T229" s="16">
        <v>0.29880994999999999</v>
      </c>
      <c r="V229" s="16">
        <v>2030</v>
      </c>
      <c r="W229">
        <f t="shared" si="25"/>
        <v>33.833333333333336</v>
      </c>
      <c r="X229" s="16">
        <v>40.387824999999999</v>
      </c>
      <c r="Y229" s="16">
        <v>73.635825999999994</v>
      </c>
      <c r="Z229" s="16">
        <v>9.8610884999999995E-2</v>
      </c>
      <c r="AA229" s="16">
        <v>0.29682895999999998</v>
      </c>
      <c r="AC229" s="16">
        <v>1980</v>
      </c>
      <c r="AD229" s="16">
        <f t="shared" si="26"/>
        <v>33</v>
      </c>
      <c r="AE229" s="16">
        <v>38.265999999999998</v>
      </c>
      <c r="AF229" s="16">
        <v>76.300606000000002</v>
      </c>
      <c r="AG229" s="16">
        <v>6.3244640000000005E-2</v>
      </c>
      <c r="AH229" s="16">
        <v>-2.0619245000000001E-2</v>
      </c>
      <c r="AJ229" s="16">
        <v>2010</v>
      </c>
      <c r="AK229" s="16">
        <f t="shared" si="22"/>
        <v>33.5</v>
      </c>
      <c r="AL229" s="16">
        <v>26.727481999999998</v>
      </c>
      <c r="AM229" s="16">
        <v>73.402079999999998</v>
      </c>
      <c r="AN229" s="16">
        <v>4.1975885999999997E-2</v>
      </c>
      <c r="AO229" s="16">
        <v>0.57281260000000001</v>
      </c>
      <c r="AQ229" s="16">
        <v>2020</v>
      </c>
      <c r="AR229">
        <f t="shared" si="27"/>
        <v>33.666666666666664</v>
      </c>
      <c r="AS229" s="16">
        <v>31.625005999999999</v>
      </c>
      <c r="AT229" s="16">
        <v>74.813643999999996</v>
      </c>
      <c r="AU229" s="16">
        <v>5.5072120000000002E-2</v>
      </c>
      <c r="AV229" s="16">
        <v>0.42482999999999999</v>
      </c>
      <c r="AX229" s="16"/>
      <c r="AY229" s="16"/>
    </row>
    <row r="230" spans="1:51">
      <c r="A230" s="16">
        <v>2030</v>
      </c>
      <c r="B230" s="16">
        <f t="shared" si="23"/>
        <v>33.833333333333336</v>
      </c>
      <c r="C230" s="16">
        <v>28.817066000000001</v>
      </c>
      <c r="D230" s="16">
        <v>73.973039999999997</v>
      </c>
      <c r="E230" s="16">
        <v>4.7687497000000002E-2</v>
      </c>
      <c r="F230" s="16">
        <v>0.52777949999999996</v>
      </c>
      <c r="H230" s="16">
        <v>2070</v>
      </c>
      <c r="I230" s="16">
        <f t="shared" si="21"/>
        <v>34.5</v>
      </c>
      <c r="J230" s="16">
        <v>29.569520000000001</v>
      </c>
      <c r="K230" s="16">
        <v>72.666719999999998</v>
      </c>
      <c r="L230" s="16">
        <v>4.7630857999999998E-2</v>
      </c>
      <c r="M230" s="16">
        <v>0.44151511999999998</v>
      </c>
      <c r="O230" s="16">
        <v>2070</v>
      </c>
      <c r="P230">
        <f t="shared" si="24"/>
        <v>34.5</v>
      </c>
      <c r="Q230" s="16">
        <v>40.036453000000002</v>
      </c>
      <c r="R230" s="16">
        <v>73.558304000000007</v>
      </c>
      <c r="S230" s="16">
        <v>9.594424E-2</v>
      </c>
      <c r="T230" s="16">
        <v>0.29625612000000001</v>
      </c>
      <c r="V230" s="16">
        <v>2040</v>
      </c>
      <c r="W230">
        <f t="shared" si="25"/>
        <v>34</v>
      </c>
      <c r="X230" s="16">
        <v>40.295439999999999</v>
      </c>
      <c r="Y230" s="16">
        <v>73.637955000000005</v>
      </c>
      <c r="Z230" s="16">
        <v>9.7698229999999997E-2</v>
      </c>
      <c r="AA230" s="16">
        <v>0.29396549999999999</v>
      </c>
      <c r="AC230" s="16">
        <v>1990</v>
      </c>
      <c r="AD230" s="16">
        <f t="shared" si="26"/>
        <v>33.166666666666664</v>
      </c>
      <c r="AE230" s="16">
        <v>38.558425999999997</v>
      </c>
      <c r="AF230" s="16">
        <v>76.675933999999998</v>
      </c>
      <c r="AG230" s="16">
        <v>6.4651959999999994E-2</v>
      </c>
      <c r="AH230" s="16">
        <v>-2.1187016999999999E-2</v>
      </c>
      <c r="AJ230" s="16">
        <v>2020</v>
      </c>
      <c r="AK230" s="16">
        <f t="shared" si="22"/>
        <v>33.666666666666664</v>
      </c>
      <c r="AL230" s="16">
        <v>26.56616</v>
      </c>
      <c r="AM230" s="16">
        <v>73.4054</v>
      </c>
      <c r="AN230" s="16">
        <v>4.1582536000000003E-2</v>
      </c>
      <c r="AO230" s="16">
        <v>0.57688415000000004</v>
      </c>
      <c r="AQ230" s="16">
        <v>2030</v>
      </c>
      <c r="AR230">
        <f t="shared" si="27"/>
        <v>33.833333333333336</v>
      </c>
      <c r="AS230" s="16">
        <v>31.488309999999998</v>
      </c>
      <c r="AT230" s="16">
        <v>74.816029999999998</v>
      </c>
      <c r="AU230" s="16">
        <v>5.4586889999999999E-2</v>
      </c>
      <c r="AV230" s="16">
        <v>0.4271549</v>
      </c>
      <c r="AX230" s="16"/>
      <c r="AY230" s="16"/>
    </row>
    <row r="231" spans="1:51">
      <c r="A231" s="16">
        <v>2040</v>
      </c>
      <c r="B231" s="16">
        <f t="shared" si="23"/>
        <v>34</v>
      </c>
      <c r="C231" s="16">
        <v>28.650400000000001</v>
      </c>
      <c r="D231" s="16">
        <v>73.976780000000005</v>
      </c>
      <c r="E231" s="16">
        <v>4.7214430000000002E-2</v>
      </c>
      <c r="F231" s="16">
        <v>0.53176224000000005</v>
      </c>
      <c r="H231" s="16">
        <v>2080</v>
      </c>
      <c r="I231" s="16">
        <f t="shared" si="21"/>
        <v>34.666666666666664</v>
      </c>
      <c r="J231" s="16">
        <v>29.439298999999998</v>
      </c>
      <c r="K231" s="16">
        <v>72.666565000000006</v>
      </c>
      <c r="L231" s="16">
        <v>4.724341E-2</v>
      </c>
      <c r="M231" s="16">
        <v>0.44397414000000002</v>
      </c>
      <c r="O231" s="16">
        <v>2080</v>
      </c>
      <c r="P231">
        <f t="shared" si="24"/>
        <v>34.666666666666664</v>
      </c>
      <c r="Q231" s="16">
        <v>39.941099999999999</v>
      </c>
      <c r="R231" s="16">
        <v>73.560355999999999</v>
      </c>
      <c r="S231" s="16">
        <v>9.507417E-2</v>
      </c>
      <c r="T231" s="16">
        <v>0.29394656000000002</v>
      </c>
      <c r="V231" s="16">
        <v>2050</v>
      </c>
      <c r="W231">
        <f t="shared" si="25"/>
        <v>34.166666666666664</v>
      </c>
      <c r="X231" s="16">
        <v>40.203055999999997</v>
      </c>
      <c r="Y231" s="16">
        <v>73.639939999999996</v>
      </c>
      <c r="Z231" s="16">
        <v>9.6813049999999998E-2</v>
      </c>
      <c r="AA231" s="16">
        <v>0.29136590000000001</v>
      </c>
      <c r="AC231" s="16">
        <v>2000</v>
      </c>
      <c r="AD231" s="16">
        <f t="shared" si="26"/>
        <v>33.333333333333336</v>
      </c>
      <c r="AE231" s="16">
        <v>38.850853000000001</v>
      </c>
      <c r="AF231" s="16">
        <v>77.062290000000004</v>
      </c>
      <c r="AG231" s="16">
        <v>6.6090019999999999E-2</v>
      </c>
      <c r="AH231" s="16">
        <v>-2.1745463999999999E-2</v>
      </c>
      <c r="AJ231" s="16">
        <v>2030</v>
      </c>
      <c r="AK231" s="16">
        <f t="shared" si="22"/>
        <v>33.833333333333336</v>
      </c>
      <c r="AL231" s="16">
        <v>26.40484</v>
      </c>
      <c r="AM231" s="16">
        <v>73.408630000000002</v>
      </c>
      <c r="AN231" s="16">
        <v>4.1194151999999998E-2</v>
      </c>
      <c r="AO231" s="16">
        <v>0.58099500000000004</v>
      </c>
      <c r="AQ231" s="16">
        <v>2040</v>
      </c>
      <c r="AR231">
        <f t="shared" si="27"/>
        <v>34</v>
      </c>
      <c r="AS231" s="16">
        <v>31.351614000000001</v>
      </c>
      <c r="AT231" s="16">
        <v>74.818330000000003</v>
      </c>
      <c r="AU231" s="16">
        <v>5.4107160000000001E-2</v>
      </c>
      <c r="AV231" s="16">
        <v>0.4295062</v>
      </c>
      <c r="AX231" s="16"/>
      <c r="AY231" s="16"/>
    </row>
    <row r="232" spans="1:51">
      <c r="A232" s="16">
        <v>2050</v>
      </c>
      <c r="B232" s="16">
        <f t="shared" si="23"/>
        <v>34.166666666666664</v>
      </c>
      <c r="C232" s="16">
        <v>28.483733999999998</v>
      </c>
      <c r="D232" s="16">
        <v>73.980400000000003</v>
      </c>
      <c r="E232" s="16">
        <v>4.6747267000000002E-2</v>
      </c>
      <c r="F232" s="16">
        <v>0.53577390000000003</v>
      </c>
      <c r="H232" s="16">
        <v>2090</v>
      </c>
      <c r="I232" s="16">
        <f t="shared" si="21"/>
        <v>34.833333333333336</v>
      </c>
      <c r="J232" s="16">
        <v>29.309078</v>
      </c>
      <c r="K232" s="16">
        <v>72.666374000000005</v>
      </c>
      <c r="L232" s="16">
        <v>4.6859989999999997E-2</v>
      </c>
      <c r="M232" s="16">
        <v>0.44645291999999998</v>
      </c>
      <c r="O232" s="16">
        <v>2090</v>
      </c>
      <c r="P232">
        <f t="shared" si="24"/>
        <v>34.833333333333336</v>
      </c>
      <c r="Q232" s="16">
        <v>39.845750000000002</v>
      </c>
      <c r="R232" s="16">
        <v>73.562269999999998</v>
      </c>
      <c r="S232" s="16">
        <v>9.4227775999999999E-2</v>
      </c>
      <c r="T232" s="16">
        <v>0.29186124000000002</v>
      </c>
      <c r="V232" s="16">
        <v>2060</v>
      </c>
      <c r="W232">
        <f t="shared" si="25"/>
        <v>34.333333333333336</v>
      </c>
      <c r="X232" s="16">
        <v>40.110672000000001</v>
      </c>
      <c r="Y232" s="16">
        <v>73.641779999999997</v>
      </c>
      <c r="Z232" s="16">
        <v>9.5953280000000002E-2</v>
      </c>
      <c r="AA232" s="16">
        <v>0.28900870000000001</v>
      </c>
      <c r="AC232" s="16">
        <v>2010</v>
      </c>
      <c r="AD232" s="16">
        <f t="shared" si="26"/>
        <v>33.5</v>
      </c>
      <c r="AE232" s="16">
        <v>39.143276</v>
      </c>
      <c r="AF232" s="16">
        <v>77.460170000000005</v>
      </c>
      <c r="AG232" s="16">
        <v>6.7559086000000004E-2</v>
      </c>
      <c r="AH232" s="16">
        <v>-2.2298304000000001E-2</v>
      </c>
      <c r="AJ232" s="16">
        <v>2040</v>
      </c>
      <c r="AK232" s="16">
        <f t="shared" si="22"/>
        <v>34</v>
      </c>
      <c r="AL232" s="16">
        <v>26.243518999999999</v>
      </c>
      <c r="AM232" s="16">
        <v>73.411749999999998</v>
      </c>
      <c r="AN232" s="16">
        <v>4.0810662999999997E-2</v>
      </c>
      <c r="AO232" s="16">
        <v>0.58514564999999996</v>
      </c>
      <c r="AQ232" s="16">
        <v>2050</v>
      </c>
      <c r="AR232">
        <f t="shared" si="27"/>
        <v>34.166666666666664</v>
      </c>
      <c r="AS232" s="16">
        <v>31.214915999999999</v>
      </c>
      <c r="AT232" s="16">
        <v>74.820530000000005</v>
      </c>
      <c r="AU232" s="16">
        <v>5.3632843999999999E-2</v>
      </c>
      <c r="AV232" s="16">
        <v>0.43188354000000001</v>
      </c>
      <c r="AX232" s="16"/>
      <c r="AY232" s="16"/>
    </row>
    <row r="233" spans="1:51">
      <c r="A233" s="16">
        <v>2060</v>
      </c>
      <c r="B233" s="16">
        <f t="shared" si="23"/>
        <v>34.333333333333336</v>
      </c>
      <c r="C233" s="16">
        <v>28.317066000000001</v>
      </c>
      <c r="D233" s="16">
        <v>73.983890000000002</v>
      </c>
      <c r="E233" s="16">
        <v>4.6285946000000001E-2</v>
      </c>
      <c r="F233" s="16">
        <v>0.53981509999999999</v>
      </c>
      <c r="H233" s="16">
        <v>2100</v>
      </c>
      <c r="I233" s="16">
        <f t="shared" si="21"/>
        <v>35</v>
      </c>
      <c r="J233" s="16">
        <v>29.178858000000002</v>
      </c>
      <c r="K233" s="16">
        <v>72.666150000000002</v>
      </c>
      <c r="L233" s="16">
        <v>4.6480555E-2</v>
      </c>
      <c r="M233" s="16">
        <v>0.44895141999999999</v>
      </c>
      <c r="O233" s="16">
        <v>2100</v>
      </c>
      <c r="P233">
        <f t="shared" si="24"/>
        <v>35</v>
      </c>
      <c r="Q233" s="16">
        <v>39.750397</v>
      </c>
      <c r="R233" s="16">
        <v>73.564049999999995</v>
      </c>
      <c r="S233" s="16">
        <v>9.3403440000000004E-2</v>
      </c>
      <c r="T233" s="16">
        <v>0.28998327000000002</v>
      </c>
      <c r="V233" s="16">
        <v>2070</v>
      </c>
      <c r="W233">
        <f t="shared" si="25"/>
        <v>34.5</v>
      </c>
      <c r="X233" s="16">
        <v>40.01829</v>
      </c>
      <c r="Y233" s="16">
        <v>73.64349</v>
      </c>
      <c r="Z233" s="16">
        <v>9.5116980000000004E-2</v>
      </c>
      <c r="AA233" s="16">
        <v>0.28687380000000001</v>
      </c>
      <c r="AC233" s="16">
        <v>2020</v>
      </c>
      <c r="AD233" s="16">
        <f t="shared" si="26"/>
        <v>33.666666666666664</v>
      </c>
      <c r="AE233" s="16">
        <v>39.435702999999997</v>
      </c>
      <c r="AF233" s="16">
        <v>77.870059999999995</v>
      </c>
      <c r="AG233" s="16">
        <v>6.9059363999999998E-2</v>
      </c>
      <c r="AH233" s="16">
        <v>-2.2850039999999999E-2</v>
      </c>
      <c r="AJ233" s="16">
        <v>2050</v>
      </c>
      <c r="AK233" s="16">
        <f t="shared" si="22"/>
        <v>34.166666666666664</v>
      </c>
      <c r="AL233" s="16">
        <v>26.082197000000001</v>
      </c>
      <c r="AM233" s="16">
        <v>73.414764000000005</v>
      </c>
      <c r="AN233" s="16">
        <v>4.0431990000000001E-2</v>
      </c>
      <c r="AO233" s="16">
        <v>0.58933630000000004</v>
      </c>
      <c r="AQ233" s="16">
        <v>2060</v>
      </c>
      <c r="AR233">
        <f t="shared" si="27"/>
        <v>34.333333333333336</v>
      </c>
      <c r="AS233" s="16">
        <v>31.078220000000002</v>
      </c>
      <c r="AT233" s="16">
        <v>74.822649999999996</v>
      </c>
      <c r="AU233" s="16">
        <v>5.3163866999999997E-2</v>
      </c>
      <c r="AV233" s="16">
        <v>0.43428647999999997</v>
      </c>
      <c r="AX233" s="16"/>
      <c r="AY233" s="16"/>
    </row>
    <row r="234" spans="1:51">
      <c r="A234" s="16">
        <v>2070</v>
      </c>
      <c r="B234" s="16">
        <f t="shared" si="23"/>
        <v>34.5</v>
      </c>
      <c r="C234" s="16">
        <v>28.150400000000001</v>
      </c>
      <c r="D234" s="16">
        <v>73.98724</v>
      </c>
      <c r="E234" s="16">
        <v>4.58304E-2</v>
      </c>
      <c r="F234" s="16">
        <v>0.5438866</v>
      </c>
      <c r="H234" s="16">
        <v>2110</v>
      </c>
      <c r="I234" s="16">
        <f t="shared" si="21"/>
        <v>35.166666666666664</v>
      </c>
      <c r="J234" s="16">
        <v>29.048636999999999</v>
      </c>
      <c r="K234" s="16">
        <v>72.665886</v>
      </c>
      <c r="L234" s="16">
        <v>4.6105056999999998E-2</v>
      </c>
      <c r="M234" s="16">
        <v>0.45146963000000001</v>
      </c>
      <c r="O234" s="16">
        <v>2110</v>
      </c>
      <c r="P234">
        <f t="shared" si="24"/>
        <v>35.166666666666664</v>
      </c>
      <c r="Q234" s="16">
        <v>39.655045000000001</v>
      </c>
      <c r="R234" s="16">
        <v>73.565709999999996</v>
      </c>
      <c r="S234" s="16">
        <v>9.2599680000000004E-2</v>
      </c>
      <c r="T234" s="16">
        <v>0.28829737999999999</v>
      </c>
      <c r="V234" s="16">
        <v>2080</v>
      </c>
      <c r="W234">
        <f t="shared" si="25"/>
        <v>34.666666666666664</v>
      </c>
      <c r="X234" s="16">
        <v>39.925907000000002</v>
      </c>
      <c r="Y234" s="16">
        <v>73.645079999999993</v>
      </c>
      <c r="Z234" s="16">
        <v>9.4302549999999999E-2</v>
      </c>
      <c r="AA234" s="16">
        <v>0.28494429999999998</v>
      </c>
      <c r="AC234" s="16">
        <v>2030</v>
      </c>
      <c r="AD234" s="16">
        <f t="shared" si="26"/>
        <v>33.833333333333336</v>
      </c>
      <c r="AE234" s="16">
        <v>39.72813</v>
      </c>
      <c r="AF234" s="16">
        <v>78.292450000000002</v>
      </c>
      <c r="AG234" s="16">
        <v>7.0590995000000004E-2</v>
      </c>
      <c r="AH234" s="16">
        <v>-2.3405552E-2</v>
      </c>
      <c r="AJ234" s="16">
        <v>2060</v>
      </c>
      <c r="AK234" s="16">
        <f t="shared" si="22"/>
        <v>34.333333333333336</v>
      </c>
      <c r="AL234" s="16">
        <v>25.920877000000001</v>
      </c>
      <c r="AM234" s="16">
        <v>73.417680000000004</v>
      </c>
      <c r="AN234" s="16">
        <v>4.0058070000000001E-2</v>
      </c>
      <c r="AO234" s="16">
        <v>0.59356755000000005</v>
      </c>
      <c r="AQ234" s="16">
        <v>2070</v>
      </c>
      <c r="AR234">
        <f t="shared" si="27"/>
        <v>34.5</v>
      </c>
      <c r="AS234" s="16">
        <v>30.941524999999999</v>
      </c>
      <c r="AT234" s="16">
        <v>74.824680000000001</v>
      </c>
      <c r="AU234" s="16">
        <v>5.2700153999999999E-2</v>
      </c>
      <c r="AV234" s="16">
        <v>0.43671473999999999</v>
      </c>
      <c r="AX234" s="16"/>
      <c r="AY234" s="16"/>
    </row>
    <row r="235" spans="1:51">
      <c r="A235" s="16">
        <v>2080</v>
      </c>
      <c r="B235" s="16">
        <f t="shared" si="23"/>
        <v>34.666666666666664</v>
      </c>
      <c r="C235" s="16">
        <v>27.983733999999998</v>
      </c>
      <c r="D235" s="16">
        <v>73.990486000000004</v>
      </c>
      <c r="E235" s="16">
        <v>4.5380549999999999E-2</v>
      </c>
      <c r="F235" s="16">
        <v>0.54798880000000005</v>
      </c>
      <c r="H235" s="16">
        <v>2120</v>
      </c>
      <c r="I235" s="16">
        <f t="shared" si="21"/>
        <v>35.333333333333336</v>
      </c>
      <c r="J235" s="16">
        <v>28.918417000000002</v>
      </c>
      <c r="K235" s="16">
        <v>72.665589999999995</v>
      </c>
      <c r="L235" s="16">
        <v>4.5733450000000002E-2</v>
      </c>
      <c r="M235" s="16">
        <v>0.45400750000000001</v>
      </c>
      <c r="O235" s="16">
        <v>2120</v>
      </c>
      <c r="P235">
        <f t="shared" si="24"/>
        <v>35.333333333333336</v>
      </c>
      <c r="Q235" s="16">
        <v>39.559691999999998</v>
      </c>
      <c r="R235" s="16">
        <v>73.567250000000001</v>
      </c>
      <c r="S235" s="16">
        <v>9.1815090000000002E-2</v>
      </c>
      <c r="T235" s="16">
        <v>0.28678896999999998</v>
      </c>
      <c r="V235" s="16">
        <v>2090</v>
      </c>
      <c r="W235">
        <f t="shared" si="25"/>
        <v>34.833333333333336</v>
      </c>
      <c r="X235" s="16">
        <v>39.833523</v>
      </c>
      <c r="Y235" s="16">
        <v>73.646569999999997</v>
      </c>
      <c r="Z235" s="16">
        <v>9.3508469999999996E-2</v>
      </c>
      <c r="AA235" s="16">
        <v>0.28320476</v>
      </c>
      <c r="AC235" s="16">
        <v>2040</v>
      </c>
      <c r="AD235" s="16">
        <f t="shared" si="26"/>
        <v>34</v>
      </c>
      <c r="AE235" s="16">
        <v>40.020556999999997</v>
      </c>
      <c r="AF235" s="16">
        <v>78.727779999999996</v>
      </c>
      <c r="AG235" s="16">
        <v>7.2154090000000004E-2</v>
      </c>
      <c r="AH235" s="16">
        <v>-2.3969812E-2</v>
      </c>
      <c r="AJ235" s="16">
        <v>2070</v>
      </c>
      <c r="AK235" s="16">
        <f t="shared" si="22"/>
        <v>34.5</v>
      </c>
      <c r="AL235" s="16">
        <v>25.759556</v>
      </c>
      <c r="AM235" s="16">
        <v>73.420494000000005</v>
      </c>
      <c r="AN235" s="16">
        <v>3.9688821999999999E-2</v>
      </c>
      <c r="AO235" s="16">
        <v>0.59783964999999994</v>
      </c>
      <c r="AQ235" s="16">
        <v>2080</v>
      </c>
      <c r="AR235">
        <f t="shared" si="27"/>
        <v>34.666666666666664</v>
      </c>
      <c r="AS235" s="16">
        <v>30.804829000000002</v>
      </c>
      <c r="AT235" s="16">
        <v>74.826614000000006</v>
      </c>
      <c r="AU235" s="16">
        <v>5.2241626999999999E-2</v>
      </c>
      <c r="AV235" s="16">
        <v>0.439168</v>
      </c>
      <c r="AX235" s="16"/>
      <c r="AY235" s="16"/>
    </row>
    <row r="236" spans="1:51">
      <c r="A236" s="16">
        <v>2090</v>
      </c>
      <c r="B236" s="16">
        <f t="shared" si="23"/>
        <v>34.833333333333336</v>
      </c>
      <c r="C236" s="16">
        <v>27.817066000000001</v>
      </c>
      <c r="D236" s="16">
        <v>73.993610000000004</v>
      </c>
      <c r="E236" s="16">
        <v>4.4936348000000001E-2</v>
      </c>
      <c r="F236" s="16">
        <v>0.55212234999999998</v>
      </c>
      <c r="H236" s="16">
        <v>2130</v>
      </c>
      <c r="I236" s="16">
        <f t="shared" si="21"/>
        <v>35.5</v>
      </c>
      <c r="J236" s="16">
        <v>28.788197</v>
      </c>
      <c r="K236" s="16">
        <v>72.66525</v>
      </c>
      <c r="L236" s="16">
        <v>4.536569E-2</v>
      </c>
      <c r="M236" s="16">
        <v>0.45656501999999999</v>
      </c>
      <c r="O236" s="16">
        <v>2130</v>
      </c>
      <c r="P236">
        <f t="shared" si="24"/>
        <v>35.5</v>
      </c>
      <c r="Q236" s="16">
        <v>39.464343999999997</v>
      </c>
      <c r="R236" s="16">
        <v>73.568690000000004</v>
      </c>
      <c r="S236" s="16">
        <v>9.1048450000000003E-2</v>
      </c>
      <c r="T236" s="16">
        <v>0.28544514999999998</v>
      </c>
      <c r="V236" s="16">
        <v>2100</v>
      </c>
      <c r="W236">
        <f t="shared" si="25"/>
        <v>35</v>
      </c>
      <c r="X236" s="16">
        <v>39.741142000000004</v>
      </c>
      <c r="Y236" s="16">
        <v>73.647940000000006</v>
      </c>
      <c r="Z236" s="16">
        <v>9.2733435000000003E-2</v>
      </c>
      <c r="AA236" s="16">
        <v>0.28164178000000001</v>
      </c>
      <c r="AC236" s="16">
        <v>2050</v>
      </c>
      <c r="AD236" s="16">
        <f t="shared" si="26"/>
        <v>34.166666666666664</v>
      </c>
      <c r="AE236" s="16">
        <v>40.312980000000003</v>
      </c>
      <c r="AF236" s="16">
        <v>79.176506000000003</v>
      </c>
      <c r="AG236" s="16">
        <v>7.3748745000000004E-2</v>
      </c>
      <c r="AH236" s="16">
        <v>-2.4547609000000001E-2</v>
      </c>
      <c r="AJ236" s="16">
        <v>2080</v>
      </c>
      <c r="AK236" s="16">
        <f t="shared" si="22"/>
        <v>34.666666666666664</v>
      </c>
      <c r="AL236" s="16">
        <v>25.598234000000001</v>
      </c>
      <c r="AM236" s="16">
        <v>73.423220000000001</v>
      </c>
      <c r="AN236" s="16">
        <v>3.9324182999999999E-2</v>
      </c>
      <c r="AO236" s="16">
        <v>0.6021531</v>
      </c>
      <c r="AQ236" s="16">
        <v>2090</v>
      </c>
      <c r="AR236">
        <f t="shared" si="27"/>
        <v>34.833333333333336</v>
      </c>
      <c r="AS236" s="16">
        <v>30.668130000000001</v>
      </c>
      <c r="AT236" s="16">
        <v>74.828469999999996</v>
      </c>
      <c r="AU236" s="16">
        <v>5.1788226E-2</v>
      </c>
      <c r="AV236" s="16">
        <v>0.44164599999999998</v>
      </c>
      <c r="AX236" s="16"/>
      <c r="AY236" s="16"/>
    </row>
    <row r="237" spans="1:51">
      <c r="A237" s="16">
        <v>2100</v>
      </c>
      <c r="B237" s="16">
        <f t="shared" si="23"/>
        <v>35</v>
      </c>
      <c r="C237" s="16">
        <v>27.650400000000001</v>
      </c>
      <c r="D237" s="16">
        <v>73.996619999999993</v>
      </c>
      <c r="E237" s="16">
        <v>4.4497719999999998E-2</v>
      </c>
      <c r="F237" s="16">
        <v>0.55628794000000004</v>
      </c>
      <c r="H237" s="16">
        <v>2140</v>
      </c>
      <c r="I237" s="16">
        <f t="shared" si="21"/>
        <v>35.666666666666664</v>
      </c>
      <c r="J237" s="16">
        <v>28.657976000000001</v>
      </c>
      <c r="K237" s="16">
        <v>72.664879999999997</v>
      </c>
      <c r="L237" s="16">
        <v>4.5001729999999997E-2</v>
      </c>
      <c r="M237" s="16">
        <v>0.45914218000000001</v>
      </c>
      <c r="O237" s="16">
        <v>2140</v>
      </c>
      <c r="P237">
        <f t="shared" si="24"/>
        <v>35.666666666666664</v>
      </c>
      <c r="Q237" s="16">
        <v>39.368989999999997</v>
      </c>
      <c r="R237" s="16">
        <v>73.570030000000003</v>
      </c>
      <c r="S237" s="16">
        <v>9.0298569999999995E-2</v>
      </c>
      <c r="T237" s="16">
        <v>0.28425345000000002</v>
      </c>
      <c r="V237" s="16">
        <v>2110</v>
      </c>
      <c r="W237">
        <f t="shared" si="25"/>
        <v>35.166666666666664</v>
      </c>
      <c r="X237" s="16">
        <v>39.648758000000001</v>
      </c>
      <c r="Y237" s="16">
        <v>73.64922</v>
      </c>
      <c r="Z237" s="16">
        <v>9.1976180000000005E-2</v>
      </c>
      <c r="AA237" s="16">
        <v>0.28024199999999999</v>
      </c>
      <c r="AC237" s="16">
        <v>2060</v>
      </c>
      <c r="AD237" s="16">
        <f t="shared" si="26"/>
        <v>34.333333333333336</v>
      </c>
      <c r="AE237" s="16">
        <v>40.605407999999997</v>
      </c>
      <c r="AF237" s="16">
        <v>79.639070000000004</v>
      </c>
      <c r="AG237" s="16">
        <v>7.5375059999999994E-2</v>
      </c>
      <c r="AH237" s="16">
        <v>-2.5143268E-2</v>
      </c>
      <c r="AJ237" s="16">
        <v>2090</v>
      </c>
      <c r="AK237" s="16">
        <f t="shared" si="22"/>
        <v>34.833333333333336</v>
      </c>
      <c r="AL237" s="16">
        <v>25.436914000000002</v>
      </c>
      <c r="AM237" s="16">
        <v>73.425839999999994</v>
      </c>
      <c r="AN237" s="16">
        <v>3.8964077999999999E-2</v>
      </c>
      <c r="AO237" s="16">
        <v>0.6065083</v>
      </c>
      <c r="AQ237" s="16">
        <v>2100</v>
      </c>
      <c r="AR237">
        <f t="shared" si="27"/>
        <v>35</v>
      </c>
      <c r="AS237" s="16">
        <v>30.531434999999998</v>
      </c>
      <c r="AT237" s="16">
        <v>74.830246000000002</v>
      </c>
      <c r="AU237" s="16">
        <v>5.1339872000000002E-2</v>
      </c>
      <c r="AV237" s="16">
        <v>0.44414848000000001</v>
      </c>
      <c r="AX237" s="16"/>
      <c r="AY237" s="16"/>
    </row>
    <row r="238" spans="1:51">
      <c r="A238" s="16">
        <v>2110</v>
      </c>
      <c r="B238" s="16">
        <f t="shared" si="23"/>
        <v>35.166666666666664</v>
      </c>
      <c r="C238" s="16">
        <v>27.483733999999998</v>
      </c>
      <c r="D238" s="16">
        <v>73.999510000000001</v>
      </c>
      <c r="E238" s="16">
        <v>4.4064606999999999E-2</v>
      </c>
      <c r="F238" s="16">
        <v>0.56048620000000005</v>
      </c>
      <c r="H238" s="16">
        <v>2150</v>
      </c>
      <c r="I238" s="16">
        <f t="shared" si="21"/>
        <v>35.833333333333336</v>
      </c>
      <c r="J238" s="16">
        <v>28.527756</v>
      </c>
      <c r="K238" s="16">
        <v>72.664479999999998</v>
      </c>
      <c r="L238" s="16">
        <v>4.4641525000000001E-2</v>
      </c>
      <c r="M238" s="16">
        <v>0.46173890000000001</v>
      </c>
      <c r="O238" s="16">
        <v>2150</v>
      </c>
      <c r="P238">
        <f t="shared" si="24"/>
        <v>35.833333333333336</v>
      </c>
      <c r="Q238" s="16">
        <v>39.27364</v>
      </c>
      <c r="R238" s="16">
        <v>73.571269999999998</v>
      </c>
      <c r="S238" s="16">
        <v>8.9564405E-2</v>
      </c>
      <c r="T238" s="16">
        <v>0.28320265</v>
      </c>
      <c r="V238" s="16">
        <v>2120</v>
      </c>
      <c r="W238">
        <f t="shared" si="25"/>
        <v>35.333333333333336</v>
      </c>
      <c r="X238" s="16">
        <v>39.556373999999998</v>
      </c>
      <c r="Y238" s="16">
        <v>73.650409999999994</v>
      </c>
      <c r="Z238" s="16">
        <v>9.1235555999999995E-2</v>
      </c>
      <c r="AA238" s="16">
        <v>0.2789934</v>
      </c>
      <c r="AC238" s="16">
        <v>2070</v>
      </c>
      <c r="AD238" s="16">
        <f t="shared" si="26"/>
        <v>34.5</v>
      </c>
      <c r="AE238" s="16">
        <v>40.897835000000001</v>
      </c>
      <c r="AF238" s="16">
        <v>80.115930000000006</v>
      </c>
      <c r="AG238" s="16">
        <v>7.7033119999999997E-2</v>
      </c>
      <c r="AH238" s="16">
        <v>-2.5760643E-2</v>
      </c>
      <c r="AJ238" s="16">
        <v>2100</v>
      </c>
      <c r="AK238" s="16">
        <f t="shared" si="22"/>
        <v>35</v>
      </c>
      <c r="AL238" s="16">
        <v>25.275593000000001</v>
      </c>
      <c r="AM238" s="16">
        <v>73.428380000000004</v>
      </c>
      <c r="AN238" s="16">
        <v>3.8608442999999999E-2</v>
      </c>
      <c r="AO238" s="16">
        <v>0.6109057</v>
      </c>
      <c r="AQ238" s="16">
        <v>2110</v>
      </c>
      <c r="AR238">
        <f t="shared" si="27"/>
        <v>35.166666666666664</v>
      </c>
      <c r="AS238" s="16">
        <v>30.394739999999999</v>
      </c>
      <c r="AT238" s="16">
        <v>74.831940000000003</v>
      </c>
      <c r="AU238" s="16">
        <v>5.0896490000000003E-2</v>
      </c>
      <c r="AV238" s="16">
        <v>0.44667515000000002</v>
      </c>
      <c r="AX238" s="16"/>
      <c r="AY238" s="16"/>
    </row>
    <row r="239" spans="1:51">
      <c r="A239" s="16">
        <v>2120</v>
      </c>
      <c r="B239" s="16">
        <f t="shared" si="23"/>
        <v>35.333333333333336</v>
      </c>
      <c r="C239" s="16">
        <v>27.317066000000001</v>
      </c>
      <c r="D239" s="16">
        <v>74.002300000000005</v>
      </c>
      <c r="E239" s="16">
        <v>4.3636929999999997E-2</v>
      </c>
      <c r="F239" s="16">
        <v>0.56471769999999999</v>
      </c>
      <c r="H239" s="16">
        <v>2160</v>
      </c>
      <c r="I239" s="16">
        <f t="shared" si="21"/>
        <v>36</v>
      </c>
      <c r="J239" s="16">
        <v>28.397532999999999</v>
      </c>
      <c r="K239" s="16">
        <v>72.664050000000003</v>
      </c>
      <c r="L239" s="16">
        <v>4.4285036999999999E-2</v>
      </c>
      <c r="M239" s="16">
        <v>0.46435556</v>
      </c>
      <c r="O239" s="16">
        <v>2160</v>
      </c>
      <c r="P239">
        <f t="shared" si="24"/>
        <v>36</v>
      </c>
      <c r="Q239" s="16">
        <v>39.178288000000002</v>
      </c>
      <c r="R239" s="16">
        <v>73.572425999999993</v>
      </c>
      <c r="S239" s="16">
        <v>8.8845014999999999E-2</v>
      </c>
      <c r="T239" s="16">
        <v>0.28228265000000002</v>
      </c>
      <c r="V239" s="16">
        <v>2130</v>
      </c>
      <c r="W239">
        <f t="shared" si="25"/>
        <v>35.5</v>
      </c>
      <c r="X239" s="16">
        <v>39.463993000000002</v>
      </c>
      <c r="Y239" s="16">
        <v>73.651520000000005</v>
      </c>
      <c r="Z239" s="16">
        <v>9.0510510000000002E-2</v>
      </c>
      <c r="AA239" s="16">
        <v>0.27788492999999997</v>
      </c>
      <c r="AC239" s="16">
        <v>2080</v>
      </c>
      <c r="AD239" s="16">
        <f t="shared" si="26"/>
        <v>34.666666666666664</v>
      </c>
      <c r="AE239" s="16">
        <v>41.190260000000002</v>
      </c>
      <c r="AF239" s="16">
        <v>80.607544000000004</v>
      </c>
      <c r="AG239" s="16">
        <v>7.8723059999999997E-2</v>
      </c>
      <c r="AH239" s="16">
        <v>-2.6402978000000001E-2</v>
      </c>
      <c r="AJ239" s="16">
        <v>2110</v>
      </c>
      <c r="AK239" s="16">
        <f t="shared" si="22"/>
        <v>35.166666666666664</v>
      </c>
      <c r="AL239" s="16">
        <v>25.114270999999999</v>
      </c>
      <c r="AM239" s="16">
        <v>73.430824000000001</v>
      </c>
      <c r="AN239" s="16">
        <v>3.8257214999999997E-2</v>
      </c>
      <c r="AO239" s="16">
        <v>0.61534624999999998</v>
      </c>
      <c r="AQ239" s="16">
        <v>2120</v>
      </c>
      <c r="AR239">
        <f t="shared" si="27"/>
        <v>35.333333333333336</v>
      </c>
      <c r="AS239" s="16">
        <v>30.258040999999999</v>
      </c>
      <c r="AT239" s="16">
        <v>74.833560000000006</v>
      </c>
      <c r="AU239" s="16">
        <v>5.0458032999999999E-2</v>
      </c>
      <c r="AV239" s="16">
        <v>0.44922587000000003</v>
      </c>
      <c r="AX239" s="16"/>
      <c r="AY239" s="16"/>
    </row>
    <row r="240" spans="1:51">
      <c r="A240" s="16">
        <v>2130</v>
      </c>
      <c r="B240" s="16">
        <f t="shared" si="23"/>
        <v>35.5</v>
      </c>
      <c r="C240" s="16">
        <v>27.150400000000001</v>
      </c>
      <c r="D240" s="16">
        <v>74.004974000000004</v>
      </c>
      <c r="E240" s="16">
        <v>4.3214629999999997E-2</v>
      </c>
      <c r="F240" s="16">
        <v>0.56898309999999996</v>
      </c>
      <c r="H240" s="16">
        <v>2170</v>
      </c>
      <c r="I240" s="16">
        <f t="shared" si="21"/>
        <v>36.166666666666664</v>
      </c>
      <c r="J240" s="16">
        <v>28.267313000000001</v>
      </c>
      <c r="K240" s="16">
        <v>72.663573999999997</v>
      </c>
      <c r="L240" s="16">
        <v>4.3932225999999998E-2</v>
      </c>
      <c r="M240" s="16">
        <v>0.46699195999999998</v>
      </c>
      <c r="O240" s="16">
        <v>2170</v>
      </c>
      <c r="P240">
        <f t="shared" si="24"/>
        <v>36.166666666666664</v>
      </c>
      <c r="Q240" s="16">
        <v>39.082934999999999</v>
      </c>
      <c r="R240" s="16">
        <v>73.573493999999997</v>
      </c>
      <c r="S240" s="16">
        <v>8.8139510000000004E-2</v>
      </c>
      <c r="T240" s="16">
        <v>0.28148443000000001</v>
      </c>
      <c r="V240" s="16">
        <v>2140</v>
      </c>
      <c r="W240">
        <f t="shared" si="25"/>
        <v>35.666666666666664</v>
      </c>
      <c r="X240" s="16">
        <v>39.371609999999997</v>
      </c>
      <c r="Y240" s="16">
        <v>73.652540000000002</v>
      </c>
      <c r="Z240" s="16">
        <v>8.9800104000000006E-2</v>
      </c>
      <c r="AA240" s="16">
        <v>0.27690654999999997</v>
      </c>
      <c r="AC240" s="16">
        <v>2090</v>
      </c>
      <c r="AD240" s="16">
        <f t="shared" si="26"/>
        <v>34.833333333333336</v>
      </c>
      <c r="AE240" s="16">
        <v>41.482684999999996</v>
      </c>
      <c r="AF240" s="16">
        <v>81.114410000000007</v>
      </c>
      <c r="AG240" s="16">
        <v>8.0445039999999995E-2</v>
      </c>
      <c r="AH240" s="16">
        <v>-2.7072845000000002E-2</v>
      </c>
      <c r="AJ240" s="16">
        <v>2120</v>
      </c>
      <c r="AK240" s="16">
        <f t="shared" si="22"/>
        <v>35.333333333333336</v>
      </c>
      <c r="AL240" s="16">
        <v>24.952950999999999</v>
      </c>
      <c r="AM240" s="16">
        <v>73.433189999999996</v>
      </c>
      <c r="AN240" s="16">
        <v>3.7910324000000002E-2</v>
      </c>
      <c r="AO240" s="16">
        <v>0.61983054999999998</v>
      </c>
      <c r="AQ240" s="16">
        <v>2130</v>
      </c>
      <c r="AR240">
        <f t="shared" si="27"/>
        <v>35.5</v>
      </c>
      <c r="AS240" s="16">
        <v>30.121345999999999</v>
      </c>
      <c r="AT240" s="16">
        <v>74.835099999999997</v>
      </c>
      <c r="AU240" s="16">
        <v>5.0024423999999998E-2</v>
      </c>
      <c r="AV240" s="16">
        <v>0.45180049999999999</v>
      </c>
      <c r="AX240" s="16"/>
      <c r="AY240" s="16"/>
    </row>
    <row r="241" spans="1:51">
      <c r="A241" s="16">
        <v>2140</v>
      </c>
      <c r="B241" s="16">
        <f t="shared" si="23"/>
        <v>35.666666666666664</v>
      </c>
      <c r="C241" s="16">
        <v>26.983733999999998</v>
      </c>
      <c r="D241" s="16">
        <v>74.007544999999993</v>
      </c>
      <c r="E241" s="16">
        <v>4.2797639999999998E-2</v>
      </c>
      <c r="F241" s="16">
        <v>0.57328296000000001</v>
      </c>
      <c r="H241" s="16">
        <v>2180</v>
      </c>
      <c r="I241" s="16">
        <f t="shared" si="21"/>
        <v>36.333333333333336</v>
      </c>
      <c r="J241" s="16">
        <v>28.137093</v>
      </c>
      <c r="K241" s="16">
        <v>72.663079999999994</v>
      </c>
      <c r="L241" s="16">
        <v>4.3583043000000002E-2</v>
      </c>
      <c r="M241" s="16">
        <v>0.46964814999999999</v>
      </c>
      <c r="O241" s="16">
        <v>2180</v>
      </c>
      <c r="P241">
        <f t="shared" si="24"/>
        <v>36.333333333333336</v>
      </c>
      <c r="Q241" s="16">
        <v>38.987586999999998</v>
      </c>
      <c r="R241" s="16">
        <v>73.574485999999993</v>
      </c>
      <c r="S241" s="16">
        <v>8.7447120000000003E-2</v>
      </c>
      <c r="T241" s="16">
        <v>0.28079959999999998</v>
      </c>
      <c r="V241" s="16">
        <v>2150</v>
      </c>
      <c r="W241">
        <f t="shared" si="25"/>
        <v>35.833333333333336</v>
      </c>
      <c r="X241" s="16">
        <v>39.279223999999999</v>
      </c>
      <c r="Y241" s="16">
        <v>73.653490000000005</v>
      </c>
      <c r="Z241" s="16">
        <v>8.9103445000000003E-2</v>
      </c>
      <c r="AA241" s="16">
        <v>0.27604905000000002</v>
      </c>
      <c r="AC241" s="16">
        <v>2098.7514999999999</v>
      </c>
      <c r="AD241" s="16">
        <f t="shared" si="26"/>
        <v>34.979191666666665</v>
      </c>
      <c r="AE241" s="16">
        <v>41.738599999999998</v>
      </c>
      <c r="AF241" s="16">
        <v>81.570914999999999</v>
      </c>
      <c r="AG241" s="16">
        <v>8.1978424999999994E-2</v>
      </c>
      <c r="AH241" s="16">
        <v>-2.7683237999999999E-2</v>
      </c>
      <c r="AJ241" s="16">
        <v>2130</v>
      </c>
      <c r="AK241" s="16">
        <f t="shared" si="22"/>
        <v>35.5</v>
      </c>
      <c r="AL241" s="16">
        <v>24.791630000000001</v>
      </c>
      <c r="AM241" s="16">
        <v>73.435460000000006</v>
      </c>
      <c r="AN241" s="16">
        <v>3.7567709999999997E-2</v>
      </c>
      <c r="AO241" s="16">
        <v>0.62435909999999994</v>
      </c>
      <c r="AQ241" s="16">
        <v>2140</v>
      </c>
      <c r="AR241">
        <f t="shared" si="27"/>
        <v>35.666666666666664</v>
      </c>
      <c r="AS241" s="16">
        <v>29.984649999999998</v>
      </c>
      <c r="AT241" s="16">
        <v>74.836569999999995</v>
      </c>
      <c r="AU241" s="16">
        <v>4.9595599999999997E-2</v>
      </c>
      <c r="AV241" s="16">
        <v>0.45439879999999999</v>
      </c>
      <c r="AX241" s="16"/>
      <c r="AY241" s="16"/>
    </row>
    <row r="242" spans="1:51">
      <c r="A242" s="16">
        <v>2150</v>
      </c>
      <c r="B242" s="16">
        <f t="shared" si="23"/>
        <v>35.833333333333336</v>
      </c>
      <c r="C242" s="16">
        <v>26.817066000000001</v>
      </c>
      <c r="D242" s="16">
        <v>74.010019999999997</v>
      </c>
      <c r="E242" s="16">
        <v>4.2385895E-2</v>
      </c>
      <c r="F242" s="16">
        <v>0.57761806000000004</v>
      </c>
      <c r="H242" s="16">
        <v>2190</v>
      </c>
      <c r="I242" s="16">
        <f t="shared" si="21"/>
        <v>36.5</v>
      </c>
      <c r="J242" s="16">
        <v>28.006872000000001</v>
      </c>
      <c r="K242" s="16">
        <v>72.662549999999996</v>
      </c>
      <c r="L242" s="16">
        <v>4.3237444E-2</v>
      </c>
      <c r="M242" s="16">
        <v>0.47232415999999999</v>
      </c>
      <c r="O242" s="16">
        <v>2190</v>
      </c>
      <c r="P242">
        <f t="shared" si="24"/>
        <v>36.5</v>
      </c>
      <c r="Q242" s="16">
        <v>38.892234999999999</v>
      </c>
      <c r="R242" s="16">
        <v>73.575410000000005</v>
      </c>
      <c r="S242" s="16">
        <v>8.6767120000000003E-2</v>
      </c>
      <c r="T242" s="16">
        <v>0.28022042000000003</v>
      </c>
      <c r="V242" s="16">
        <v>2160</v>
      </c>
      <c r="W242">
        <f t="shared" si="25"/>
        <v>36</v>
      </c>
      <c r="X242" s="16">
        <v>39.186844000000001</v>
      </c>
      <c r="Y242" s="16">
        <v>73.654365999999996</v>
      </c>
      <c r="Z242" s="16">
        <v>8.8419739999999997E-2</v>
      </c>
      <c r="AA242" s="16">
        <v>0.27530387000000001</v>
      </c>
      <c r="AC242" s="16">
        <v>2098.7514999999999</v>
      </c>
      <c r="AD242" s="16">
        <f t="shared" si="26"/>
        <v>34.979191666666665</v>
      </c>
      <c r="AE242" s="16">
        <v>41.738599999999998</v>
      </c>
      <c r="AF242" s="16">
        <v>81.570914999999999</v>
      </c>
      <c r="AG242" s="16">
        <v>8.1978419999999996E-2</v>
      </c>
      <c r="AH242" s="16">
        <v>-2.7683243E-2</v>
      </c>
      <c r="AJ242" s="16">
        <v>2140</v>
      </c>
      <c r="AK242" s="16">
        <f t="shared" si="22"/>
        <v>35.666666666666664</v>
      </c>
      <c r="AL242" s="16">
        <v>24.630307999999999</v>
      </c>
      <c r="AM242" s="16">
        <v>73.437659999999994</v>
      </c>
      <c r="AN242" s="16">
        <v>3.7229302999999998E-2</v>
      </c>
      <c r="AO242" s="16">
        <v>0.62893264999999998</v>
      </c>
      <c r="AQ242" s="16">
        <v>2150</v>
      </c>
      <c r="AR242">
        <f t="shared" si="27"/>
        <v>35.833333333333336</v>
      </c>
      <c r="AS242" s="16">
        <v>29.847954000000001</v>
      </c>
      <c r="AT242" s="16">
        <v>74.837959999999995</v>
      </c>
      <c r="AU242" s="16">
        <v>4.9171503999999998E-2</v>
      </c>
      <c r="AV242" s="16">
        <v>0.4570206</v>
      </c>
      <c r="AX242" s="16"/>
      <c r="AY242" s="16"/>
    </row>
    <row r="243" spans="1:51">
      <c r="A243" s="16">
        <v>2160</v>
      </c>
      <c r="B243" s="16">
        <f t="shared" si="23"/>
        <v>36</v>
      </c>
      <c r="C243" s="16">
        <v>26.650400000000001</v>
      </c>
      <c r="D243" s="16">
        <v>74.012389999999996</v>
      </c>
      <c r="E243" s="16">
        <v>4.1979328000000003E-2</v>
      </c>
      <c r="F243" s="16">
        <v>0.58198916999999994</v>
      </c>
      <c r="H243" s="16">
        <v>2200</v>
      </c>
      <c r="I243" s="16">
        <f t="shared" si="21"/>
        <v>36.666666666666664</v>
      </c>
      <c r="J243" s="16">
        <v>27.876652</v>
      </c>
      <c r="K243" s="16">
        <v>72.661995000000005</v>
      </c>
      <c r="L243" s="16">
        <v>4.2895388E-2</v>
      </c>
      <c r="M243" s="16">
        <v>0.47502008000000001</v>
      </c>
      <c r="O243" s="16">
        <v>2200</v>
      </c>
      <c r="P243">
        <f t="shared" si="24"/>
        <v>36.666666666666664</v>
      </c>
      <c r="Q243" s="16">
        <v>38.796883000000001</v>
      </c>
      <c r="R243" s="16">
        <v>73.576250000000002</v>
      </c>
      <c r="S243" s="16">
        <v>8.6098850000000005E-2</v>
      </c>
      <c r="T243" s="16">
        <v>0.27973999999999999</v>
      </c>
      <c r="V243" s="16">
        <v>2170</v>
      </c>
      <c r="W243">
        <f t="shared" si="25"/>
        <v>36.166666666666664</v>
      </c>
      <c r="X243" s="16">
        <v>39.094459999999998</v>
      </c>
      <c r="Y243" s="16">
        <v>73.655174000000002</v>
      </c>
      <c r="Z243" s="16">
        <v>8.7748279999999998E-2</v>
      </c>
      <c r="AA243" s="16">
        <v>0.27466353999999998</v>
      </c>
      <c r="AC243" s="16">
        <v>2100</v>
      </c>
      <c r="AD243" s="16">
        <f t="shared" si="26"/>
        <v>35</v>
      </c>
      <c r="AE243" s="16">
        <v>41.765152</v>
      </c>
      <c r="AF243" s="16">
        <v>81.636154000000005</v>
      </c>
      <c r="AG243" s="16">
        <v>8.2196210000000006E-2</v>
      </c>
      <c r="AH243" s="16">
        <v>-2.7070021E-2</v>
      </c>
      <c r="AJ243" s="16">
        <v>2150</v>
      </c>
      <c r="AK243" s="16">
        <f t="shared" si="22"/>
        <v>35.833333333333336</v>
      </c>
      <c r="AL243" s="16">
        <v>24.468988</v>
      </c>
      <c r="AM243" s="16">
        <v>73.439766000000006</v>
      </c>
      <c r="AN243" s="16">
        <v>3.6895049999999999E-2</v>
      </c>
      <c r="AO243" s="16">
        <v>0.63355196000000003</v>
      </c>
      <c r="AQ243" s="16">
        <v>2160</v>
      </c>
      <c r="AR243">
        <f t="shared" si="27"/>
        <v>36</v>
      </c>
      <c r="AS243" s="16">
        <v>29.711255999999999</v>
      </c>
      <c r="AT243" s="16">
        <v>74.839290000000005</v>
      </c>
      <c r="AU243" s="16">
        <v>4.8752070000000002E-2</v>
      </c>
      <c r="AV243" s="16">
        <v>0.45966585999999998</v>
      </c>
      <c r="AX243" s="16"/>
      <c r="AY243" s="16"/>
    </row>
    <row r="244" spans="1:51">
      <c r="A244" s="16">
        <v>2170</v>
      </c>
      <c r="B244" s="16">
        <f t="shared" si="23"/>
        <v>36.166666666666664</v>
      </c>
      <c r="C244" s="16">
        <v>26.483733999999998</v>
      </c>
      <c r="D244" s="16">
        <v>74.014656000000002</v>
      </c>
      <c r="E244" s="16">
        <v>4.1577872000000002E-2</v>
      </c>
      <c r="F244" s="16">
        <v>0.58639675000000002</v>
      </c>
      <c r="H244" s="16">
        <v>2210</v>
      </c>
      <c r="I244" s="16">
        <f t="shared" si="21"/>
        <v>36.833333333333336</v>
      </c>
      <c r="J244" s="16">
        <v>27.746431000000001</v>
      </c>
      <c r="K244" s="16">
        <v>72.661410000000004</v>
      </c>
      <c r="L244" s="16">
        <v>4.2556837E-2</v>
      </c>
      <c r="M244" s="16">
        <v>0.47773594000000003</v>
      </c>
      <c r="O244" s="16">
        <v>2210</v>
      </c>
      <c r="P244">
        <f t="shared" si="24"/>
        <v>36.833333333333336</v>
      </c>
      <c r="Q244" s="16">
        <v>38.701529999999998</v>
      </c>
      <c r="R244" s="16">
        <v>73.577033999999998</v>
      </c>
      <c r="S244" s="16">
        <v>8.5441690000000001E-2</v>
      </c>
      <c r="T244" s="16">
        <v>0.27935186000000001</v>
      </c>
      <c r="V244" s="16">
        <v>2180</v>
      </c>
      <c r="W244">
        <f t="shared" si="25"/>
        <v>36.333333333333336</v>
      </c>
      <c r="X244" s="16">
        <v>39.002074999999998</v>
      </c>
      <c r="Y244" s="16">
        <v>73.655919999999995</v>
      </c>
      <c r="Z244" s="16">
        <v>8.708842E-2</v>
      </c>
      <c r="AA244" s="16">
        <v>0.27412136999999998</v>
      </c>
      <c r="AC244" s="16">
        <v>2110</v>
      </c>
      <c r="AD244" s="16">
        <f t="shared" si="26"/>
        <v>35.166666666666664</v>
      </c>
      <c r="AE244" s="16">
        <v>41.977820000000001</v>
      </c>
      <c r="AF244" s="16">
        <v>82.119069999999994</v>
      </c>
      <c r="AG244" s="16">
        <v>8.3798079999999997E-2</v>
      </c>
      <c r="AH244" s="16">
        <v>-2.4037322E-2</v>
      </c>
      <c r="AJ244" s="16">
        <v>2160</v>
      </c>
      <c r="AK244" s="16">
        <f t="shared" si="22"/>
        <v>36</v>
      </c>
      <c r="AL244" s="16">
        <v>24.307666999999999</v>
      </c>
      <c r="AM244" s="16">
        <v>73.441800000000001</v>
      </c>
      <c r="AN244" s="16">
        <v>3.6564880000000001E-2</v>
      </c>
      <c r="AO244" s="16">
        <v>0.63821779999999995</v>
      </c>
      <c r="AQ244" s="16">
        <v>2170</v>
      </c>
      <c r="AR244">
        <f t="shared" si="27"/>
        <v>36.166666666666664</v>
      </c>
      <c r="AS244" s="16">
        <v>29.574560000000002</v>
      </c>
      <c r="AT244" s="16">
        <v>74.840546000000003</v>
      </c>
      <c r="AU244" s="16">
        <v>4.8337247E-2</v>
      </c>
      <c r="AV244" s="16">
        <v>0.46233445000000001</v>
      </c>
      <c r="AX244" s="16"/>
      <c r="AY244" s="16"/>
    </row>
    <row r="245" spans="1:51">
      <c r="A245" s="16">
        <v>2180</v>
      </c>
      <c r="B245" s="16">
        <f t="shared" si="23"/>
        <v>36.333333333333336</v>
      </c>
      <c r="C245" s="16">
        <v>26.317066000000001</v>
      </c>
      <c r="D245" s="16">
        <v>74.016840000000002</v>
      </c>
      <c r="E245" s="16">
        <v>4.1181460000000003E-2</v>
      </c>
      <c r="F245" s="16">
        <v>0.59084152999999995</v>
      </c>
      <c r="H245" s="16">
        <v>2220</v>
      </c>
      <c r="I245" s="16">
        <f t="shared" si="21"/>
        <v>37</v>
      </c>
      <c r="J245" s="16">
        <v>27.616209999999999</v>
      </c>
      <c r="K245" s="16">
        <v>72.660790000000006</v>
      </c>
      <c r="L245" s="16">
        <v>4.2221743999999999E-2</v>
      </c>
      <c r="M245" s="16">
        <v>0.48047176000000003</v>
      </c>
      <c r="O245" s="16">
        <v>2220</v>
      </c>
      <c r="P245">
        <f t="shared" si="24"/>
        <v>37</v>
      </c>
      <c r="Q245" s="16">
        <v>38.606180000000002</v>
      </c>
      <c r="R245" s="16">
        <v>73.577740000000006</v>
      </c>
      <c r="S245" s="16">
        <v>8.4795095000000001E-2</v>
      </c>
      <c r="T245" s="16">
        <v>0.27904990000000002</v>
      </c>
      <c r="V245" s="16">
        <v>2190</v>
      </c>
      <c r="W245">
        <f t="shared" si="25"/>
        <v>36.5</v>
      </c>
      <c r="X245" s="16">
        <v>38.909694999999999</v>
      </c>
      <c r="Y245" s="16">
        <v>73.656599999999997</v>
      </c>
      <c r="Z245" s="16">
        <v>8.6439559999999999E-2</v>
      </c>
      <c r="AA245" s="16">
        <v>0.27367097000000001</v>
      </c>
      <c r="AC245" s="16">
        <v>2120</v>
      </c>
      <c r="AD245" s="16">
        <f t="shared" si="26"/>
        <v>35.333333333333336</v>
      </c>
      <c r="AE245" s="16">
        <v>42.190486999999997</v>
      </c>
      <c r="AF245" s="16">
        <v>82.565060000000003</v>
      </c>
      <c r="AG245" s="16">
        <v>8.5261370000000003E-2</v>
      </c>
      <c r="AH245" s="16">
        <v>-2.2921312999999999E-2</v>
      </c>
      <c r="AJ245" s="16">
        <v>2170</v>
      </c>
      <c r="AK245" s="16">
        <f t="shared" si="22"/>
        <v>36.166666666666664</v>
      </c>
      <c r="AL245" s="16">
        <v>24.146345</v>
      </c>
      <c r="AM245" s="16">
        <v>73.443755999999993</v>
      </c>
      <c r="AN245" s="16">
        <v>3.6238737E-2</v>
      </c>
      <c r="AO245" s="16">
        <v>0.64293087000000004</v>
      </c>
      <c r="AQ245" s="16">
        <v>2180</v>
      </c>
      <c r="AR245">
        <f t="shared" si="27"/>
        <v>36.333333333333336</v>
      </c>
      <c r="AS245" s="16">
        <v>29.437864000000001</v>
      </c>
      <c r="AT245" s="16">
        <v>74.841735999999997</v>
      </c>
      <c r="AU245" s="16">
        <v>4.7926969999999999E-2</v>
      </c>
      <c r="AV245" s="16">
        <v>0.46502622999999998</v>
      </c>
      <c r="AX245" s="16"/>
      <c r="AY245" s="16"/>
    </row>
    <row r="246" spans="1:51">
      <c r="A246" s="16">
        <v>2190</v>
      </c>
      <c r="B246" s="16">
        <f t="shared" si="23"/>
        <v>36.5</v>
      </c>
      <c r="C246" s="16">
        <v>26.150400000000001</v>
      </c>
      <c r="D246" s="16">
        <v>74.018919999999994</v>
      </c>
      <c r="E246" s="16">
        <v>4.0790029999999998E-2</v>
      </c>
      <c r="F246" s="16">
        <v>0.59532415999999999</v>
      </c>
      <c r="H246" s="16">
        <v>2230</v>
      </c>
      <c r="I246" s="16">
        <f t="shared" si="21"/>
        <v>37.166666666666664</v>
      </c>
      <c r="J246" s="16">
        <v>27.485989</v>
      </c>
      <c r="K246" s="16">
        <v>72.660150000000002</v>
      </c>
      <c r="L246" s="16">
        <v>4.1890085000000001E-2</v>
      </c>
      <c r="M246" s="16">
        <v>0.48322788</v>
      </c>
      <c r="O246" s="16">
        <v>2224.518</v>
      </c>
      <c r="P246">
        <f t="shared" si="24"/>
        <v>37.075299999999999</v>
      </c>
      <c r="Q246" s="16">
        <v>38.563099999999999</v>
      </c>
      <c r="R246" s="16">
        <v>73.578050000000005</v>
      </c>
      <c r="S246" s="16">
        <v>8.4506280000000003E-2</v>
      </c>
      <c r="T246" s="16">
        <v>0.27894026</v>
      </c>
      <c r="V246" s="16">
        <v>2200</v>
      </c>
      <c r="W246">
        <f t="shared" si="25"/>
        <v>36.666666666666664</v>
      </c>
      <c r="X246" s="16">
        <v>38.817309999999999</v>
      </c>
      <c r="Y246" s="16">
        <v>73.657229999999998</v>
      </c>
      <c r="Z246" s="16">
        <v>8.580111E-2</v>
      </c>
      <c r="AA246" s="16">
        <v>0.27330612999999998</v>
      </c>
      <c r="AC246" s="16">
        <v>2130</v>
      </c>
      <c r="AD246" s="16">
        <f t="shared" si="26"/>
        <v>35.5</v>
      </c>
      <c r="AE246" s="16">
        <v>42.403151999999999</v>
      </c>
      <c r="AF246" s="16">
        <v>82.999740000000003</v>
      </c>
      <c r="AG246" s="16">
        <v>8.6672819999999998E-2</v>
      </c>
      <c r="AH246" s="16">
        <v>-2.2656320000000001E-2</v>
      </c>
      <c r="AJ246" s="16">
        <v>2180</v>
      </c>
      <c r="AK246" s="16">
        <f t="shared" si="22"/>
        <v>36.333333333333336</v>
      </c>
      <c r="AL246" s="16">
        <v>23.985025</v>
      </c>
      <c r="AM246" s="16">
        <v>73.445629999999994</v>
      </c>
      <c r="AN246" s="16">
        <v>3.591656E-2</v>
      </c>
      <c r="AO246" s="16">
        <v>0.64769220000000005</v>
      </c>
      <c r="AQ246" s="16">
        <v>2190</v>
      </c>
      <c r="AR246">
        <f t="shared" si="27"/>
        <v>36.5</v>
      </c>
      <c r="AS246" s="16">
        <v>29.301168000000001</v>
      </c>
      <c r="AT246" s="16">
        <v>74.842860000000002</v>
      </c>
      <c r="AU246" s="16">
        <v>4.7521177999999997E-2</v>
      </c>
      <c r="AV246" s="16">
        <v>0.46774113</v>
      </c>
      <c r="AX246" s="16"/>
      <c r="AY246" s="16"/>
    </row>
    <row r="247" spans="1:51">
      <c r="A247" s="16">
        <v>2200</v>
      </c>
      <c r="B247" s="16">
        <f t="shared" si="23"/>
        <v>36.666666666666664</v>
      </c>
      <c r="C247" s="16">
        <v>25.983733999999998</v>
      </c>
      <c r="D247" s="16">
        <v>74.020920000000004</v>
      </c>
      <c r="E247" s="16">
        <v>4.0403509999999997E-2</v>
      </c>
      <c r="F247" s="16">
        <v>0.59984546999999999</v>
      </c>
      <c r="H247" s="16">
        <v>2240</v>
      </c>
      <c r="I247" s="16">
        <f t="shared" si="21"/>
        <v>37.333333333333336</v>
      </c>
      <c r="J247" s="16">
        <v>27.355768000000001</v>
      </c>
      <c r="K247" s="16">
        <v>72.659480000000002</v>
      </c>
      <c r="L247" s="16">
        <v>4.1561816000000001E-2</v>
      </c>
      <c r="M247" s="16">
        <v>0.48600422999999998</v>
      </c>
      <c r="O247" s="16">
        <v>2224.518</v>
      </c>
      <c r="P247">
        <f t="shared" si="24"/>
        <v>37.075299999999999</v>
      </c>
      <c r="Q247" s="16">
        <v>38.563099999999999</v>
      </c>
      <c r="R247" s="16">
        <v>73.578050000000005</v>
      </c>
      <c r="S247" s="16">
        <v>8.4506280000000003E-2</v>
      </c>
      <c r="T247" s="16">
        <v>0.27894026</v>
      </c>
      <c r="V247" s="16">
        <v>2210</v>
      </c>
      <c r="W247">
        <f t="shared" si="25"/>
        <v>36.833333333333336</v>
      </c>
      <c r="X247" s="16">
        <v>38.724926000000004</v>
      </c>
      <c r="Y247" s="16">
        <v>73.657790000000006</v>
      </c>
      <c r="Z247" s="16">
        <v>8.5172570000000003E-2</v>
      </c>
      <c r="AA247" s="16">
        <v>0.27302152000000002</v>
      </c>
      <c r="AC247" s="16">
        <v>2140</v>
      </c>
      <c r="AD247" s="16">
        <f t="shared" si="26"/>
        <v>35.666666666666664</v>
      </c>
      <c r="AE247" s="16">
        <v>42.615819999999999</v>
      </c>
      <c r="AF247" s="16">
        <v>83.434629999999999</v>
      </c>
      <c r="AG247" s="16">
        <v>8.8070529999999994E-2</v>
      </c>
      <c r="AH247" s="16">
        <v>-2.278229E-2</v>
      </c>
      <c r="AJ247" s="16">
        <v>2190</v>
      </c>
      <c r="AK247" s="16">
        <f t="shared" si="22"/>
        <v>36.5</v>
      </c>
      <c r="AL247" s="16">
        <v>23.823703999999999</v>
      </c>
      <c r="AM247" s="16">
        <v>73.44744</v>
      </c>
      <c r="AN247" s="16">
        <v>3.5598293000000003E-2</v>
      </c>
      <c r="AO247" s="16">
        <v>0.65250253999999996</v>
      </c>
      <c r="AQ247" s="16">
        <v>2200</v>
      </c>
      <c r="AR247">
        <f t="shared" si="27"/>
        <v>36.666666666666664</v>
      </c>
      <c r="AS247" s="16">
        <v>29.164470000000001</v>
      </c>
      <c r="AT247" s="16">
        <v>74.843919999999997</v>
      </c>
      <c r="AU247" s="16">
        <v>4.7119821999999999E-2</v>
      </c>
      <c r="AV247" s="16">
        <v>0.47047909999999998</v>
      </c>
      <c r="AX247" s="16"/>
      <c r="AY247" s="16"/>
    </row>
    <row r="248" spans="1:51">
      <c r="A248" s="16">
        <v>2210</v>
      </c>
      <c r="B248" s="16">
        <f t="shared" si="23"/>
        <v>36.833333333333336</v>
      </c>
      <c r="C248" s="16">
        <v>25.817066000000001</v>
      </c>
      <c r="D248" s="16">
        <v>74.022829999999999</v>
      </c>
      <c r="E248" s="16">
        <v>4.0021844000000001E-2</v>
      </c>
      <c r="F248" s="16">
        <v>0.60440649999999996</v>
      </c>
      <c r="H248" s="16">
        <v>2250</v>
      </c>
      <c r="I248" s="16">
        <f t="shared" si="21"/>
        <v>37.5</v>
      </c>
      <c r="J248" s="16">
        <v>27.225548</v>
      </c>
      <c r="K248" s="16">
        <v>72.658779999999993</v>
      </c>
      <c r="L248" s="16">
        <v>4.1236889999999998E-2</v>
      </c>
      <c r="M248" s="16">
        <v>0.48880089999999998</v>
      </c>
      <c r="O248" s="16">
        <v>2230</v>
      </c>
      <c r="P248">
        <f t="shared" si="24"/>
        <v>37.166666666666664</v>
      </c>
      <c r="Q248" s="16">
        <v>38.471733</v>
      </c>
      <c r="R248" s="16">
        <v>73.578400000000002</v>
      </c>
      <c r="S248" s="16">
        <v>8.4154636000000005E-2</v>
      </c>
      <c r="T248" s="16">
        <v>0.2826362</v>
      </c>
      <c r="V248" s="16">
        <v>2220</v>
      </c>
      <c r="W248">
        <f t="shared" si="25"/>
        <v>37</v>
      </c>
      <c r="X248" s="16">
        <v>38.632545</v>
      </c>
      <c r="Y248" s="16">
        <v>73.658299999999997</v>
      </c>
      <c r="Z248" s="16">
        <v>8.4553459999999997E-2</v>
      </c>
      <c r="AA248" s="16">
        <v>0.272812</v>
      </c>
      <c r="AC248" s="16">
        <v>2150</v>
      </c>
      <c r="AD248" s="16">
        <f t="shared" si="26"/>
        <v>35.833333333333336</v>
      </c>
      <c r="AE248" s="16">
        <v>42.828487000000003</v>
      </c>
      <c r="AF248" s="16">
        <v>83.87518</v>
      </c>
      <c r="AG248" s="16">
        <v>8.9471759999999997E-2</v>
      </c>
      <c r="AH248" s="16">
        <v>-2.3094482999999999E-2</v>
      </c>
      <c r="AJ248" s="16">
        <v>2200</v>
      </c>
      <c r="AK248" s="16">
        <f t="shared" si="22"/>
        <v>36.666666666666664</v>
      </c>
      <c r="AL248" s="16">
        <v>23.662382000000001</v>
      </c>
      <c r="AM248" s="16">
        <v>73.449169999999995</v>
      </c>
      <c r="AN248" s="16">
        <v>3.5283874999999999E-2</v>
      </c>
      <c r="AO248" s="16">
        <v>0.65736289999999997</v>
      </c>
      <c r="AQ248" s="16">
        <v>2210</v>
      </c>
      <c r="AR248">
        <f t="shared" si="27"/>
        <v>36.833333333333336</v>
      </c>
      <c r="AS248" s="16">
        <v>29.027774999999998</v>
      </c>
      <c r="AT248" s="16">
        <v>74.844920000000002</v>
      </c>
      <c r="AU248" s="16">
        <v>4.6722843999999999E-2</v>
      </c>
      <c r="AV248" s="16">
        <v>0.47324008000000001</v>
      </c>
      <c r="AX248" s="16"/>
      <c r="AY248" s="16"/>
    </row>
    <row r="249" spans="1:51">
      <c r="A249" s="16">
        <v>2220</v>
      </c>
      <c r="B249" s="16">
        <f t="shared" si="23"/>
        <v>37</v>
      </c>
      <c r="C249" s="16">
        <v>25.650400000000001</v>
      </c>
      <c r="D249" s="16">
        <v>74.024640000000005</v>
      </c>
      <c r="E249" s="16">
        <v>3.964496E-2</v>
      </c>
      <c r="F249" s="16">
        <v>0.60900765999999995</v>
      </c>
      <c r="H249" s="16">
        <v>2260</v>
      </c>
      <c r="I249" s="16">
        <f t="shared" si="21"/>
        <v>37.666666666666664</v>
      </c>
      <c r="J249" s="16">
        <v>27.095327000000001</v>
      </c>
      <c r="K249" s="16">
        <v>72.658060000000006</v>
      </c>
      <c r="L249" s="16">
        <v>4.0915269999999997E-2</v>
      </c>
      <c r="M249" s="16">
        <v>0.49161807000000002</v>
      </c>
      <c r="O249" s="16">
        <v>2240</v>
      </c>
      <c r="P249">
        <f t="shared" si="24"/>
        <v>37.333333333333336</v>
      </c>
      <c r="Q249" s="16">
        <v>38.305064999999999</v>
      </c>
      <c r="R249" s="16">
        <v>73.578995000000006</v>
      </c>
      <c r="S249" s="16">
        <v>8.3501494999999995E-2</v>
      </c>
      <c r="T249" s="16">
        <v>0.28917261999999999</v>
      </c>
      <c r="V249" s="16">
        <v>2230</v>
      </c>
      <c r="W249">
        <f t="shared" si="25"/>
        <v>37.166666666666664</v>
      </c>
      <c r="X249" s="16">
        <v>38.54016</v>
      </c>
      <c r="Y249" s="16">
        <v>73.658770000000004</v>
      </c>
      <c r="Z249" s="16">
        <v>8.3943340000000005E-2</v>
      </c>
      <c r="AA249" s="16">
        <v>0.27267291999999999</v>
      </c>
      <c r="AC249" s="16">
        <v>2160</v>
      </c>
      <c r="AD249" s="16">
        <f t="shared" si="26"/>
        <v>36</v>
      </c>
      <c r="AE249" s="16">
        <v>43.041153000000001</v>
      </c>
      <c r="AF249" s="16">
        <v>84.324134999999998</v>
      </c>
      <c r="AG249" s="16">
        <v>9.0884590000000001E-2</v>
      </c>
      <c r="AH249" s="16">
        <v>-2.3499572999999999E-2</v>
      </c>
      <c r="AJ249" s="16">
        <v>2210</v>
      </c>
      <c r="AK249" s="16">
        <f t="shared" si="22"/>
        <v>36.833333333333336</v>
      </c>
      <c r="AL249" s="16">
        <v>23.501062000000001</v>
      </c>
      <c r="AM249" s="16">
        <v>73.450835999999995</v>
      </c>
      <c r="AN249" s="16">
        <v>3.4973245E-2</v>
      </c>
      <c r="AO249" s="16">
        <v>0.66227429999999998</v>
      </c>
      <c r="AQ249" s="16">
        <v>2220</v>
      </c>
      <c r="AR249">
        <f t="shared" si="27"/>
        <v>37</v>
      </c>
      <c r="AS249" s="16">
        <v>28.891079000000001</v>
      </c>
      <c r="AT249" s="16">
        <v>74.845855999999998</v>
      </c>
      <c r="AU249" s="16">
        <v>4.633019E-2</v>
      </c>
      <c r="AV249" s="16">
        <v>0.476024</v>
      </c>
      <c r="AX249" s="16"/>
      <c r="AY249" s="16"/>
    </row>
    <row r="250" spans="1:51">
      <c r="A250" s="16">
        <v>2230</v>
      </c>
      <c r="B250" s="16">
        <f t="shared" si="23"/>
        <v>37.166666666666664</v>
      </c>
      <c r="C250" s="16">
        <v>25.483733999999998</v>
      </c>
      <c r="D250" s="16">
        <v>74.026380000000003</v>
      </c>
      <c r="E250" s="16">
        <v>3.9272793E-2</v>
      </c>
      <c r="F250" s="16">
        <v>0.61364969999999996</v>
      </c>
      <c r="H250" s="16">
        <v>2270</v>
      </c>
      <c r="I250" s="16">
        <f t="shared" si="21"/>
        <v>37.833333333333336</v>
      </c>
      <c r="J250" s="16">
        <v>26.965107</v>
      </c>
      <c r="K250" s="16">
        <v>72.657319999999999</v>
      </c>
      <c r="L250" s="16">
        <v>4.0596920000000002E-2</v>
      </c>
      <c r="M250" s="16">
        <v>0.49445575000000003</v>
      </c>
      <c r="O250" s="16">
        <v>2250</v>
      </c>
      <c r="P250">
        <f t="shared" si="24"/>
        <v>37.5</v>
      </c>
      <c r="Q250" s="16">
        <v>38.138396999999998</v>
      </c>
      <c r="R250" s="16">
        <v>73.579530000000005</v>
      </c>
      <c r="S250" s="16">
        <v>8.2834505000000003E-2</v>
      </c>
      <c r="T250" s="16">
        <v>0.29545343000000002</v>
      </c>
      <c r="V250" s="16">
        <v>2240</v>
      </c>
      <c r="W250">
        <f t="shared" si="25"/>
        <v>37.333333333333336</v>
      </c>
      <c r="X250" s="16">
        <v>38.447777000000002</v>
      </c>
      <c r="Y250" s="16">
        <v>73.659180000000006</v>
      </c>
      <c r="Z250" s="16">
        <v>8.3341799999999994E-2</v>
      </c>
      <c r="AA250" s="16">
        <v>0.27259990000000001</v>
      </c>
      <c r="AC250" s="16">
        <v>2170</v>
      </c>
      <c r="AD250" s="16">
        <f t="shared" si="26"/>
        <v>36.166666666666664</v>
      </c>
      <c r="AE250" s="16">
        <v>43.253822</v>
      </c>
      <c r="AF250" s="16">
        <v>84.782929999999993</v>
      </c>
      <c r="AG250" s="16">
        <v>9.2312699999999998E-2</v>
      </c>
      <c r="AH250" s="16">
        <v>-2.395651E-2</v>
      </c>
      <c r="AJ250" s="16">
        <v>2220</v>
      </c>
      <c r="AK250" s="16">
        <f t="shared" si="22"/>
        <v>37</v>
      </c>
      <c r="AL250" s="16">
        <v>23.339739999999999</v>
      </c>
      <c r="AM250" s="16">
        <v>73.452430000000007</v>
      </c>
      <c r="AN250" s="16">
        <v>3.4666351999999998E-2</v>
      </c>
      <c r="AO250" s="16">
        <v>0.66723790000000005</v>
      </c>
      <c r="AQ250" s="16">
        <v>2230</v>
      </c>
      <c r="AR250">
        <f t="shared" si="27"/>
        <v>37.166666666666664</v>
      </c>
      <c r="AS250" s="16">
        <v>28.754383000000001</v>
      </c>
      <c r="AT250" s="16">
        <v>74.846729999999994</v>
      </c>
      <c r="AU250" s="16">
        <v>4.5941804000000003E-2</v>
      </c>
      <c r="AV250" s="16">
        <v>0.4788309</v>
      </c>
      <c r="AX250" s="16"/>
      <c r="AY250" s="16"/>
    </row>
    <row r="251" spans="1:51">
      <c r="A251" s="16">
        <v>2240</v>
      </c>
      <c r="B251" s="16">
        <f t="shared" si="23"/>
        <v>37.333333333333336</v>
      </c>
      <c r="C251" s="16">
        <v>25.317066000000001</v>
      </c>
      <c r="D251" s="16">
        <v>74.028030000000001</v>
      </c>
      <c r="E251" s="16">
        <v>3.8905278000000001E-2</v>
      </c>
      <c r="F251" s="16">
        <v>0.61833340000000003</v>
      </c>
      <c r="H251" s="16">
        <v>2280</v>
      </c>
      <c r="I251" s="16">
        <f t="shared" si="21"/>
        <v>38</v>
      </c>
      <c r="J251" s="16">
        <v>26.834886999999998</v>
      </c>
      <c r="K251" s="16">
        <v>72.656549999999996</v>
      </c>
      <c r="L251" s="16">
        <v>4.0281801999999998E-2</v>
      </c>
      <c r="M251" s="16">
        <v>0.49731413000000002</v>
      </c>
      <c r="O251" s="16">
        <v>2260</v>
      </c>
      <c r="P251">
        <f t="shared" si="24"/>
        <v>37.666666666666664</v>
      </c>
      <c r="Q251" s="16">
        <v>37.971733</v>
      </c>
      <c r="R251" s="16">
        <v>73.58</v>
      </c>
      <c r="S251" s="16">
        <v>8.2155049999999993E-2</v>
      </c>
      <c r="T251" s="16">
        <v>0.30148970000000003</v>
      </c>
      <c r="V251" s="16">
        <v>2250</v>
      </c>
      <c r="W251">
        <f t="shared" si="25"/>
        <v>37.5</v>
      </c>
      <c r="X251" s="16">
        <v>38.355392000000002</v>
      </c>
      <c r="Y251" s="16">
        <v>73.659546000000006</v>
      </c>
      <c r="Z251" s="16">
        <v>8.2748479999999999E-2</v>
      </c>
      <c r="AA251" s="16">
        <v>0.27258917999999999</v>
      </c>
      <c r="AC251" s="16">
        <v>2180</v>
      </c>
      <c r="AD251" s="16">
        <f t="shared" si="26"/>
        <v>36.333333333333336</v>
      </c>
      <c r="AE251" s="16">
        <v>43.466487999999998</v>
      </c>
      <c r="AF251" s="16">
        <v>85.252510000000001</v>
      </c>
      <c r="AG251" s="16">
        <v>9.3757964999999999E-2</v>
      </c>
      <c r="AH251" s="16">
        <v>-2.4445499999999998E-2</v>
      </c>
      <c r="AJ251" s="16">
        <v>2230</v>
      </c>
      <c r="AK251" s="16">
        <f t="shared" si="22"/>
        <v>37.166666666666664</v>
      </c>
      <c r="AL251" s="16">
        <v>23.178419999999999</v>
      </c>
      <c r="AM251" s="16">
        <v>73.453959999999995</v>
      </c>
      <c r="AN251" s="16">
        <v>3.4363136000000002E-2</v>
      </c>
      <c r="AO251" s="16">
        <v>0.67225449999999998</v>
      </c>
      <c r="AQ251" s="16">
        <v>2240</v>
      </c>
      <c r="AR251">
        <f t="shared" si="27"/>
        <v>37.333333333333336</v>
      </c>
      <c r="AS251" s="16">
        <v>28.617685000000002</v>
      </c>
      <c r="AT251" s="16">
        <v>74.847549999999998</v>
      </c>
      <c r="AU251" s="16">
        <v>4.5557636999999998E-2</v>
      </c>
      <c r="AV251" s="16">
        <v>0.48166071999999999</v>
      </c>
      <c r="AX251" s="16"/>
      <c r="AY251" s="16"/>
    </row>
    <row r="252" spans="1:51">
      <c r="A252" s="16">
        <v>2250</v>
      </c>
      <c r="B252" s="16">
        <f t="shared" si="23"/>
        <v>37.5</v>
      </c>
      <c r="C252" s="16">
        <v>25.150400000000001</v>
      </c>
      <c r="D252" s="16">
        <v>74.029610000000005</v>
      </c>
      <c r="E252" s="16">
        <v>3.8542350000000003E-2</v>
      </c>
      <c r="F252" s="16">
        <v>0.62305960000000005</v>
      </c>
      <c r="H252" s="16">
        <v>2290</v>
      </c>
      <c r="I252" s="16">
        <f t="shared" si="21"/>
        <v>38.166666666666664</v>
      </c>
      <c r="J252" s="16">
        <v>26.704666</v>
      </c>
      <c r="K252" s="16">
        <v>72.655749999999998</v>
      </c>
      <c r="L252" s="16">
        <v>3.9969873000000003E-2</v>
      </c>
      <c r="M252" s="16">
        <v>0.50019329999999995</v>
      </c>
      <c r="O252" s="16">
        <v>2270</v>
      </c>
      <c r="P252">
        <f t="shared" si="24"/>
        <v>37.833333333333336</v>
      </c>
      <c r="Q252" s="16">
        <v>37.805064999999999</v>
      </c>
      <c r="R252" s="16">
        <v>73.580399999999997</v>
      </c>
      <c r="S252" s="16">
        <v>8.1464670000000003E-2</v>
      </c>
      <c r="T252" s="16">
        <v>0.30729514000000002</v>
      </c>
      <c r="V252" s="16">
        <v>2260</v>
      </c>
      <c r="W252">
        <f t="shared" si="25"/>
        <v>37.666666666666664</v>
      </c>
      <c r="X252" s="16">
        <v>38.263012000000003</v>
      </c>
      <c r="Y252" s="16">
        <v>73.659869999999998</v>
      </c>
      <c r="Z252" s="16">
        <v>8.2163005999999997E-2</v>
      </c>
      <c r="AA252" s="16">
        <v>0.27263676999999997</v>
      </c>
      <c r="AC252" s="16">
        <v>2190</v>
      </c>
      <c r="AD252" s="16">
        <f t="shared" si="26"/>
        <v>36.5</v>
      </c>
      <c r="AE252" s="16">
        <v>43.679152999999999</v>
      </c>
      <c r="AF252" s="16">
        <v>85.73357</v>
      </c>
      <c r="AG252" s="16">
        <v>9.5221319999999998E-2</v>
      </c>
      <c r="AH252" s="16">
        <v>-2.4957303E-2</v>
      </c>
      <c r="AJ252" s="16">
        <v>2240</v>
      </c>
      <c r="AK252" s="16">
        <f t="shared" si="22"/>
        <v>37.333333333333336</v>
      </c>
      <c r="AL252" s="16">
        <v>23.017099999999999</v>
      </c>
      <c r="AM252" s="16">
        <v>73.455414000000005</v>
      </c>
      <c r="AN252" s="16">
        <v>3.4063544000000001E-2</v>
      </c>
      <c r="AO252" s="16">
        <v>0.67732539999999997</v>
      </c>
      <c r="AQ252" s="16">
        <v>2250</v>
      </c>
      <c r="AR252">
        <f t="shared" si="27"/>
        <v>37.5</v>
      </c>
      <c r="AS252" s="16">
        <v>28.480989999999998</v>
      </c>
      <c r="AT252" s="16">
        <v>74.848309999999998</v>
      </c>
      <c r="AU252" s="16">
        <v>4.5177635000000001E-2</v>
      </c>
      <c r="AV252" s="16">
        <v>0.48451349999999999</v>
      </c>
      <c r="AX252" s="16"/>
      <c r="AY252" s="16"/>
    </row>
    <row r="253" spans="1:51">
      <c r="A253" s="16">
        <v>2260</v>
      </c>
      <c r="B253" s="16">
        <f t="shared" si="23"/>
        <v>37.666666666666664</v>
      </c>
      <c r="C253" s="16">
        <v>24.983733999999998</v>
      </c>
      <c r="D253" s="16">
        <v>74.031104999999997</v>
      </c>
      <c r="E253" s="16">
        <v>3.8183960000000003E-2</v>
      </c>
      <c r="F253" s="16">
        <v>0.62783</v>
      </c>
      <c r="H253" s="16">
        <v>2300</v>
      </c>
      <c r="I253" s="16">
        <f t="shared" si="21"/>
        <v>38.333333333333336</v>
      </c>
      <c r="J253" s="16">
        <v>26.574444</v>
      </c>
      <c r="K253" s="16">
        <v>72.654929999999993</v>
      </c>
      <c r="L253" s="16">
        <v>3.9661109999999999E-2</v>
      </c>
      <c r="M253" s="16">
        <v>0.50309366</v>
      </c>
      <c r="O253" s="16">
        <v>2280</v>
      </c>
      <c r="P253">
        <f t="shared" si="24"/>
        <v>38</v>
      </c>
      <c r="Q253" s="16">
        <v>37.638396999999998</v>
      </c>
      <c r="R253" s="16">
        <v>73.580734000000007</v>
      </c>
      <c r="S253" s="16">
        <v>8.0765020000000007E-2</v>
      </c>
      <c r="T253" s="16">
        <v>0.31288650000000001</v>
      </c>
      <c r="V253" s="16">
        <v>2270</v>
      </c>
      <c r="W253">
        <f t="shared" si="25"/>
        <v>37.833333333333336</v>
      </c>
      <c r="X253" s="16">
        <v>38.170628000000001</v>
      </c>
      <c r="Y253" s="16">
        <v>73.660139999999998</v>
      </c>
      <c r="Z253" s="16">
        <v>8.1585089999999999E-2</v>
      </c>
      <c r="AA253" s="16">
        <v>0.27273955999999999</v>
      </c>
      <c r="AC253" s="16">
        <v>2200</v>
      </c>
      <c r="AD253" s="16">
        <f t="shared" si="26"/>
        <v>36.666666666666664</v>
      </c>
      <c r="AE253" s="16">
        <v>43.891820000000003</v>
      </c>
      <c r="AF253" s="16">
        <v>86.226690000000005</v>
      </c>
      <c r="AG253" s="16">
        <v>9.6703300000000006E-2</v>
      </c>
      <c r="AH253" s="16">
        <v>-2.5487490000000002E-2</v>
      </c>
      <c r="AJ253" s="16">
        <v>2250</v>
      </c>
      <c r="AK253" s="16">
        <f t="shared" si="22"/>
        <v>37.5</v>
      </c>
      <c r="AL253" s="16">
        <v>22.855778000000001</v>
      </c>
      <c r="AM253" s="16">
        <v>73.456810000000004</v>
      </c>
      <c r="AN253" s="16">
        <v>3.3767520000000002E-2</v>
      </c>
      <c r="AO253" s="16">
        <v>0.68245184000000003</v>
      </c>
      <c r="AQ253" s="16">
        <v>2260</v>
      </c>
      <c r="AR253">
        <f t="shared" si="27"/>
        <v>37.666666666666664</v>
      </c>
      <c r="AS253" s="16">
        <v>28.344294000000001</v>
      </c>
      <c r="AT253" s="16">
        <v>74.849019999999996</v>
      </c>
      <c r="AU253" s="16">
        <v>4.4801750000000001E-2</v>
      </c>
      <c r="AV253" s="16">
        <v>0.48738924</v>
      </c>
      <c r="AX253" s="16"/>
      <c r="AY253" s="16"/>
    </row>
    <row r="254" spans="1:51">
      <c r="A254" s="16">
        <v>2270</v>
      </c>
      <c r="B254" s="16">
        <f t="shared" si="23"/>
        <v>37.833333333333336</v>
      </c>
      <c r="C254" s="16">
        <v>24.817066000000001</v>
      </c>
      <c r="D254" s="16">
        <v>74.032523999999995</v>
      </c>
      <c r="E254" s="16">
        <v>3.7830032E-2</v>
      </c>
      <c r="F254" s="16">
        <v>0.63264483000000005</v>
      </c>
      <c r="H254" s="16">
        <v>2310</v>
      </c>
      <c r="I254" s="16">
        <f t="shared" si="21"/>
        <v>38.5</v>
      </c>
      <c r="J254" s="16">
        <v>26.444223000000001</v>
      </c>
      <c r="K254" s="16">
        <v>72.654089999999997</v>
      </c>
      <c r="L254" s="16">
        <v>3.9355469999999997E-2</v>
      </c>
      <c r="M254" s="16">
        <v>0.50601536000000003</v>
      </c>
      <c r="O254" s="16">
        <v>2290</v>
      </c>
      <c r="P254">
        <f t="shared" si="24"/>
        <v>38.166666666666664</v>
      </c>
      <c r="Q254" s="16">
        <v>37.471730000000001</v>
      </c>
      <c r="R254" s="16">
        <v>73.58099</v>
      </c>
      <c r="S254" s="16">
        <v>8.0057519999999993E-2</v>
      </c>
      <c r="T254" s="16">
        <v>0.31827894000000001</v>
      </c>
      <c r="V254" s="16">
        <v>2280</v>
      </c>
      <c r="W254">
        <f t="shared" si="25"/>
        <v>38</v>
      </c>
      <c r="X254" s="16">
        <v>38.078243000000001</v>
      </c>
      <c r="Y254" s="16">
        <v>73.66037</v>
      </c>
      <c r="Z254" s="16">
        <v>8.1014420000000004E-2</v>
      </c>
      <c r="AA254" s="16">
        <v>0.27289429999999998</v>
      </c>
      <c r="AC254" s="16">
        <v>2210</v>
      </c>
      <c r="AD254" s="16">
        <f t="shared" si="26"/>
        <v>36.833333333333336</v>
      </c>
      <c r="AE254" s="16">
        <v>44.104489999999998</v>
      </c>
      <c r="AF254" s="16">
        <v>86.73245</v>
      </c>
      <c r="AG254" s="16">
        <v>9.8204250000000007E-2</v>
      </c>
      <c r="AH254" s="16">
        <v>-2.6033849000000001E-2</v>
      </c>
      <c r="AJ254" s="16">
        <v>2260</v>
      </c>
      <c r="AK254" s="16">
        <f t="shared" si="22"/>
        <v>37.666666666666664</v>
      </c>
      <c r="AL254" s="16">
        <v>22.694458000000001</v>
      </c>
      <c r="AM254" s="16">
        <v>73.458145000000002</v>
      </c>
      <c r="AN254" s="16">
        <v>3.3475014999999997E-2</v>
      </c>
      <c r="AO254" s="16">
        <v>0.687635</v>
      </c>
      <c r="AQ254" s="16">
        <v>2270</v>
      </c>
      <c r="AR254">
        <f t="shared" si="27"/>
        <v>37.833333333333336</v>
      </c>
      <c r="AS254" s="16">
        <v>28.207598000000001</v>
      </c>
      <c r="AT254" s="16">
        <v>74.849680000000006</v>
      </c>
      <c r="AU254" s="16">
        <v>4.4429924000000003E-2</v>
      </c>
      <c r="AV254" s="16">
        <v>0.490288</v>
      </c>
      <c r="AX254" s="16"/>
      <c r="AY254" s="16"/>
    </row>
    <row r="255" spans="1:51">
      <c r="A255" s="16">
        <v>2280</v>
      </c>
      <c r="B255" s="16">
        <f t="shared" si="23"/>
        <v>38</v>
      </c>
      <c r="C255" s="16">
        <v>24.650400000000001</v>
      </c>
      <c r="D255" s="16">
        <v>74.033869999999993</v>
      </c>
      <c r="E255" s="16">
        <v>3.7480507000000003E-2</v>
      </c>
      <c r="F255" s="16">
        <v>0.63750494000000002</v>
      </c>
      <c r="H255" s="16">
        <v>2320</v>
      </c>
      <c r="I255" s="16">
        <f t="shared" si="21"/>
        <v>38.666666666666664</v>
      </c>
      <c r="J255" s="16">
        <v>26.314003</v>
      </c>
      <c r="K255" s="16">
        <v>72.653229999999994</v>
      </c>
      <c r="L255" s="16">
        <v>3.9052919999999998E-2</v>
      </c>
      <c r="M255" s="16">
        <v>0.50895846</v>
      </c>
      <c r="O255" s="16">
        <v>2300</v>
      </c>
      <c r="P255">
        <f t="shared" si="24"/>
        <v>38.333333333333336</v>
      </c>
      <c r="Q255" s="16">
        <v>37.305064999999999</v>
      </c>
      <c r="R255" s="16">
        <v>73.581180000000003</v>
      </c>
      <c r="S255" s="16">
        <v>7.9343490000000003E-2</v>
      </c>
      <c r="T255" s="16">
        <v>0.32348564000000002</v>
      </c>
      <c r="V255" s="16">
        <v>2290</v>
      </c>
      <c r="W255">
        <f t="shared" si="25"/>
        <v>38.166666666666664</v>
      </c>
      <c r="X255" s="16">
        <v>37.985863000000002</v>
      </c>
      <c r="Y255" s="16">
        <v>73.660570000000007</v>
      </c>
      <c r="Z255" s="16">
        <v>8.0450705999999997E-2</v>
      </c>
      <c r="AA255" s="16">
        <v>0.27309795999999997</v>
      </c>
      <c r="AC255" s="16">
        <v>2220</v>
      </c>
      <c r="AD255" s="16">
        <f t="shared" si="26"/>
        <v>37</v>
      </c>
      <c r="AE255" s="16">
        <v>44.317154000000002</v>
      </c>
      <c r="AF255" s="16">
        <v>87.251419999999996</v>
      </c>
      <c r="AG255" s="16">
        <v>9.9724370000000007E-2</v>
      </c>
      <c r="AH255" s="16">
        <v>-2.6595509999999999E-2</v>
      </c>
      <c r="AJ255" s="16">
        <v>2270</v>
      </c>
      <c r="AK255" s="16">
        <f t="shared" si="22"/>
        <v>37.833333333333336</v>
      </c>
      <c r="AL255" s="16">
        <v>22.533135999999999</v>
      </c>
      <c r="AM255" s="16">
        <v>73.459410000000005</v>
      </c>
      <c r="AN255" s="16">
        <v>3.3185965999999997E-2</v>
      </c>
      <c r="AO255" s="16">
        <v>0.69287646000000003</v>
      </c>
      <c r="AQ255" s="16">
        <v>2280</v>
      </c>
      <c r="AR255">
        <f t="shared" si="27"/>
        <v>38</v>
      </c>
      <c r="AS255" s="16">
        <v>28.070900000000002</v>
      </c>
      <c r="AT255" s="16">
        <v>74.850279999999998</v>
      </c>
      <c r="AU255" s="16">
        <v>4.4062114999999999E-2</v>
      </c>
      <c r="AV255" s="16">
        <v>0.49320979999999998</v>
      </c>
      <c r="AX255" s="16"/>
      <c r="AY255" s="16"/>
    </row>
    <row r="256" spans="1:51">
      <c r="A256" s="16">
        <v>2290</v>
      </c>
      <c r="B256" s="16">
        <f t="shared" si="23"/>
        <v>38.166666666666664</v>
      </c>
      <c r="C256" s="16">
        <v>24.483733999999998</v>
      </c>
      <c r="D256" s="16">
        <v>74.035129999999995</v>
      </c>
      <c r="E256" s="16">
        <v>3.7135314000000003E-2</v>
      </c>
      <c r="F256" s="16">
        <v>0.64241110000000001</v>
      </c>
      <c r="H256" s="16">
        <v>2330</v>
      </c>
      <c r="I256" s="16">
        <f t="shared" si="21"/>
        <v>38.833333333333336</v>
      </c>
      <c r="J256" s="16">
        <v>26.183782999999998</v>
      </c>
      <c r="K256" s="16">
        <v>72.652339999999995</v>
      </c>
      <c r="L256" s="16">
        <v>3.8753415999999999E-2</v>
      </c>
      <c r="M256" s="16">
        <v>0.51192325000000005</v>
      </c>
      <c r="O256" s="16">
        <v>2310</v>
      </c>
      <c r="P256">
        <f t="shared" si="24"/>
        <v>38.5</v>
      </c>
      <c r="Q256" s="16">
        <v>37.138396999999998</v>
      </c>
      <c r="R256" s="16">
        <v>73.581280000000007</v>
      </c>
      <c r="S256" s="16">
        <v>7.8624120000000006E-2</v>
      </c>
      <c r="T256" s="16">
        <v>0.32851923</v>
      </c>
      <c r="V256" s="16">
        <v>2300</v>
      </c>
      <c r="W256">
        <f t="shared" si="25"/>
        <v>38.333333333333336</v>
      </c>
      <c r="X256" s="16">
        <v>37.893479999999997</v>
      </c>
      <c r="Y256" s="16">
        <v>73.660709999999995</v>
      </c>
      <c r="Z256" s="16">
        <v>7.9893716000000004E-2</v>
      </c>
      <c r="AA256" s="16">
        <v>0.27334803000000002</v>
      </c>
      <c r="AC256" s="16">
        <v>2230</v>
      </c>
      <c r="AD256" s="16">
        <f t="shared" si="26"/>
        <v>37.166666666666664</v>
      </c>
      <c r="AE256" s="16">
        <v>44.529820000000001</v>
      </c>
      <c r="AF256" s="16">
        <v>87.784180000000006</v>
      </c>
      <c r="AG256" s="16">
        <v>0.101263784</v>
      </c>
      <c r="AH256" s="16">
        <v>-2.7172419999999999E-2</v>
      </c>
      <c r="AJ256" s="16">
        <v>2280</v>
      </c>
      <c r="AK256" s="16">
        <f t="shared" si="22"/>
        <v>38</v>
      </c>
      <c r="AL256" s="16">
        <v>22.371815000000002</v>
      </c>
      <c r="AM256" s="16">
        <v>73.460624999999993</v>
      </c>
      <c r="AN256" s="16">
        <v>3.2900326000000001E-2</v>
      </c>
      <c r="AO256" s="16">
        <v>0.69817733999999998</v>
      </c>
      <c r="AQ256" s="16">
        <v>2290</v>
      </c>
      <c r="AR256">
        <f t="shared" si="27"/>
        <v>38.166666666666664</v>
      </c>
      <c r="AS256" s="16">
        <v>27.934204000000001</v>
      </c>
      <c r="AT256" s="16">
        <v>74.850830000000002</v>
      </c>
      <c r="AU256" s="16">
        <v>4.3698274000000002E-2</v>
      </c>
      <c r="AV256" s="16">
        <v>0.49615472999999999</v>
      </c>
      <c r="AX256" s="16"/>
      <c r="AY256" s="16"/>
    </row>
    <row r="257" spans="1:51">
      <c r="A257" s="16">
        <v>2300</v>
      </c>
      <c r="B257" s="16">
        <f t="shared" si="23"/>
        <v>38.333333333333336</v>
      </c>
      <c r="C257" s="16">
        <v>24.317066000000001</v>
      </c>
      <c r="D257" s="16">
        <v>74.036339999999996</v>
      </c>
      <c r="E257" s="16">
        <v>3.6794394000000001E-2</v>
      </c>
      <c r="F257" s="16">
        <v>0.64736439999999995</v>
      </c>
      <c r="H257" s="16">
        <v>2340</v>
      </c>
      <c r="I257" s="16">
        <f t="shared" si="21"/>
        <v>39</v>
      </c>
      <c r="J257" s="16">
        <v>26.053561999999999</v>
      </c>
      <c r="K257" s="16">
        <v>72.651439999999994</v>
      </c>
      <c r="L257" s="16">
        <v>3.845693E-2</v>
      </c>
      <c r="M257" s="16">
        <v>0.51490986000000005</v>
      </c>
      <c r="O257" s="16">
        <v>2320</v>
      </c>
      <c r="P257">
        <f t="shared" si="24"/>
        <v>38.666666666666664</v>
      </c>
      <c r="Q257" s="16">
        <v>36.971730000000001</v>
      </c>
      <c r="R257" s="16">
        <v>73.581314000000006</v>
      </c>
      <c r="S257" s="16">
        <v>7.7900566000000004E-2</v>
      </c>
      <c r="T257" s="16">
        <v>0.33339226</v>
      </c>
      <c r="V257" s="16">
        <v>2310</v>
      </c>
      <c r="W257">
        <f t="shared" si="25"/>
        <v>38.5</v>
      </c>
      <c r="X257" s="16">
        <v>37.801093999999999</v>
      </c>
      <c r="Y257" s="16">
        <v>73.660830000000004</v>
      </c>
      <c r="Z257" s="16">
        <v>7.9343189999999994E-2</v>
      </c>
      <c r="AA257" s="16">
        <v>0.27364169999999999</v>
      </c>
      <c r="AC257" s="16">
        <v>2240</v>
      </c>
      <c r="AD257" s="16">
        <f t="shared" si="26"/>
        <v>37.333333333333336</v>
      </c>
      <c r="AE257" s="16">
        <v>44.742489999999997</v>
      </c>
      <c r="AF257" s="16">
        <v>88.331344999999999</v>
      </c>
      <c r="AG257" s="16">
        <v>0.102822594</v>
      </c>
      <c r="AH257" s="16">
        <v>-2.7764845999999999E-2</v>
      </c>
      <c r="AJ257" s="16">
        <v>2290</v>
      </c>
      <c r="AK257" s="16">
        <f t="shared" si="22"/>
        <v>38.166666666666664</v>
      </c>
      <c r="AL257" s="16">
        <v>22.210495000000002</v>
      </c>
      <c r="AM257" s="16">
        <v>73.461780000000005</v>
      </c>
      <c r="AN257" s="16">
        <v>3.2618042E-2</v>
      </c>
      <c r="AO257" s="16">
        <v>0.70353913000000001</v>
      </c>
      <c r="AQ257" s="16">
        <v>2300</v>
      </c>
      <c r="AR257">
        <f t="shared" si="27"/>
        <v>38.333333333333336</v>
      </c>
      <c r="AS257" s="16">
        <v>27.797508000000001</v>
      </c>
      <c r="AT257" s="16">
        <v>74.851326</v>
      </c>
      <c r="AU257" s="16">
        <v>4.3338346999999999E-2</v>
      </c>
      <c r="AV257" s="16">
        <v>0.49912286</v>
      </c>
      <c r="AX257" s="16"/>
      <c r="AY257" s="16"/>
    </row>
    <row r="258" spans="1:51">
      <c r="A258" s="16">
        <v>2310</v>
      </c>
      <c r="B258" s="16">
        <f t="shared" si="23"/>
        <v>38.5</v>
      </c>
      <c r="C258" s="16">
        <v>24.150400000000001</v>
      </c>
      <c r="D258" s="16">
        <v>74.037469999999999</v>
      </c>
      <c r="E258" s="16">
        <v>3.6457705999999999E-2</v>
      </c>
      <c r="F258" s="16">
        <v>0.65236720000000004</v>
      </c>
      <c r="H258" s="16">
        <v>2350</v>
      </c>
      <c r="I258" s="16">
        <f t="shared" si="21"/>
        <v>39.166666666666664</v>
      </c>
      <c r="J258" s="16">
        <v>25.923342000000002</v>
      </c>
      <c r="K258" s="16">
        <v>72.65052</v>
      </c>
      <c r="L258" s="16">
        <v>3.8163427E-2</v>
      </c>
      <c r="M258" s="16">
        <v>0.51791849999999995</v>
      </c>
      <c r="O258" s="16">
        <v>2330</v>
      </c>
      <c r="P258">
        <f t="shared" si="24"/>
        <v>38.833333333333336</v>
      </c>
      <c r="Q258" s="16">
        <v>36.805059999999997</v>
      </c>
      <c r="R258" s="16">
        <v>73.58126</v>
      </c>
      <c r="S258" s="16">
        <v>7.7173900000000004E-2</v>
      </c>
      <c r="T258" s="16">
        <v>0.33811677000000001</v>
      </c>
      <c r="V258" s="16">
        <v>2320</v>
      </c>
      <c r="W258">
        <f t="shared" si="25"/>
        <v>38.666666666666664</v>
      </c>
      <c r="X258" s="16">
        <v>37.708714000000001</v>
      </c>
      <c r="Y258" s="16">
        <v>73.660904000000002</v>
      </c>
      <c r="Z258" s="16">
        <v>7.8798919999999995E-2</v>
      </c>
      <c r="AA258" s="16">
        <v>0.27397683</v>
      </c>
      <c r="AC258" s="16">
        <v>2250</v>
      </c>
      <c r="AD258" s="16">
        <f t="shared" si="26"/>
        <v>37.5</v>
      </c>
      <c r="AE258" s="16">
        <v>44.955154</v>
      </c>
      <c r="AF258" s="16">
        <v>88.893559999999994</v>
      </c>
      <c r="AG258" s="16">
        <v>0.10440085</v>
      </c>
      <c r="AH258" s="16">
        <v>-2.8373283999999999E-2</v>
      </c>
      <c r="AJ258" s="16">
        <v>2300</v>
      </c>
      <c r="AK258" s="16">
        <f t="shared" si="22"/>
        <v>38.333333333333336</v>
      </c>
      <c r="AL258" s="16">
        <v>22.049173</v>
      </c>
      <c r="AM258" s="16">
        <v>73.462869999999995</v>
      </c>
      <c r="AN258" s="16">
        <v>3.2339066E-2</v>
      </c>
      <c r="AO258" s="16">
        <v>0.70896333</v>
      </c>
      <c r="AQ258" s="16">
        <v>2310</v>
      </c>
      <c r="AR258">
        <f t="shared" si="27"/>
        <v>38.5</v>
      </c>
      <c r="AS258" s="16">
        <v>27.660812</v>
      </c>
      <c r="AT258" s="16">
        <v>74.851776000000001</v>
      </c>
      <c r="AU258" s="16">
        <v>4.2982289999999999E-2</v>
      </c>
      <c r="AV258" s="16">
        <v>0.50211430000000001</v>
      </c>
      <c r="AX258" s="16"/>
      <c r="AY258" s="16"/>
    </row>
    <row r="259" spans="1:51">
      <c r="A259" s="16">
        <v>2320</v>
      </c>
      <c r="B259" s="16">
        <f t="shared" si="23"/>
        <v>38.666666666666664</v>
      </c>
      <c r="C259" s="16">
        <v>23.983733999999998</v>
      </c>
      <c r="D259" s="16">
        <v>74.038529999999994</v>
      </c>
      <c r="E259" s="16">
        <v>3.6125176000000002E-2</v>
      </c>
      <c r="F259" s="16">
        <v>0.65741956000000001</v>
      </c>
      <c r="H259" s="16">
        <v>2360</v>
      </c>
      <c r="I259" s="16">
        <f t="shared" si="21"/>
        <v>39.333333333333336</v>
      </c>
      <c r="J259" s="16">
        <v>25.793120999999999</v>
      </c>
      <c r="K259" s="16">
        <v>72.649574000000001</v>
      </c>
      <c r="L259" s="16">
        <v>3.7872865999999998E-2</v>
      </c>
      <c r="M259" s="16">
        <v>0.52094960000000001</v>
      </c>
      <c r="O259" s="16">
        <v>2340</v>
      </c>
      <c r="P259">
        <f t="shared" si="24"/>
        <v>39</v>
      </c>
      <c r="Q259" s="16">
        <v>36.638393000000001</v>
      </c>
      <c r="R259" s="16">
        <v>73.581140000000005</v>
      </c>
      <c r="S259" s="16">
        <v>7.6445109999999997E-2</v>
      </c>
      <c r="T259" s="16">
        <v>0.34270410000000001</v>
      </c>
      <c r="V259" s="16">
        <v>2330</v>
      </c>
      <c r="W259">
        <f t="shared" si="25"/>
        <v>38.833333333333336</v>
      </c>
      <c r="X259" s="16">
        <v>37.616329999999998</v>
      </c>
      <c r="Y259" s="16">
        <v>73.66095</v>
      </c>
      <c r="Z259" s="16">
        <v>7.8260689999999994E-2</v>
      </c>
      <c r="AA259" s="16">
        <v>0.27435117999999997</v>
      </c>
      <c r="AC259" s="16">
        <v>2260</v>
      </c>
      <c r="AD259" s="16">
        <f t="shared" si="26"/>
        <v>37.666666666666664</v>
      </c>
      <c r="AE259" s="16">
        <v>45.167819999999999</v>
      </c>
      <c r="AF259" s="16">
        <v>89.471500000000006</v>
      </c>
      <c r="AG259" s="16">
        <v>0.10599859</v>
      </c>
      <c r="AH259" s="16">
        <v>-2.8998487E-2</v>
      </c>
      <c r="AJ259" s="16">
        <v>2310</v>
      </c>
      <c r="AK259" s="16">
        <f t="shared" si="22"/>
        <v>38.5</v>
      </c>
      <c r="AL259" s="16">
        <v>21.887851999999999</v>
      </c>
      <c r="AM259" s="16">
        <v>73.463904999999997</v>
      </c>
      <c r="AN259" s="16">
        <v>3.2063343000000001E-2</v>
      </c>
      <c r="AO259" s="16">
        <v>0.71445143</v>
      </c>
      <c r="AQ259" s="16">
        <v>2320</v>
      </c>
      <c r="AR259">
        <f t="shared" si="27"/>
        <v>38.666666666666664</v>
      </c>
      <c r="AS259" s="16">
        <v>27.524114999999998</v>
      </c>
      <c r="AT259" s="16">
        <v>74.852180000000004</v>
      </c>
      <c r="AU259" s="16">
        <v>4.2630059999999997E-2</v>
      </c>
      <c r="AV259" s="16">
        <v>0.5051291</v>
      </c>
      <c r="AX259" s="16"/>
      <c r="AY259" s="16"/>
    </row>
    <row r="260" spans="1:51">
      <c r="A260" s="16">
        <v>2330</v>
      </c>
      <c r="B260" s="16">
        <f t="shared" si="23"/>
        <v>38.833333333333336</v>
      </c>
      <c r="C260" s="16">
        <v>23.817066000000001</v>
      </c>
      <c r="D260" s="16">
        <v>74.039529999999999</v>
      </c>
      <c r="E260" s="16">
        <v>3.5796742999999999E-2</v>
      </c>
      <c r="F260" s="16">
        <v>0.66252255000000004</v>
      </c>
      <c r="H260" s="16">
        <v>2370</v>
      </c>
      <c r="I260" s="16">
        <f t="shared" si="21"/>
        <v>39.5</v>
      </c>
      <c r="J260" s="16">
        <v>25.6629</v>
      </c>
      <c r="K260" s="16">
        <v>72.648605000000003</v>
      </c>
      <c r="L260" s="16">
        <v>3.7585225E-2</v>
      </c>
      <c r="M260" s="16">
        <v>0.52400327000000002</v>
      </c>
      <c r="O260" s="16">
        <v>2350</v>
      </c>
      <c r="P260">
        <f t="shared" si="24"/>
        <v>39.166666666666664</v>
      </c>
      <c r="Q260" s="16">
        <v>36.471730000000001</v>
      </c>
      <c r="R260" s="16">
        <v>73.580929999999995</v>
      </c>
      <c r="S260" s="16">
        <v>7.5715110000000002E-2</v>
      </c>
      <c r="T260" s="16">
        <v>0.34716517000000002</v>
      </c>
      <c r="V260" s="16">
        <v>2340</v>
      </c>
      <c r="W260">
        <f t="shared" si="25"/>
        <v>39</v>
      </c>
      <c r="X260" s="16">
        <v>37.523944999999998</v>
      </c>
      <c r="Y260" s="16">
        <v>73.66095</v>
      </c>
      <c r="Z260" s="16">
        <v>7.7728294000000003E-2</v>
      </c>
      <c r="AA260" s="16">
        <v>0.27476263000000001</v>
      </c>
      <c r="AC260" s="16">
        <v>2270</v>
      </c>
      <c r="AD260" s="16">
        <f t="shared" si="26"/>
        <v>37.833333333333336</v>
      </c>
      <c r="AE260" s="16">
        <v>45.380490000000002</v>
      </c>
      <c r="AF260" s="16">
        <v>90.065860000000001</v>
      </c>
      <c r="AG260" s="16">
        <v>0.10761580599999999</v>
      </c>
      <c r="AH260" s="16">
        <v>-2.9641489E-2</v>
      </c>
      <c r="AJ260" s="16">
        <v>2320</v>
      </c>
      <c r="AK260" s="16">
        <f t="shared" si="22"/>
        <v>38.666666666666664</v>
      </c>
      <c r="AL260" s="16">
        <v>21.726531999999999</v>
      </c>
      <c r="AM260" s="16">
        <v>73.464889999999997</v>
      </c>
      <c r="AN260" s="16">
        <v>3.1790826000000001E-2</v>
      </c>
      <c r="AO260" s="16">
        <v>0.72000520000000001</v>
      </c>
      <c r="AQ260" s="16">
        <v>2330</v>
      </c>
      <c r="AR260">
        <f t="shared" si="27"/>
        <v>38.833333333333336</v>
      </c>
      <c r="AS260" s="16">
        <v>27.387419000000001</v>
      </c>
      <c r="AT260" s="16">
        <v>74.852530000000002</v>
      </c>
      <c r="AU260" s="16">
        <v>4.2281609999999997E-2</v>
      </c>
      <c r="AV260" s="16">
        <v>0.50816744999999997</v>
      </c>
      <c r="AX260" s="16"/>
      <c r="AY260" s="16"/>
    </row>
    <row r="261" spans="1:51">
      <c r="A261" s="16">
        <v>2340</v>
      </c>
      <c r="B261" s="16">
        <f t="shared" si="23"/>
        <v>39</v>
      </c>
      <c r="C261" s="16">
        <v>23.650400000000001</v>
      </c>
      <c r="D261" s="16">
        <v>74.040459999999996</v>
      </c>
      <c r="E261" s="16">
        <v>3.5472337E-2</v>
      </c>
      <c r="F261" s="16">
        <v>0.66767704000000005</v>
      </c>
      <c r="H261" s="16">
        <v>2380</v>
      </c>
      <c r="I261" s="16">
        <f t="shared" si="21"/>
        <v>39.666666666666664</v>
      </c>
      <c r="J261" s="16">
        <v>25.532679000000002</v>
      </c>
      <c r="K261" s="16">
        <v>72.647620000000003</v>
      </c>
      <c r="L261" s="16">
        <v>3.7300460000000001E-2</v>
      </c>
      <c r="M261" s="16">
        <v>0.52707979999999999</v>
      </c>
      <c r="O261" s="16">
        <v>2360</v>
      </c>
      <c r="P261">
        <f t="shared" si="24"/>
        <v>39.333333333333336</v>
      </c>
      <c r="Q261" s="16">
        <v>36.305059999999997</v>
      </c>
      <c r="R261" s="16">
        <v>73.580650000000006</v>
      </c>
      <c r="S261" s="16">
        <v>7.4984744000000006E-2</v>
      </c>
      <c r="T261" s="16">
        <v>0.35151038000000001</v>
      </c>
      <c r="V261" s="16">
        <v>2350</v>
      </c>
      <c r="W261">
        <f t="shared" si="25"/>
        <v>39.166666666666664</v>
      </c>
      <c r="X261" s="16">
        <v>37.431564000000002</v>
      </c>
      <c r="Y261" s="16">
        <v>73.660920000000004</v>
      </c>
      <c r="Z261" s="16">
        <v>7.7201574999999995E-2</v>
      </c>
      <c r="AA261" s="16">
        <v>0.27520934000000002</v>
      </c>
      <c r="AC261" s="16">
        <v>2280</v>
      </c>
      <c r="AD261" s="16">
        <f t="shared" si="26"/>
        <v>38</v>
      </c>
      <c r="AE261" s="16">
        <v>45.593155000000003</v>
      </c>
      <c r="AF261" s="16">
        <v>90.677379999999999</v>
      </c>
      <c r="AG261" s="16">
        <v>0.10925245</v>
      </c>
      <c r="AH261" s="16">
        <v>-3.03036E-2</v>
      </c>
      <c r="AJ261" s="16">
        <v>2330</v>
      </c>
      <c r="AK261" s="16">
        <f t="shared" si="22"/>
        <v>38.833333333333336</v>
      </c>
      <c r="AL261" s="16">
        <v>21.56521</v>
      </c>
      <c r="AM261" s="16">
        <v>73.465810000000005</v>
      </c>
      <c r="AN261" s="16">
        <v>3.1521462E-2</v>
      </c>
      <c r="AO261" s="16">
        <v>0.72562623000000004</v>
      </c>
      <c r="AQ261" s="16">
        <v>2340</v>
      </c>
      <c r="AR261">
        <f t="shared" si="27"/>
        <v>39</v>
      </c>
      <c r="AS261" s="16">
        <v>27.250723000000001</v>
      </c>
      <c r="AT261" s="16">
        <v>74.852844000000005</v>
      </c>
      <c r="AU261" s="16">
        <v>4.1936880000000003E-2</v>
      </c>
      <c r="AV261" s="16">
        <v>0.51122939999999994</v>
      </c>
      <c r="AX261" s="16"/>
      <c r="AY261" s="16"/>
    </row>
    <row r="262" spans="1:51">
      <c r="A262" s="16">
        <v>2350</v>
      </c>
      <c r="B262" s="16">
        <f t="shared" si="23"/>
        <v>39.166666666666664</v>
      </c>
      <c r="C262" s="16">
        <v>23.483733999999998</v>
      </c>
      <c r="D262" s="16">
        <v>74.041330000000002</v>
      </c>
      <c r="E262" s="16">
        <v>3.5151905999999997E-2</v>
      </c>
      <c r="F262" s="16">
        <v>0.67288409999999999</v>
      </c>
      <c r="H262" s="16">
        <v>2390</v>
      </c>
      <c r="I262" s="16">
        <f t="shared" ref="I262:I322" si="28">H262/60</f>
        <v>39.833333333333336</v>
      </c>
      <c r="J262" s="16">
        <v>25.402457999999999</v>
      </c>
      <c r="K262" s="16">
        <v>72.646619999999999</v>
      </c>
      <c r="L262" s="16">
        <v>3.7018545E-2</v>
      </c>
      <c r="M262" s="16">
        <v>0.53017950000000003</v>
      </c>
      <c r="O262" s="16">
        <v>2370</v>
      </c>
      <c r="P262">
        <f t="shared" si="24"/>
        <v>39.5</v>
      </c>
      <c r="Q262" s="16">
        <v>36.138393000000001</v>
      </c>
      <c r="R262" s="16">
        <v>73.580290000000005</v>
      </c>
      <c r="S262" s="16">
        <v>7.4254799999999996E-2</v>
      </c>
      <c r="T262" s="16">
        <v>0.3557497</v>
      </c>
      <c r="V262" s="16">
        <v>2360</v>
      </c>
      <c r="W262">
        <f t="shared" si="25"/>
        <v>39.333333333333336</v>
      </c>
      <c r="X262" s="16">
        <v>37.339179999999999</v>
      </c>
      <c r="Y262" s="16">
        <v>73.66086</v>
      </c>
      <c r="Z262" s="16">
        <v>7.6680324999999994E-2</v>
      </c>
      <c r="AA262" s="16">
        <v>0.27568933000000001</v>
      </c>
      <c r="AC262" s="16">
        <v>2290</v>
      </c>
      <c r="AD262" s="16">
        <f t="shared" si="26"/>
        <v>38.166666666666664</v>
      </c>
      <c r="AE262" s="16">
        <v>45.805819999999997</v>
      </c>
      <c r="AF262" s="16">
        <v>91.306820000000002</v>
      </c>
      <c r="AG262" s="16">
        <v>0.11090843</v>
      </c>
      <c r="AH262" s="16">
        <v>-3.0986402E-2</v>
      </c>
      <c r="AJ262" s="16">
        <v>2340</v>
      </c>
      <c r="AK262" s="16">
        <f t="shared" ref="AK262:AK325" si="29">AJ262/60</f>
        <v>39</v>
      </c>
      <c r="AL262" s="16">
        <v>21.403888999999999</v>
      </c>
      <c r="AM262" s="16">
        <v>73.46669</v>
      </c>
      <c r="AN262" s="16">
        <v>3.1255204000000002E-2</v>
      </c>
      <c r="AO262" s="16">
        <v>0.73131619999999997</v>
      </c>
      <c r="AQ262" s="16">
        <v>2350</v>
      </c>
      <c r="AR262">
        <f t="shared" si="27"/>
        <v>39.166666666666664</v>
      </c>
      <c r="AS262" s="16">
        <v>27.114027</v>
      </c>
      <c r="AT262" s="16">
        <v>74.853110000000001</v>
      </c>
      <c r="AU262" s="16">
        <v>4.1595843E-2</v>
      </c>
      <c r="AV262" s="16">
        <v>0.51431519999999997</v>
      </c>
      <c r="AX262" s="16"/>
      <c r="AY262" s="16"/>
    </row>
    <row r="263" spans="1:51">
      <c r="A263" s="16">
        <v>2360</v>
      </c>
      <c r="B263" s="16">
        <f t="shared" ref="B263:B286" si="30">A263/60</f>
        <v>39.333333333333336</v>
      </c>
      <c r="C263" s="16">
        <v>23.317066000000001</v>
      </c>
      <c r="D263" s="16">
        <v>74.042140000000003</v>
      </c>
      <c r="E263" s="16">
        <v>3.4835409999999997E-2</v>
      </c>
      <c r="F263" s="16">
        <v>0.67814700000000006</v>
      </c>
      <c r="H263" s="16">
        <v>2400</v>
      </c>
      <c r="I263" s="16">
        <f t="shared" si="28"/>
        <v>40</v>
      </c>
      <c r="J263" s="16">
        <v>25.272238000000002</v>
      </c>
      <c r="K263" s="16">
        <v>72.645600000000002</v>
      </c>
      <c r="L263" s="16">
        <v>3.6739441999999997E-2</v>
      </c>
      <c r="M263" s="16">
        <v>0.53330270000000002</v>
      </c>
      <c r="O263" s="16">
        <v>2380</v>
      </c>
      <c r="P263">
        <f t="shared" ref="P263:P298" si="31">O263/60</f>
        <v>39.666666666666664</v>
      </c>
      <c r="Q263" s="16">
        <v>35.971724999999999</v>
      </c>
      <c r="R263" s="16">
        <v>73.579859999999996</v>
      </c>
      <c r="S263" s="16">
        <v>7.3526019999999997E-2</v>
      </c>
      <c r="T263" s="16">
        <v>0.35989258000000002</v>
      </c>
      <c r="V263" s="16">
        <v>2370</v>
      </c>
      <c r="W263">
        <f t="shared" ref="W263:W326" si="32">V263/60</f>
        <v>39.5</v>
      </c>
      <c r="X263" s="16">
        <v>37.246796000000003</v>
      </c>
      <c r="Y263" s="16">
        <v>73.660769999999999</v>
      </c>
      <c r="Z263" s="16">
        <v>7.6164410000000002E-2</v>
      </c>
      <c r="AA263" s="16">
        <v>0.27620106999999999</v>
      </c>
      <c r="AC263" s="16">
        <v>2300</v>
      </c>
      <c r="AD263" s="16">
        <f t="shared" ref="AD263:AD326" si="33">AC263/60</f>
        <v>38.333333333333336</v>
      </c>
      <c r="AE263" s="16">
        <v>46.018486000000003</v>
      </c>
      <c r="AF263" s="16">
        <v>91.954955999999996</v>
      </c>
      <c r="AG263" s="16">
        <v>0.11258361</v>
      </c>
      <c r="AH263" s="16">
        <v>-3.1691740000000003E-2</v>
      </c>
      <c r="AJ263" s="16">
        <v>2350</v>
      </c>
      <c r="AK263" s="16">
        <f t="shared" si="29"/>
        <v>39.166666666666664</v>
      </c>
      <c r="AL263" s="16">
        <v>21.242569</v>
      </c>
      <c r="AM263" s="16">
        <v>73.467510000000004</v>
      </c>
      <c r="AN263" s="16">
        <v>3.0992005E-2</v>
      </c>
      <c r="AO263" s="16">
        <v>0.73707690000000003</v>
      </c>
      <c r="AQ263" s="16">
        <v>2360</v>
      </c>
      <c r="AR263">
        <f t="shared" ref="AR263:AR326" si="34">AQ263/60</f>
        <v>39.333333333333336</v>
      </c>
      <c r="AS263" s="16">
        <v>26.977329999999998</v>
      </c>
      <c r="AT263" s="16">
        <v>74.85333</v>
      </c>
      <c r="AU263" s="16">
        <v>4.1258446999999997E-2</v>
      </c>
      <c r="AV263" s="16">
        <v>0.51742489999999997</v>
      </c>
      <c r="AX263" s="16"/>
      <c r="AY263" s="16"/>
    </row>
    <row r="264" spans="1:51">
      <c r="A264" s="16">
        <v>2370</v>
      </c>
      <c r="B264" s="16">
        <f t="shared" si="30"/>
        <v>39.5</v>
      </c>
      <c r="C264" s="16">
        <v>23.150400000000001</v>
      </c>
      <c r="D264" s="16">
        <v>74.042884999999998</v>
      </c>
      <c r="E264" s="16">
        <v>3.4522775999999998E-2</v>
      </c>
      <c r="F264" s="16">
        <v>0.68346583999999999</v>
      </c>
      <c r="H264" s="16">
        <v>2410</v>
      </c>
      <c r="I264" s="16">
        <f t="shared" si="28"/>
        <v>40.166666666666664</v>
      </c>
      <c r="J264" s="16">
        <v>25.142016999999999</v>
      </c>
      <c r="K264" s="16">
        <v>72.644559999999998</v>
      </c>
      <c r="L264" s="16">
        <v>3.6463123E-2</v>
      </c>
      <c r="M264" s="16">
        <v>0.53644970000000003</v>
      </c>
      <c r="O264" s="16">
        <v>2390</v>
      </c>
      <c r="P264">
        <f t="shared" si="31"/>
        <v>39.833333333333336</v>
      </c>
      <c r="Q264" s="16">
        <v>35.805059999999997</v>
      </c>
      <c r="R264" s="16">
        <v>73.579346000000001</v>
      </c>
      <c r="S264" s="16">
        <v>7.2799000000000003E-2</v>
      </c>
      <c r="T264" s="16">
        <v>0.36394754000000001</v>
      </c>
      <c r="V264" s="16">
        <v>2380</v>
      </c>
      <c r="W264">
        <f t="shared" si="32"/>
        <v>39.666666666666664</v>
      </c>
      <c r="X264" s="16">
        <v>37.154415</v>
      </c>
      <c r="Y264" s="16">
        <v>73.660640000000001</v>
      </c>
      <c r="Z264" s="16">
        <v>7.5653689999999996E-2</v>
      </c>
      <c r="AA264" s="16">
        <v>0.27674307999999997</v>
      </c>
      <c r="AC264" s="16">
        <v>2310</v>
      </c>
      <c r="AD264" s="16">
        <f t="shared" si="33"/>
        <v>38.5</v>
      </c>
      <c r="AE264" s="16">
        <v>46.231155000000001</v>
      </c>
      <c r="AF264" s="16">
        <v>92.622590000000002</v>
      </c>
      <c r="AG264" s="16">
        <v>0.114277795</v>
      </c>
      <c r="AH264" s="16">
        <v>-3.2421726999999997E-2</v>
      </c>
      <c r="AJ264" s="16">
        <v>2360</v>
      </c>
      <c r="AK264" s="16">
        <f t="shared" si="29"/>
        <v>39.333333333333336</v>
      </c>
      <c r="AL264" s="16">
        <v>21.081247000000001</v>
      </c>
      <c r="AM264" s="16">
        <v>73.468279999999993</v>
      </c>
      <c r="AN264" s="16">
        <v>3.0731818000000001E-2</v>
      </c>
      <c r="AO264" s="16">
        <v>0.74291010000000002</v>
      </c>
      <c r="AQ264" s="16">
        <v>2370</v>
      </c>
      <c r="AR264">
        <f t="shared" si="34"/>
        <v>39.5</v>
      </c>
      <c r="AS264" s="16">
        <v>26.840633</v>
      </c>
      <c r="AT264" s="16">
        <v>74.85351</v>
      </c>
      <c r="AU264" s="16">
        <v>4.092465E-2</v>
      </c>
      <c r="AV264" s="16">
        <v>0.52055870000000004</v>
      </c>
      <c r="AX264" s="16"/>
      <c r="AY264" s="16"/>
    </row>
    <row r="265" spans="1:51">
      <c r="A265" s="16">
        <v>2380</v>
      </c>
      <c r="B265" s="16">
        <f t="shared" si="30"/>
        <v>39.666666666666664</v>
      </c>
      <c r="C265" s="16">
        <v>22.983733999999998</v>
      </c>
      <c r="D265" s="16">
        <v>74.043570000000003</v>
      </c>
      <c r="E265" s="16">
        <v>3.421395E-2</v>
      </c>
      <c r="F265" s="16">
        <v>0.68884164000000003</v>
      </c>
      <c r="H265" s="16">
        <v>2420</v>
      </c>
      <c r="I265" s="16">
        <f t="shared" si="28"/>
        <v>40.333333333333336</v>
      </c>
      <c r="J265" s="16">
        <v>25.011797000000001</v>
      </c>
      <c r="K265" s="16">
        <v>72.643510000000006</v>
      </c>
      <c r="L265" s="16">
        <v>3.6189550000000001E-2</v>
      </c>
      <c r="M265" s="16">
        <v>0.53962076000000003</v>
      </c>
      <c r="O265" s="16">
        <v>2400</v>
      </c>
      <c r="P265">
        <f t="shared" si="31"/>
        <v>40</v>
      </c>
      <c r="Q265" s="16">
        <v>35.638393000000001</v>
      </c>
      <c r="R265" s="16">
        <v>73.578760000000003</v>
      </c>
      <c r="S265" s="16">
        <v>7.2074349999999995E-2</v>
      </c>
      <c r="T265" s="16">
        <v>0.36792237</v>
      </c>
      <c r="V265" s="16">
        <v>2390</v>
      </c>
      <c r="W265">
        <f t="shared" si="32"/>
        <v>39.833333333333336</v>
      </c>
      <c r="X265" s="16">
        <v>37.06203</v>
      </c>
      <c r="Y265" s="16">
        <v>73.660483999999997</v>
      </c>
      <c r="Z265" s="16">
        <v>7.5148000000000006E-2</v>
      </c>
      <c r="AA265" s="16">
        <v>0.27731382999999998</v>
      </c>
      <c r="AC265" s="16">
        <v>2320</v>
      </c>
      <c r="AD265" s="16">
        <f t="shared" si="33"/>
        <v>38.666666666666664</v>
      </c>
      <c r="AE265" s="16">
        <v>46.443820000000002</v>
      </c>
      <c r="AF265" s="16">
        <v>93.31053</v>
      </c>
      <c r="AG265" s="16">
        <v>0.11599077000000001</v>
      </c>
      <c r="AH265" s="16">
        <v>-3.3178724E-2</v>
      </c>
      <c r="AJ265" s="16">
        <v>2370</v>
      </c>
      <c r="AK265" s="16">
        <f t="shared" si="29"/>
        <v>39.5</v>
      </c>
      <c r="AL265" s="16">
        <v>20.919926</v>
      </c>
      <c r="AM265" s="16">
        <v>73.468999999999994</v>
      </c>
      <c r="AN265" s="16">
        <v>3.0474592000000002E-2</v>
      </c>
      <c r="AO265" s="16">
        <v>0.74881750000000002</v>
      </c>
      <c r="AQ265" s="16">
        <v>2380</v>
      </c>
      <c r="AR265">
        <f t="shared" si="34"/>
        <v>39.666666666666664</v>
      </c>
      <c r="AS265" s="16">
        <v>26.703938000000001</v>
      </c>
      <c r="AT265" s="16">
        <v>74.853645</v>
      </c>
      <c r="AU265" s="16">
        <v>4.0594406E-2</v>
      </c>
      <c r="AV265" s="16">
        <v>0.52371679999999998</v>
      </c>
      <c r="AX265" s="16"/>
      <c r="AY265" s="16"/>
    </row>
    <row r="266" spans="1:51">
      <c r="A266" s="16">
        <v>2390</v>
      </c>
      <c r="B266" s="16">
        <f t="shared" si="30"/>
        <v>39.833333333333336</v>
      </c>
      <c r="C266" s="16">
        <v>22.817066000000001</v>
      </c>
      <c r="D266" s="16">
        <v>74.044205000000005</v>
      </c>
      <c r="E266" s="16">
        <v>3.3908862999999997E-2</v>
      </c>
      <c r="F266" s="16">
        <v>0.69427570000000005</v>
      </c>
      <c r="H266" s="16">
        <v>2430</v>
      </c>
      <c r="I266" s="16">
        <f t="shared" si="28"/>
        <v>40.5</v>
      </c>
      <c r="J266" s="16">
        <v>24.881577</v>
      </c>
      <c r="K266" s="16">
        <v>72.642430000000004</v>
      </c>
      <c r="L266" s="16">
        <v>3.5918697999999999E-2</v>
      </c>
      <c r="M266" s="16">
        <v>0.54281634000000001</v>
      </c>
      <c r="O266" s="16">
        <v>2410</v>
      </c>
      <c r="P266">
        <f t="shared" si="31"/>
        <v>40.166666666666664</v>
      </c>
      <c r="Q266" s="16">
        <v>35.471724999999999</v>
      </c>
      <c r="R266" s="16">
        <v>73.578100000000006</v>
      </c>
      <c r="S266" s="16">
        <v>7.1352570000000004E-2</v>
      </c>
      <c r="T266" s="16">
        <v>0.37182418</v>
      </c>
      <c r="V266" s="16">
        <v>2400</v>
      </c>
      <c r="W266">
        <f t="shared" si="32"/>
        <v>40</v>
      </c>
      <c r="X266" s="16">
        <v>36.969645999999997</v>
      </c>
      <c r="Y266" s="16">
        <v>73.660290000000003</v>
      </c>
      <c r="Z266" s="16">
        <v>7.464722E-2</v>
      </c>
      <c r="AA266" s="16">
        <v>0.27791199999999999</v>
      </c>
      <c r="AC266" s="16">
        <v>2330</v>
      </c>
      <c r="AD266" s="16">
        <f t="shared" si="33"/>
        <v>38.833333333333336</v>
      </c>
      <c r="AE266" s="16">
        <v>46.656486999999998</v>
      </c>
      <c r="AF266" s="16">
        <v>94.019615000000002</v>
      </c>
      <c r="AG266" s="16">
        <v>0.11772224000000001</v>
      </c>
      <c r="AH266" s="16">
        <v>-3.3965363999999998E-2</v>
      </c>
      <c r="AJ266" s="16">
        <v>2380</v>
      </c>
      <c r="AK266" s="16">
        <f t="shared" si="29"/>
        <v>39.666666666666664</v>
      </c>
      <c r="AL266" s="16">
        <v>20.758606</v>
      </c>
      <c r="AM266" s="16">
        <v>73.469669999999994</v>
      </c>
      <c r="AN266" s="16">
        <v>3.0220286999999998E-2</v>
      </c>
      <c r="AO266" s="16">
        <v>0.75480150000000001</v>
      </c>
      <c r="AQ266" s="16">
        <v>2390</v>
      </c>
      <c r="AR266">
        <f t="shared" si="34"/>
        <v>39.833333333333336</v>
      </c>
      <c r="AS266" s="16">
        <v>26.567240000000002</v>
      </c>
      <c r="AT266" s="16">
        <v>74.853740000000002</v>
      </c>
      <c r="AU266" s="16">
        <v>4.0267676000000002E-2</v>
      </c>
      <c r="AV266" s="16">
        <v>0.52689945999999999</v>
      </c>
      <c r="AX266" s="16"/>
      <c r="AY266" s="16"/>
    </row>
    <row r="267" spans="1:51">
      <c r="A267" s="16">
        <v>2400</v>
      </c>
      <c r="B267" s="16">
        <f t="shared" si="30"/>
        <v>40</v>
      </c>
      <c r="C267" s="16">
        <v>22.650400000000001</v>
      </c>
      <c r="D267" s="16">
        <v>74.044780000000003</v>
      </c>
      <c r="E267" s="16">
        <v>3.3607459999999999E-2</v>
      </c>
      <c r="F267" s="16">
        <v>0.69976910000000003</v>
      </c>
      <c r="H267" s="16">
        <v>2440</v>
      </c>
      <c r="I267" s="16">
        <f t="shared" si="28"/>
        <v>40.666666666666664</v>
      </c>
      <c r="J267" s="16">
        <v>24.751356000000001</v>
      </c>
      <c r="K267" s="16">
        <v>72.641350000000003</v>
      </c>
      <c r="L267" s="16">
        <v>3.5650525000000002E-2</v>
      </c>
      <c r="M267" s="16">
        <v>0.54603659999999998</v>
      </c>
      <c r="O267" s="16">
        <v>2420</v>
      </c>
      <c r="P267">
        <f t="shared" si="31"/>
        <v>40.333333333333336</v>
      </c>
      <c r="Q267" s="16">
        <v>35.305058000000002</v>
      </c>
      <c r="R267" s="16">
        <v>73.577370000000002</v>
      </c>
      <c r="S267" s="16">
        <v>7.0634180000000005E-2</v>
      </c>
      <c r="T267" s="16">
        <v>0.37566036000000003</v>
      </c>
      <c r="V267" s="16">
        <v>2410</v>
      </c>
      <c r="W267">
        <f t="shared" si="32"/>
        <v>40.166666666666664</v>
      </c>
      <c r="X267" s="16">
        <v>36.877265999999999</v>
      </c>
      <c r="Y267" s="16">
        <v>73.660079999999994</v>
      </c>
      <c r="Z267" s="16">
        <v>7.4151229999999999E-2</v>
      </c>
      <c r="AA267" s="16">
        <v>0.27853644</v>
      </c>
      <c r="AC267" s="16">
        <v>2340</v>
      </c>
      <c r="AD267" s="16">
        <f t="shared" si="33"/>
        <v>39</v>
      </c>
      <c r="AE267" s="16">
        <v>46.869155999999997</v>
      </c>
      <c r="AF267" s="16">
        <v>94.75067</v>
      </c>
      <c r="AG267" s="16">
        <v>0.11947186</v>
      </c>
      <c r="AH267" s="16">
        <v>-3.4784544000000001E-2</v>
      </c>
      <c r="AJ267" s="16">
        <v>2390</v>
      </c>
      <c r="AK267" s="16">
        <f t="shared" si="29"/>
        <v>39.833333333333336</v>
      </c>
      <c r="AL267" s="16">
        <v>20.597283999999998</v>
      </c>
      <c r="AM267" s="16">
        <v>73.470299999999995</v>
      </c>
      <c r="AN267" s="16">
        <v>2.9968854E-2</v>
      </c>
      <c r="AO267" s="16">
        <v>0.76086419999999999</v>
      </c>
      <c r="AQ267" s="16">
        <v>2400</v>
      </c>
      <c r="AR267">
        <f t="shared" si="34"/>
        <v>40</v>
      </c>
      <c r="AS267" s="16">
        <v>26.430544000000001</v>
      </c>
      <c r="AT267" s="16">
        <v>74.853800000000007</v>
      </c>
      <c r="AU267" s="16">
        <v>3.9944413999999998E-2</v>
      </c>
      <c r="AV267" s="16">
        <v>0.53010679999999999</v>
      </c>
      <c r="AX267" s="16"/>
      <c r="AY267" s="16"/>
    </row>
    <row r="268" spans="1:51">
      <c r="A268" s="16">
        <v>2410</v>
      </c>
      <c r="B268" s="16">
        <f t="shared" si="30"/>
        <v>40.166666666666664</v>
      </c>
      <c r="C268" s="16">
        <v>22.483733999999998</v>
      </c>
      <c r="D268" s="16">
        <v>74.045295999999993</v>
      </c>
      <c r="E268" s="16">
        <v>3.3309712999999998E-2</v>
      </c>
      <c r="F268" s="16">
        <v>0.70532539999999999</v>
      </c>
      <c r="H268" s="16">
        <v>2450</v>
      </c>
      <c r="I268" s="16">
        <f t="shared" si="28"/>
        <v>40.833333333333336</v>
      </c>
      <c r="J268" s="16">
        <v>24.621134000000001</v>
      </c>
      <c r="K268" s="16">
        <v>72.640240000000006</v>
      </c>
      <c r="L268" s="16">
        <v>3.5385013E-2</v>
      </c>
      <c r="M268" s="16">
        <v>0.54928200000000005</v>
      </c>
      <c r="O268" s="16">
        <v>2430</v>
      </c>
      <c r="P268">
        <f t="shared" si="31"/>
        <v>40.5</v>
      </c>
      <c r="Q268" s="16">
        <v>35.138390000000001</v>
      </c>
      <c r="R268" s="16">
        <v>73.576570000000004</v>
      </c>
      <c r="S268" s="16">
        <v>6.9919586000000006E-2</v>
      </c>
      <c r="T268" s="16">
        <v>0.37943745000000001</v>
      </c>
      <c r="V268" s="16">
        <v>2420</v>
      </c>
      <c r="W268">
        <f t="shared" si="32"/>
        <v>40.333333333333336</v>
      </c>
      <c r="X268" s="16">
        <v>36.784880000000001</v>
      </c>
      <c r="Y268" s="16">
        <v>73.659835999999999</v>
      </c>
      <c r="Z268" s="16">
        <v>7.3659929999999998E-2</v>
      </c>
      <c r="AA268" s="16">
        <v>0.27918595000000002</v>
      </c>
      <c r="AC268" s="16">
        <v>2350</v>
      </c>
      <c r="AD268" s="16">
        <f t="shared" si="33"/>
        <v>39.166666666666664</v>
      </c>
      <c r="AE268" s="16">
        <v>47.08182</v>
      </c>
      <c r="AF268" s="16">
        <v>95.504540000000006</v>
      </c>
      <c r="AG268" s="16">
        <v>0.121239245</v>
      </c>
      <c r="AH268" s="16">
        <v>-3.5639352999999999E-2</v>
      </c>
      <c r="AJ268" s="16">
        <v>2400</v>
      </c>
      <c r="AK268" s="16">
        <f t="shared" si="29"/>
        <v>40</v>
      </c>
      <c r="AL268" s="16">
        <v>20.435963000000001</v>
      </c>
      <c r="AM268" s="16">
        <v>73.470870000000005</v>
      </c>
      <c r="AN268" s="16">
        <v>2.9720244999999999E-2</v>
      </c>
      <c r="AO268" s="16">
        <v>0.76700740000000001</v>
      </c>
      <c r="AQ268" s="16">
        <v>2410</v>
      </c>
      <c r="AR268">
        <f t="shared" si="34"/>
        <v>40.166666666666664</v>
      </c>
      <c r="AS268" s="16">
        <v>26.293848000000001</v>
      </c>
      <c r="AT268" s="16">
        <v>74.853809999999996</v>
      </c>
      <c r="AU268" s="16">
        <v>3.9624582999999998E-2</v>
      </c>
      <c r="AV268" s="16">
        <v>0.53333920000000001</v>
      </c>
      <c r="AX268" s="16"/>
      <c r="AY268" s="16"/>
    </row>
    <row r="269" spans="1:51">
      <c r="A269" s="16">
        <v>2420</v>
      </c>
      <c r="B269" s="16">
        <f t="shared" si="30"/>
        <v>40.333333333333336</v>
      </c>
      <c r="C269" s="16">
        <v>22.317066000000001</v>
      </c>
      <c r="D269" s="16">
        <v>74.045760000000001</v>
      </c>
      <c r="E269" s="16">
        <v>3.3015549999999998E-2</v>
      </c>
      <c r="F269" s="16">
        <v>0.71094550000000001</v>
      </c>
      <c r="H269" s="16">
        <v>2460</v>
      </c>
      <c r="I269" s="16">
        <f t="shared" si="28"/>
        <v>41</v>
      </c>
      <c r="J269" s="16">
        <v>24.490912999999999</v>
      </c>
      <c r="K269" s="16">
        <v>72.639120000000005</v>
      </c>
      <c r="L269" s="16">
        <v>3.512212E-2</v>
      </c>
      <c r="M269" s="16">
        <v>0.55255293999999999</v>
      </c>
      <c r="O269" s="16">
        <v>2440</v>
      </c>
      <c r="P269">
        <f t="shared" si="31"/>
        <v>40.666666666666664</v>
      </c>
      <c r="Q269" s="16">
        <v>34.971724999999999</v>
      </c>
      <c r="R269" s="16">
        <v>73.575689999999994</v>
      </c>
      <c r="S269" s="16">
        <v>6.9209209999999993E-2</v>
      </c>
      <c r="T269" s="16">
        <v>0.38316183999999998</v>
      </c>
      <c r="V269" s="16">
        <v>2430</v>
      </c>
      <c r="W269">
        <f t="shared" si="32"/>
        <v>40.5</v>
      </c>
      <c r="X269" s="16">
        <v>36.692497000000003</v>
      </c>
      <c r="Y269" s="16">
        <v>73.659570000000002</v>
      </c>
      <c r="Z269" s="16">
        <v>7.3173169999999996E-2</v>
      </c>
      <c r="AA269" s="16">
        <v>0.27985929999999998</v>
      </c>
      <c r="AC269" s="16">
        <v>2360</v>
      </c>
      <c r="AD269" s="16">
        <f t="shared" si="33"/>
        <v>39.333333333333336</v>
      </c>
      <c r="AE269" s="16">
        <v>47.294486999999997</v>
      </c>
      <c r="AF269" s="16">
        <v>96.282049999999998</v>
      </c>
      <c r="AG269" s="16">
        <v>0.12302391999999999</v>
      </c>
      <c r="AH269" s="16">
        <v>-3.6533139999999999E-2</v>
      </c>
      <c r="AJ269" s="16">
        <v>2410</v>
      </c>
      <c r="AK269" s="16">
        <f t="shared" si="29"/>
        <v>40.166666666666664</v>
      </c>
      <c r="AL269" s="16">
        <v>20.274643000000001</v>
      </c>
      <c r="AM269" s="16">
        <v>73.471405000000004</v>
      </c>
      <c r="AN269" s="16">
        <v>2.9474420000000001E-2</v>
      </c>
      <c r="AO269" s="16">
        <v>0.77323379999999997</v>
      </c>
      <c r="AQ269" s="16">
        <v>2420</v>
      </c>
      <c r="AR269">
        <f t="shared" si="34"/>
        <v>40.333333333333336</v>
      </c>
      <c r="AS269" s="16">
        <v>26.157152</v>
      </c>
      <c r="AT269" s="16">
        <v>74.853790000000004</v>
      </c>
      <c r="AU269" s="16">
        <v>3.9308139999999998E-2</v>
      </c>
      <c r="AV269" s="16">
        <v>0.53659683000000002</v>
      </c>
      <c r="AX269" s="16"/>
      <c r="AY269" s="16"/>
    </row>
    <row r="270" spans="1:51">
      <c r="A270" s="16">
        <v>2430</v>
      </c>
      <c r="B270" s="16">
        <f t="shared" si="30"/>
        <v>40.5</v>
      </c>
      <c r="C270" s="16">
        <v>22.150400000000001</v>
      </c>
      <c r="D270" s="16">
        <v>74.046170000000004</v>
      </c>
      <c r="E270" s="16">
        <v>3.2724910000000003E-2</v>
      </c>
      <c r="F270" s="16">
        <v>0.7166304</v>
      </c>
      <c r="H270" s="16">
        <v>2470</v>
      </c>
      <c r="I270" s="16">
        <f t="shared" si="28"/>
        <v>41.166666666666664</v>
      </c>
      <c r="J270" s="16">
        <v>24.360693000000001</v>
      </c>
      <c r="K270" s="16">
        <v>72.637985</v>
      </c>
      <c r="L270" s="16">
        <v>3.4861818000000003E-2</v>
      </c>
      <c r="M270" s="16">
        <v>0.55584979999999995</v>
      </c>
      <c r="O270" s="16">
        <v>2450</v>
      </c>
      <c r="P270">
        <f t="shared" si="31"/>
        <v>40.833333333333336</v>
      </c>
      <c r="Q270" s="16">
        <v>34.805058000000002</v>
      </c>
      <c r="R270" s="16">
        <v>73.574749999999995</v>
      </c>
      <c r="S270" s="16">
        <v>6.8503410000000001E-2</v>
      </c>
      <c r="T270" s="16">
        <v>0.38683948000000001</v>
      </c>
      <c r="V270" s="16">
        <v>2440</v>
      </c>
      <c r="W270">
        <f t="shared" si="32"/>
        <v>40.666666666666664</v>
      </c>
      <c r="X270" s="16">
        <v>36.600113</v>
      </c>
      <c r="Y270" s="16">
        <v>73.659270000000006</v>
      </c>
      <c r="Z270" s="16">
        <v>7.2690879999999999E-2</v>
      </c>
      <c r="AA270" s="16">
        <v>0.28055564</v>
      </c>
      <c r="AC270" s="16">
        <v>2370</v>
      </c>
      <c r="AD270" s="16">
        <f t="shared" si="33"/>
        <v>39.5</v>
      </c>
      <c r="AE270" s="16">
        <v>47.507156000000002</v>
      </c>
      <c r="AF270" s="16">
        <v>97.084059999999994</v>
      </c>
      <c r="AG270" s="16">
        <v>0.12482538</v>
      </c>
      <c r="AH270" s="16">
        <v>-3.7469429999999998E-2</v>
      </c>
      <c r="AJ270" s="16">
        <v>2420</v>
      </c>
      <c r="AK270" s="16">
        <f t="shared" si="29"/>
        <v>40.333333333333336</v>
      </c>
      <c r="AL270" s="16">
        <v>20.113320999999999</v>
      </c>
      <c r="AM270" s="16">
        <v>73.471890000000002</v>
      </c>
      <c r="AN270" s="16">
        <v>2.9231331999999999E-2</v>
      </c>
      <c r="AO270" s="16">
        <v>0.77954537000000002</v>
      </c>
      <c r="AQ270" s="16">
        <v>2430</v>
      </c>
      <c r="AR270">
        <f t="shared" si="34"/>
        <v>40.5</v>
      </c>
      <c r="AS270" s="16">
        <v>26.020454000000001</v>
      </c>
      <c r="AT270" s="16">
        <v>74.853729999999999</v>
      </c>
      <c r="AU270" s="16">
        <v>3.8995040000000002E-2</v>
      </c>
      <c r="AV270" s="16">
        <v>0.53988000000000003</v>
      </c>
      <c r="AX270" s="16"/>
      <c r="AY270" s="16"/>
    </row>
    <row r="271" spans="1:51">
      <c r="A271" s="16">
        <v>2440</v>
      </c>
      <c r="B271" s="16">
        <f t="shared" si="30"/>
        <v>40.666666666666664</v>
      </c>
      <c r="C271" s="16">
        <v>21.983733999999998</v>
      </c>
      <c r="D271" s="16">
        <v>74.046539999999993</v>
      </c>
      <c r="E271" s="16">
        <v>3.243774E-2</v>
      </c>
      <c r="F271" s="16">
        <v>0.72238153000000005</v>
      </c>
      <c r="H271" s="16">
        <v>2480</v>
      </c>
      <c r="I271" s="16">
        <f t="shared" si="28"/>
        <v>41.333333333333336</v>
      </c>
      <c r="J271" s="16">
        <v>24.230473</v>
      </c>
      <c r="K271" s="16">
        <v>72.636830000000003</v>
      </c>
      <c r="L271" s="16">
        <v>3.4604080000000002E-2</v>
      </c>
      <c r="M271" s="16">
        <v>0.55917289999999997</v>
      </c>
      <c r="O271" s="16">
        <v>2460</v>
      </c>
      <c r="P271">
        <f t="shared" si="31"/>
        <v>41</v>
      </c>
      <c r="Q271" s="16">
        <v>34.638390000000001</v>
      </c>
      <c r="R271" s="16">
        <v>73.573750000000004</v>
      </c>
      <c r="S271" s="16">
        <v>6.7802509999999996E-2</v>
      </c>
      <c r="T271" s="16">
        <v>0.39047587</v>
      </c>
      <c r="V271" s="16">
        <v>2450</v>
      </c>
      <c r="W271">
        <f t="shared" si="32"/>
        <v>40.833333333333336</v>
      </c>
      <c r="X271" s="16">
        <v>36.507731999999997</v>
      </c>
      <c r="Y271" s="16">
        <v>73.658940000000001</v>
      </c>
      <c r="Z271" s="16">
        <v>7.2212964000000004E-2</v>
      </c>
      <c r="AA271" s="16">
        <v>0.28127402000000001</v>
      </c>
      <c r="AC271" s="16">
        <v>2380</v>
      </c>
      <c r="AD271" s="16">
        <f t="shared" si="33"/>
        <v>39.666666666666664</v>
      </c>
      <c r="AE271" s="16">
        <v>47.719822000000001</v>
      </c>
      <c r="AF271" s="16">
        <v>97.911379999999994</v>
      </c>
      <c r="AG271" s="16">
        <v>0.12664305000000001</v>
      </c>
      <c r="AH271" s="16">
        <v>-3.8451920000000001E-2</v>
      </c>
      <c r="AJ271" s="16">
        <v>2430</v>
      </c>
      <c r="AK271" s="16">
        <f t="shared" si="29"/>
        <v>40.5</v>
      </c>
      <c r="AL271" s="16">
        <v>19.952000000000002</v>
      </c>
      <c r="AM271" s="16">
        <v>73.472329999999999</v>
      </c>
      <c r="AN271" s="16">
        <v>2.899094E-2</v>
      </c>
      <c r="AO271" s="16">
        <v>0.78594439999999999</v>
      </c>
      <c r="AQ271" s="16">
        <v>2440</v>
      </c>
      <c r="AR271">
        <f t="shared" si="34"/>
        <v>40.666666666666664</v>
      </c>
      <c r="AS271" s="16">
        <v>25.883759000000001</v>
      </c>
      <c r="AT271" s="16">
        <v>74.853639999999999</v>
      </c>
      <c r="AU271" s="16">
        <v>3.8685244000000001E-2</v>
      </c>
      <c r="AV271" s="16">
        <v>0.54318887000000005</v>
      </c>
      <c r="AX271" s="16"/>
      <c r="AY271" s="16"/>
    </row>
    <row r="272" spans="1:51">
      <c r="A272" s="16">
        <v>2450</v>
      </c>
      <c r="B272" s="16">
        <f t="shared" si="30"/>
        <v>40.833333333333336</v>
      </c>
      <c r="C272" s="16">
        <v>21.817066000000001</v>
      </c>
      <c r="D272" s="16">
        <v>74.046843999999993</v>
      </c>
      <c r="E272" s="16">
        <v>3.215399E-2</v>
      </c>
      <c r="F272" s="16">
        <v>0.72820043999999995</v>
      </c>
      <c r="H272" s="16">
        <v>2490</v>
      </c>
      <c r="I272" s="16">
        <f t="shared" si="28"/>
        <v>41.5</v>
      </c>
      <c r="J272" s="16">
        <v>24.100252000000001</v>
      </c>
      <c r="K272" s="16">
        <v>72.635670000000005</v>
      </c>
      <c r="L272" s="16">
        <v>3.4348869999999997E-2</v>
      </c>
      <c r="M272" s="16">
        <v>0.56252276999999995</v>
      </c>
      <c r="O272" s="16">
        <v>2470</v>
      </c>
      <c r="P272">
        <f t="shared" si="31"/>
        <v>41.166666666666664</v>
      </c>
      <c r="Q272" s="16">
        <v>34.471719999999998</v>
      </c>
      <c r="R272" s="16">
        <v>73.572680000000005</v>
      </c>
      <c r="S272" s="16">
        <v>6.7106799999999994E-2</v>
      </c>
      <c r="T272" s="16">
        <v>0.39407619999999999</v>
      </c>
      <c r="V272" s="16">
        <v>2460</v>
      </c>
      <c r="W272">
        <f t="shared" si="32"/>
        <v>41</v>
      </c>
      <c r="X272" s="16">
        <v>36.415348000000002</v>
      </c>
      <c r="Y272" s="16">
        <v>73.658590000000004</v>
      </c>
      <c r="Z272" s="16">
        <v>7.1739310000000001E-2</v>
      </c>
      <c r="AA272" s="16">
        <v>0.28201340000000003</v>
      </c>
      <c r="AC272" s="16">
        <v>2390</v>
      </c>
      <c r="AD272" s="16">
        <f t="shared" si="33"/>
        <v>39.833333333333336</v>
      </c>
      <c r="AE272" s="16">
        <v>47.932487000000002</v>
      </c>
      <c r="AF272" s="16">
        <v>98.764824000000004</v>
      </c>
      <c r="AG272" s="16">
        <v>0.12847632</v>
      </c>
      <c r="AH272" s="16">
        <v>-3.9484430000000001E-2</v>
      </c>
      <c r="AJ272" s="16">
        <v>2440</v>
      </c>
      <c r="AK272" s="16">
        <f t="shared" si="29"/>
        <v>40.666666666666664</v>
      </c>
      <c r="AL272" s="16">
        <v>19.790679999999998</v>
      </c>
      <c r="AM272" s="16">
        <v>73.472729999999999</v>
      </c>
      <c r="AN272" s="16">
        <v>2.8753199E-2</v>
      </c>
      <c r="AO272" s="16">
        <v>0.79243379999999997</v>
      </c>
      <c r="AQ272" s="16">
        <v>2450</v>
      </c>
      <c r="AR272">
        <f t="shared" si="34"/>
        <v>40.833333333333336</v>
      </c>
      <c r="AS272" s="16">
        <v>25.747063000000001</v>
      </c>
      <c r="AT272" s="16">
        <v>74.85351</v>
      </c>
      <c r="AU272" s="16">
        <v>3.8378716E-2</v>
      </c>
      <c r="AV272" s="16">
        <v>0.54652387000000002</v>
      </c>
      <c r="AX272" s="16"/>
      <c r="AY272" s="16"/>
    </row>
    <row r="273" spans="1:51">
      <c r="A273" s="16">
        <v>2460</v>
      </c>
      <c r="B273" s="16">
        <f t="shared" si="30"/>
        <v>41</v>
      </c>
      <c r="C273" s="16">
        <v>21.650400000000001</v>
      </c>
      <c r="D273" s="16">
        <v>74.047110000000004</v>
      </c>
      <c r="E273" s="16">
        <v>3.1873619999999998E-2</v>
      </c>
      <c r="F273" s="16">
        <v>0.73409164000000005</v>
      </c>
      <c r="H273" s="16">
        <v>2500</v>
      </c>
      <c r="I273" s="16">
        <f t="shared" si="28"/>
        <v>41.666666666666664</v>
      </c>
      <c r="J273" s="16">
        <v>23.970032</v>
      </c>
      <c r="K273" s="16">
        <v>72.63449</v>
      </c>
      <c r="L273" s="16">
        <v>3.4096162999999999E-2</v>
      </c>
      <c r="M273" s="16">
        <v>0.56589970000000001</v>
      </c>
      <c r="O273" s="16">
        <v>2480</v>
      </c>
      <c r="P273">
        <f t="shared" si="31"/>
        <v>41.333333333333336</v>
      </c>
      <c r="Q273" s="16">
        <v>34.305058000000002</v>
      </c>
      <c r="R273" s="16">
        <v>73.571550000000002</v>
      </c>
      <c r="S273" s="16">
        <v>6.6416530000000001E-2</v>
      </c>
      <c r="T273" s="16">
        <v>0.39764515</v>
      </c>
      <c r="V273" s="16">
        <v>2470</v>
      </c>
      <c r="W273">
        <f t="shared" si="32"/>
        <v>41.166666666666664</v>
      </c>
      <c r="X273" s="16">
        <v>36.322963999999999</v>
      </c>
      <c r="Y273" s="16">
        <v>73.65822</v>
      </c>
      <c r="Z273" s="16">
        <v>7.1269840000000001E-2</v>
      </c>
      <c r="AA273" s="16">
        <v>0.28277296000000002</v>
      </c>
      <c r="AC273" s="16">
        <v>2400</v>
      </c>
      <c r="AD273" s="16">
        <f t="shared" si="33"/>
        <v>40</v>
      </c>
      <c r="AE273" s="16">
        <v>48.145153000000001</v>
      </c>
      <c r="AF273" s="16">
        <v>99.645219999999995</v>
      </c>
      <c r="AG273" s="16">
        <v>0.13032450000000001</v>
      </c>
      <c r="AH273" s="16">
        <v>-4.0570879999999997E-2</v>
      </c>
      <c r="AJ273" s="16">
        <v>2450</v>
      </c>
      <c r="AK273" s="16">
        <f t="shared" si="29"/>
        <v>40.833333333333336</v>
      </c>
      <c r="AL273" s="16">
        <v>19.629358</v>
      </c>
      <c r="AM273" s="16">
        <v>73.473079999999996</v>
      </c>
      <c r="AN273" s="16">
        <v>2.8518066000000002E-2</v>
      </c>
      <c r="AO273" s="16">
        <v>0.79901580000000005</v>
      </c>
      <c r="AQ273" s="16">
        <v>2460</v>
      </c>
      <c r="AR273">
        <f t="shared" si="34"/>
        <v>41</v>
      </c>
      <c r="AS273" s="16">
        <v>25.610367</v>
      </c>
      <c r="AT273" s="16">
        <v>74.853340000000003</v>
      </c>
      <c r="AU273" s="16">
        <v>3.8075409999999997E-2</v>
      </c>
      <c r="AV273" s="16">
        <v>0.54988532999999995</v>
      </c>
      <c r="AX273" s="16"/>
      <c r="AY273" s="16"/>
    </row>
    <row r="274" spans="1:51">
      <c r="A274" s="16">
        <v>2470</v>
      </c>
      <c r="B274" s="16">
        <f t="shared" si="30"/>
        <v>41.166666666666664</v>
      </c>
      <c r="C274" s="16">
        <v>21.483733999999998</v>
      </c>
      <c r="D274" s="16">
        <v>74.047325000000001</v>
      </c>
      <c r="E274" s="16">
        <v>3.1596560000000003E-2</v>
      </c>
      <c r="F274" s="16">
        <v>0.74005449999999995</v>
      </c>
      <c r="H274" s="16">
        <v>2510</v>
      </c>
      <c r="I274" s="16">
        <f t="shared" si="28"/>
        <v>41.833333333333336</v>
      </c>
      <c r="J274" s="16">
        <v>23.839811000000001</v>
      </c>
      <c r="K274" s="16">
        <v>72.633300000000006</v>
      </c>
      <c r="L274" s="16">
        <v>3.3845927999999997E-2</v>
      </c>
      <c r="M274" s="16">
        <v>0.56930435000000001</v>
      </c>
      <c r="O274" s="16">
        <v>2490</v>
      </c>
      <c r="P274">
        <f t="shared" si="31"/>
        <v>41.5</v>
      </c>
      <c r="Q274" s="16">
        <v>34.138390000000001</v>
      </c>
      <c r="R274" s="16">
        <v>73.570350000000005</v>
      </c>
      <c r="S274" s="16">
        <v>6.5731935000000005E-2</v>
      </c>
      <c r="T274" s="16">
        <v>0.40118710000000002</v>
      </c>
      <c r="V274" s="16">
        <v>2480</v>
      </c>
      <c r="W274">
        <f t="shared" si="32"/>
        <v>41.333333333333336</v>
      </c>
      <c r="X274" s="16">
        <v>36.230583000000003</v>
      </c>
      <c r="Y274" s="16">
        <v>73.657814000000002</v>
      </c>
      <c r="Z274" s="16">
        <v>7.0804480000000003E-2</v>
      </c>
      <c r="AA274" s="16">
        <v>0.28355202000000002</v>
      </c>
      <c r="AC274" s="16">
        <v>2410</v>
      </c>
      <c r="AD274" s="16">
        <f t="shared" si="33"/>
        <v>40.166666666666664</v>
      </c>
      <c r="AE274" s="16">
        <v>48.357821999999999</v>
      </c>
      <c r="AF274" s="16">
        <v>100.55334499999999</v>
      </c>
      <c r="AG274" s="16">
        <v>0.13218684</v>
      </c>
      <c r="AH274" s="16">
        <v>-4.1715370000000002E-2</v>
      </c>
      <c r="AJ274" s="16">
        <v>2460</v>
      </c>
      <c r="AK274" s="16">
        <f t="shared" si="29"/>
        <v>41</v>
      </c>
      <c r="AL274" s="16">
        <v>19.468036999999999</v>
      </c>
      <c r="AM274" s="16">
        <v>73.473399999999998</v>
      </c>
      <c r="AN274" s="16">
        <v>2.8285502000000001E-2</v>
      </c>
      <c r="AO274" s="16">
        <v>0.80569314999999997</v>
      </c>
      <c r="AQ274" s="16">
        <v>2470</v>
      </c>
      <c r="AR274">
        <f t="shared" si="34"/>
        <v>41.166666666666664</v>
      </c>
      <c r="AS274" s="16">
        <v>25.473669999999998</v>
      </c>
      <c r="AT274" s="16">
        <v>74.853139999999996</v>
      </c>
      <c r="AU274" s="16">
        <v>3.7775290000000003E-2</v>
      </c>
      <c r="AV274" s="16">
        <v>0.55327344000000001</v>
      </c>
      <c r="AX274" s="16"/>
      <c r="AY274" s="16"/>
    </row>
    <row r="275" spans="1:51">
      <c r="A275" s="16">
        <v>2480</v>
      </c>
      <c r="B275" s="16">
        <f t="shared" si="30"/>
        <v>41.333333333333336</v>
      </c>
      <c r="C275" s="16">
        <v>21.317066000000001</v>
      </c>
      <c r="D275" s="16">
        <v>74.047489999999996</v>
      </c>
      <c r="E275" s="16">
        <v>3.132277E-2</v>
      </c>
      <c r="F275" s="16">
        <v>0.74609190000000003</v>
      </c>
      <c r="H275" s="16">
        <v>2520</v>
      </c>
      <c r="I275" s="16">
        <f t="shared" si="28"/>
        <v>42</v>
      </c>
      <c r="J275" s="16">
        <v>23.709589000000001</v>
      </c>
      <c r="K275" s="16">
        <v>72.632095000000007</v>
      </c>
      <c r="L275" s="16">
        <v>3.3598136000000001E-2</v>
      </c>
      <c r="M275" s="16">
        <v>0.57273704000000003</v>
      </c>
      <c r="O275" s="16">
        <v>2500</v>
      </c>
      <c r="P275">
        <f t="shared" si="31"/>
        <v>41.666666666666664</v>
      </c>
      <c r="Q275" s="16">
        <v>33.971719999999998</v>
      </c>
      <c r="R275" s="16">
        <v>73.569090000000003</v>
      </c>
      <c r="S275" s="16">
        <v>6.5053194999999994E-2</v>
      </c>
      <c r="T275" s="16">
        <v>0.40470605999999998</v>
      </c>
      <c r="V275" s="16">
        <v>2490</v>
      </c>
      <c r="W275">
        <f t="shared" si="32"/>
        <v>41.5</v>
      </c>
      <c r="X275" s="16">
        <v>36.138199999999998</v>
      </c>
      <c r="Y275" s="16">
        <v>73.657393999999996</v>
      </c>
      <c r="Z275" s="16">
        <v>7.0343139999999998E-2</v>
      </c>
      <c r="AA275" s="16">
        <v>0.28434974000000002</v>
      </c>
      <c r="AC275" s="16">
        <v>2420</v>
      </c>
      <c r="AD275" s="16">
        <f t="shared" si="33"/>
        <v>40.333333333333336</v>
      </c>
      <c r="AE275" s="16">
        <v>48.570487999999997</v>
      </c>
      <c r="AF275" s="16">
        <v>101.48998</v>
      </c>
      <c r="AG275" s="16">
        <v>0.1340625</v>
      </c>
      <c r="AH275" s="16">
        <v>-4.2922527000000002E-2</v>
      </c>
      <c r="AJ275" s="16">
        <v>2470</v>
      </c>
      <c r="AK275" s="16">
        <f t="shared" si="29"/>
        <v>41.166666666666664</v>
      </c>
      <c r="AL275" s="16">
        <v>19.306716999999999</v>
      </c>
      <c r="AM275" s="16">
        <v>73.473669999999998</v>
      </c>
      <c r="AN275" s="16">
        <v>2.8055467000000001E-2</v>
      </c>
      <c r="AO275" s="16">
        <v>0.81246907000000002</v>
      </c>
      <c r="AQ275" s="16">
        <v>2480</v>
      </c>
      <c r="AR275">
        <f t="shared" si="34"/>
        <v>41.333333333333336</v>
      </c>
      <c r="AS275" s="16">
        <v>25.336973</v>
      </c>
      <c r="AT275" s="16">
        <v>74.852909999999994</v>
      </c>
      <c r="AU275" s="16">
        <v>3.7478320000000002E-2</v>
      </c>
      <c r="AV275" s="16">
        <v>0.55668854999999995</v>
      </c>
      <c r="AX275" s="16"/>
      <c r="AY275" s="16"/>
    </row>
    <row r="276" spans="1:51">
      <c r="A276" s="16">
        <v>2490</v>
      </c>
      <c r="B276" s="16">
        <f t="shared" si="30"/>
        <v>41.5</v>
      </c>
      <c r="C276" s="16">
        <v>21.150400000000001</v>
      </c>
      <c r="D276" s="16">
        <v>74.047614999999993</v>
      </c>
      <c r="E276" s="16">
        <v>3.1052189000000001E-2</v>
      </c>
      <c r="F276" s="16">
        <v>0.75220542999999995</v>
      </c>
      <c r="H276" s="16">
        <v>2530</v>
      </c>
      <c r="I276" s="16">
        <f t="shared" si="28"/>
        <v>42.166666666666664</v>
      </c>
      <c r="J276" s="16">
        <v>23.579369</v>
      </c>
      <c r="K276" s="16">
        <v>72.630875000000003</v>
      </c>
      <c r="L276" s="16">
        <v>3.3352754999999998E-2</v>
      </c>
      <c r="M276" s="16">
        <v>0.57619819999999999</v>
      </c>
      <c r="O276" s="16">
        <v>2510</v>
      </c>
      <c r="P276">
        <f t="shared" si="31"/>
        <v>41.833333333333336</v>
      </c>
      <c r="Q276" s="16">
        <v>33.805053999999998</v>
      </c>
      <c r="R276" s="16">
        <v>73.567779999999999</v>
      </c>
      <c r="S276" s="16">
        <v>6.4380499999999993E-2</v>
      </c>
      <c r="T276" s="16">
        <v>0.40820595999999998</v>
      </c>
      <c r="V276" s="16">
        <v>2500</v>
      </c>
      <c r="W276">
        <f t="shared" si="32"/>
        <v>41.666666666666664</v>
      </c>
      <c r="X276" s="16">
        <v>36.045814999999997</v>
      </c>
      <c r="Y276" s="16">
        <v>73.656943999999996</v>
      </c>
      <c r="Z276" s="16">
        <v>6.9885745999999999E-2</v>
      </c>
      <c r="AA276" s="16">
        <v>0.28516543</v>
      </c>
      <c r="AC276" s="16">
        <v>2430</v>
      </c>
      <c r="AD276" s="16">
        <f t="shared" si="33"/>
        <v>40.5</v>
      </c>
      <c r="AE276" s="16">
        <v>48.783154000000003</v>
      </c>
      <c r="AF276" s="16">
        <v>102.4559</v>
      </c>
      <c r="AG276" s="16">
        <v>0.13595067999999999</v>
      </c>
      <c r="AH276" s="16">
        <v>-4.419613E-2</v>
      </c>
      <c r="AJ276" s="16">
        <v>2480</v>
      </c>
      <c r="AK276" s="16">
        <f t="shared" si="29"/>
        <v>41.333333333333336</v>
      </c>
      <c r="AL276" s="16">
        <v>19.145395000000001</v>
      </c>
      <c r="AM276" s="16">
        <v>73.4739</v>
      </c>
      <c r="AN276" s="16">
        <v>2.7827919E-2</v>
      </c>
      <c r="AO276" s="16">
        <v>0.81934580000000001</v>
      </c>
      <c r="AQ276" s="16">
        <v>2490</v>
      </c>
      <c r="AR276">
        <f t="shared" si="34"/>
        <v>41.5</v>
      </c>
      <c r="AS276" s="16">
        <v>25.200277</v>
      </c>
      <c r="AT276" s="16">
        <v>74.852645999999993</v>
      </c>
      <c r="AU276" s="16">
        <v>3.7184462000000001E-2</v>
      </c>
      <c r="AV276" s="16">
        <v>0.56013109999999999</v>
      </c>
      <c r="AX276" s="16"/>
      <c r="AY276" s="16"/>
    </row>
    <row r="277" spans="1:51">
      <c r="A277" s="16">
        <v>2500</v>
      </c>
      <c r="B277" s="16">
        <f t="shared" si="30"/>
        <v>41.666666666666664</v>
      </c>
      <c r="C277" s="16">
        <v>20.983733999999998</v>
      </c>
      <c r="D277" s="16">
        <v>74.047690000000003</v>
      </c>
      <c r="E277" s="16">
        <v>3.0784764999999999E-2</v>
      </c>
      <c r="F277" s="16">
        <v>0.75839679999999998</v>
      </c>
      <c r="H277" s="16">
        <v>2540</v>
      </c>
      <c r="I277" s="16">
        <f t="shared" si="28"/>
        <v>42.333333333333336</v>
      </c>
      <c r="J277" s="16">
        <v>23.449148000000001</v>
      </c>
      <c r="K277" s="16">
        <v>72.629639999999995</v>
      </c>
      <c r="L277" s="16">
        <v>3.3109758000000003E-2</v>
      </c>
      <c r="M277" s="16">
        <v>0.57968843000000003</v>
      </c>
      <c r="O277" s="16">
        <v>2520</v>
      </c>
      <c r="P277">
        <f t="shared" si="31"/>
        <v>42</v>
      </c>
      <c r="Q277" s="16">
        <v>33.638385999999997</v>
      </c>
      <c r="R277" s="16">
        <v>73.566410000000005</v>
      </c>
      <c r="S277" s="16">
        <v>6.3713975000000006E-2</v>
      </c>
      <c r="T277" s="16">
        <v>0.41169011999999999</v>
      </c>
      <c r="V277" s="16">
        <v>2510</v>
      </c>
      <c r="W277">
        <f t="shared" si="32"/>
        <v>41.833333333333336</v>
      </c>
      <c r="X277" s="16">
        <v>35.953434000000001</v>
      </c>
      <c r="Y277" s="16">
        <v>73.656469999999999</v>
      </c>
      <c r="Z277" s="16">
        <v>6.9432235999999994E-2</v>
      </c>
      <c r="AA277" s="16">
        <v>0.28599849999999999</v>
      </c>
      <c r="AC277" s="16">
        <v>2435.9596999999999</v>
      </c>
      <c r="AD277" s="16">
        <f t="shared" si="33"/>
        <v>40.599328333333332</v>
      </c>
      <c r="AE277" s="16">
        <v>48.9099</v>
      </c>
      <c r="AF277" s="16">
        <v>103.045815</v>
      </c>
      <c r="AG277" s="16">
        <v>0.1370816</v>
      </c>
      <c r="AH277" s="16">
        <v>-4.4988439999999998E-2</v>
      </c>
      <c r="AJ277" s="16">
        <v>2490</v>
      </c>
      <c r="AK277" s="16">
        <f t="shared" si="29"/>
        <v>41.5</v>
      </c>
      <c r="AL277" s="16">
        <v>18.984074</v>
      </c>
      <c r="AM277" s="16">
        <v>73.474100000000007</v>
      </c>
      <c r="AN277" s="16">
        <v>2.7602812000000001E-2</v>
      </c>
      <c r="AO277" s="16">
        <v>0.82632589999999995</v>
      </c>
      <c r="AQ277" s="16">
        <v>2500</v>
      </c>
      <c r="AR277">
        <f t="shared" si="34"/>
        <v>41.666666666666664</v>
      </c>
      <c r="AS277" s="16">
        <v>25.063580999999999</v>
      </c>
      <c r="AT277" s="16">
        <v>74.852350000000001</v>
      </c>
      <c r="AU277" s="16">
        <v>3.6893670000000003E-2</v>
      </c>
      <c r="AV277" s="16">
        <v>0.56360129999999997</v>
      </c>
      <c r="AX277" s="16"/>
      <c r="AY277" s="16"/>
    </row>
    <row r="278" spans="1:51">
      <c r="A278" s="16">
        <v>2510</v>
      </c>
      <c r="B278" s="16">
        <f t="shared" si="30"/>
        <v>41.833333333333336</v>
      </c>
      <c r="C278" s="16">
        <v>20.817066000000001</v>
      </c>
      <c r="D278" s="16">
        <v>74.047719999999998</v>
      </c>
      <c r="E278" s="16">
        <v>3.0520456000000001E-2</v>
      </c>
      <c r="F278" s="16">
        <v>0.7646693</v>
      </c>
      <c r="H278" s="16">
        <v>2550</v>
      </c>
      <c r="I278" s="16">
        <f t="shared" si="28"/>
        <v>42.5</v>
      </c>
      <c r="J278" s="16">
        <v>23.318928</v>
      </c>
      <c r="K278" s="16">
        <v>72.628394999999998</v>
      </c>
      <c r="L278" s="16">
        <v>3.2869114999999997E-2</v>
      </c>
      <c r="M278" s="16">
        <v>0.58320819999999995</v>
      </c>
      <c r="O278" s="16">
        <v>2530</v>
      </c>
      <c r="P278">
        <f t="shared" si="31"/>
        <v>42.166666666666664</v>
      </c>
      <c r="Q278" s="16">
        <v>33.471719999999998</v>
      </c>
      <c r="R278" s="16">
        <v>73.564980000000006</v>
      </c>
      <c r="S278" s="16">
        <v>6.3053769999999995E-2</v>
      </c>
      <c r="T278" s="16">
        <v>0.41516187999999998</v>
      </c>
      <c r="V278" s="16">
        <v>2520</v>
      </c>
      <c r="W278">
        <f t="shared" si="32"/>
        <v>42</v>
      </c>
      <c r="X278" s="16">
        <v>35.861049999999999</v>
      </c>
      <c r="Y278" s="16">
        <v>73.65598</v>
      </c>
      <c r="Z278" s="16">
        <v>6.8982539999999995E-2</v>
      </c>
      <c r="AA278" s="16">
        <v>0.28684821999999999</v>
      </c>
      <c r="AC278" s="16">
        <v>2435.9596999999999</v>
      </c>
      <c r="AD278" s="16">
        <f t="shared" si="33"/>
        <v>40.599328333333332</v>
      </c>
      <c r="AE278" s="16">
        <v>48.9099</v>
      </c>
      <c r="AF278" s="16">
        <v>103.045815</v>
      </c>
      <c r="AG278" s="16">
        <v>0.1370816</v>
      </c>
      <c r="AH278" s="16">
        <v>-4.4988439999999998E-2</v>
      </c>
      <c r="AJ278" s="16">
        <v>2500</v>
      </c>
      <c r="AK278" s="16">
        <f t="shared" si="29"/>
        <v>41.666666666666664</v>
      </c>
      <c r="AL278" s="16">
        <v>18.822754</v>
      </c>
      <c r="AM278" s="16">
        <v>73.474249999999998</v>
      </c>
      <c r="AN278" s="16">
        <v>2.7380115999999999E-2</v>
      </c>
      <c r="AO278" s="16">
        <v>0.83341350000000003</v>
      </c>
      <c r="AQ278" s="16">
        <v>2510</v>
      </c>
      <c r="AR278">
        <f t="shared" si="34"/>
        <v>41.833333333333336</v>
      </c>
      <c r="AS278" s="16">
        <v>24.926884000000001</v>
      </c>
      <c r="AT278" s="16">
        <v>74.852019999999996</v>
      </c>
      <c r="AU278" s="16">
        <v>3.6605909999999998E-2</v>
      </c>
      <c r="AV278" s="16">
        <v>0.56709969999999998</v>
      </c>
      <c r="AX278" s="16"/>
      <c r="AY278" s="16"/>
    </row>
    <row r="279" spans="1:51">
      <c r="A279" s="16">
        <v>2520</v>
      </c>
      <c r="B279" s="16">
        <f t="shared" si="30"/>
        <v>42</v>
      </c>
      <c r="C279" s="16">
        <v>20.650400000000001</v>
      </c>
      <c r="D279" s="16">
        <v>74.047713999999999</v>
      </c>
      <c r="E279" s="16">
        <v>3.0259218000000001E-2</v>
      </c>
      <c r="F279" s="16">
        <v>0.77102619999999999</v>
      </c>
      <c r="H279" s="16">
        <v>2560</v>
      </c>
      <c r="I279" s="16">
        <f t="shared" si="28"/>
        <v>42.666666666666664</v>
      </c>
      <c r="J279" s="16">
        <v>23.188707000000001</v>
      </c>
      <c r="K279" s="16">
        <v>72.627139999999997</v>
      </c>
      <c r="L279" s="16">
        <v>3.2630800000000001E-2</v>
      </c>
      <c r="M279" s="16">
        <v>0.586758</v>
      </c>
      <c r="O279" s="16">
        <v>2540</v>
      </c>
      <c r="P279">
        <f t="shared" si="31"/>
        <v>42.333333333333336</v>
      </c>
      <c r="Q279" s="16">
        <v>33.305053999999998</v>
      </c>
      <c r="R279" s="16">
        <v>73.563500000000005</v>
      </c>
      <c r="S279" s="16">
        <v>6.2399986999999997E-2</v>
      </c>
      <c r="T279" s="16">
        <v>0.41862437000000002</v>
      </c>
      <c r="V279" s="16">
        <v>2530</v>
      </c>
      <c r="W279">
        <f t="shared" si="32"/>
        <v>42.166666666666664</v>
      </c>
      <c r="X279" s="16">
        <v>35.768664999999999</v>
      </c>
      <c r="Y279" s="16">
        <v>73.655463999999995</v>
      </c>
      <c r="Z279" s="16">
        <v>6.853658E-2</v>
      </c>
      <c r="AA279" s="16">
        <v>0.28771400000000003</v>
      </c>
      <c r="AC279" s="16">
        <v>2440</v>
      </c>
      <c r="AD279" s="16">
        <f t="shared" si="33"/>
        <v>40.666666666666664</v>
      </c>
      <c r="AE279" s="16">
        <v>48.909829999999999</v>
      </c>
      <c r="AF279" s="16">
        <v>103.42485000000001</v>
      </c>
      <c r="AG279" s="16">
        <v>0.13779959</v>
      </c>
      <c r="AH279" s="16">
        <v>-3.9981375999999999E-2</v>
      </c>
      <c r="AJ279" s="16">
        <v>2510</v>
      </c>
      <c r="AK279" s="16">
        <f t="shared" si="29"/>
        <v>41.833333333333336</v>
      </c>
      <c r="AL279" s="16">
        <v>18.661432000000001</v>
      </c>
      <c r="AM279" s="16">
        <v>73.474365000000006</v>
      </c>
      <c r="AN279" s="16">
        <v>2.7159788000000001E-2</v>
      </c>
      <c r="AO279" s="16">
        <v>0.84061160000000001</v>
      </c>
      <c r="AQ279" s="16">
        <v>2520</v>
      </c>
      <c r="AR279">
        <f t="shared" si="34"/>
        <v>42</v>
      </c>
      <c r="AS279" s="16">
        <v>24.790188000000001</v>
      </c>
      <c r="AT279" s="16">
        <v>74.851659999999995</v>
      </c>
      <c r="AU279" s="16">
        <v>3.6321144999999999E-2</v>
      </c>
      <c r="AV279" s="16">
        <v>0.57062659999999998</v>
      </c>
      <c r="AX279" s="16"/>
      <c r="AY279" s="16"/>
    </row>
    <row r="280" spans="1:51">
      <c r="A280" s="16">
        <v>2530</v>
      </c>
      <c r="B280" s="16">
        <f t="shared" si="30"/>
        <v>42.166666666666664</v>
      </c>
      <c r="C280" s="16">
        <v>20.483733999999998</v>
      </c>
      <c r="D280" s="16">
        <v>74.047659999999993</v>
      </c>
      <c r="E280" s="16">
        <v>3.0000992000000001E-2</v>
      </c>
      <c r="F280" s="16">
        <v>0.77746850000000001</v>
      </c>
      <c r="H280" s="16">
        <v>2570</v>
      </c>
      <c r="I280" s="16">
        <f t="shared" si="28"/>
        <v>42.833333333333336</v>
      </c>
      <c r="J280" s="16">
        <v>23.058487</v>
      </c>
      <c r="K280" s="16">
        <v>72.625860000000003</v>
      </c>
      <c r="L280" s="16">
        <v>3.2394779999999998E-2</v>
      </c>
      <c r="M280" s="16">
        <v>0.59033835000000001</v>
      </c>
      <c r="O280" s="16">
        <v>2550</v>
      </c>
      <c r="P280">
        <f t="shared" si="31"/>
        <v>42.5</v>
      </c>
      <c r="Q280" s="16">
        <v>33.138385999999997</v>
      </c>
      <c r="R280" s="16">
        <v>73.561959999999999</v>
      </c>
      <c r="S280" s="16">
        <v>6.1752710000000002E-2</v>
      </c>
      <c r="T280" s="16">
        <v>0.42208020000000002</v>
      </c>
      <c r="V280" s="16">
        <v>2540</v>
      </c>
      <c r="W280">
        <f t="shared" si="32"/>
        <v>42.333333333333336</v>
      </c>
      <c r="X280" s="16">
        <v>35.676285</v>
      </c>
      <c r="Y280" s="16">
        <v>73.654929999999993</v>
      </c>
      <c r="Z280" s="16">
        <v>6.8094305999999993E-2</v>
      </c>
      <c r="AA280" s="16">
        <v>0.28859538000000001</v>
      </c>
      <c r="AC280" s="16">
        <v>2450</v>
      </c>
      <c r="AD280" s="16">
        <f t="shared" si="33"/>
        <v>40.833333333333336</v>
      </c>
      <c r="AE280" s="16">
        <v>48.909649999999999</v>
      </c>
      <c r="AF280" s="16">
        <v>104.18437</v>
      </c>
      <c r="AG280" s="16">
        <v>0.13921844999999999</v>
      </c>
      <c r="AH280" s="16">
        <v>-3.0083966E-2</v>
      </c>
      <c r="AJ280" s="16">
        <v>2520</v>
      </c>
      <c r="AK280" s="16">
        <f t="shared" si="29"/>
        <v>42</v>
      </c>
      <c r="AL280" s="16">
        <v>18.500112999999999</v>
      </c>
      <c r="AM280" s="16">
        <v>73.474440000000001</v>
      </c>
      <c r="AN280" s="16">
        <v>2.6941786999999998E-2</v>
      </c>
      <c r="AO280" s="16">
        <v>0.84792274000000001</v>
      </c>
      <c r="AQ280" s="16">
        <v>2530</v>
      </c>
      <c r="AR280">
        <f t="shared" si="34"/>
        <v>42.166666666666664</v>
      </c>
      <c r="AS280" s="16">
        <v>24.653492</v>
      </c>
      <c r="AT280" s="16">
        <v>74.85127</v>
      </c>
      <c r="AU280" s="16">
        <v>3.6039330000000001E-2</v>
      </c>
      <c r="AV280" s="16">
        <v>0.57418239999999998</v>
      </c>
      <c r="AX280" s="16"/>
      <c r="AY280" s="16"/>
    </row>
    <row r="281" spans="1:51">
      <c r="A281" s="16">
        <v>2540</v>
      </c>
      <c r="B281" s="16">
        <f t="shared" si="30"/>
        <v>42.333333333333336</v>
      </c>
      <c r="C281" s="16">
        <v>20.317066000000001</v>
      </c>
      <c r="D281" s="16">
        <v>74.047560000000004</v>
      </c>
      <c r="E281" s="16">
        <v>2.9745732E-2</v>
      </c>
      <c r="F281" s="16">
        <v>0.7839988</v>
      </c>
      <c r="H281" s="16">
        <v>2580</v>
      </c>
      <c r="I281" s="16">
        <f t="shared" si="28"/>
        <v>43</v>
      </c>
      <c r="J281" s="16">
        <v>22.928267000000002</v>
      </c>
      <c r="K281" s="16">
        <v>72.624579999999995</v>
      </c>
      <c r="L281" s="16">
        <v>3.2161034999999998E-2</v>
      </c>
      <c r="M281" s="16">
        <v>0.59395014999999995</v>
      </c>
      <c r="O281" s="16">
        <v>2560</v>
      </c>
      <c r="P281">
        <f t="shared" si="31"/>
        <v>42.666666666666664</v>
      </c>
      <c r="Q281" s="16">
        <v>32.971718000000003</v>
      </c>
      <c r="R281" s="16">
        <v>73.560379999999995</v>
      </c>
      <c r="S281" s="16">
        <v>6.1112042999999998E-2</v>
      </c>
      <c r="T281" s="16">
        <v>0.42553229999999997</v>
      </c>
      <c r="V281" s="16">
        <v>2550</v>
      </c>
      <c r="W281">
        <f t="shared" si="32"/>
        <v>42.5</v>
      </c>
      <c r="X281" s="16">
        <v>35.5839</v>
      </c>
      <c r="Y281" s="16">
        <v>73.65437</v>
      </c>
      <c r="Z281" s="16">
        <v>6.7655670000000001E-2</v>
      </c>
      <c r="AA281" s="16">
        <v>0.28949190000000002</v>
      </c>
      <c r="AC281" s="16">
        <v>2460</v>
      </c>
      <c r="AD281" s="16">
        <f t="shared" si="33"/>
        <v>41</v>
      </c>
      <c r="AE281" s="16">
        <v>48.909469999999999</v>
      </c>
      <c r="AF281" s="16">
        <v>104.750275</v>
      </c>
      <c r="AG281" s="16">
        <v>0.14025876000000001</v>
      </c>
      <c r="AH281" s="16">
        <v>-2.2823765999999999E-2</v>
      </c>
      <c r="AJ281" s="16">
        <v>2530</v>
      </c>
      <c r="AK281" s="16">
        <f t="shared" si="29"/>
        <v>42.166666666666664</v>
      </c>
      <c r="AL281" s="16">
        <v>18.338789999999999</v>
      </c>
      <c r="AM281" s="16">
        <v>73.47448</v>
      </c>
      <c r="AN281" s="16">
        <v>2.6726074999999998E-2</v>
      </c>
      <c r="AO281" s="16">
        <v>0.85535019999999995</v>
      </c>
      <c r="AQ281" s="16">
        <v>2540</v>
      </c>
      <c r="AR281">
        <f t="shared" si="34"/>
        <v>42.333333333333336</v>
      </c>
      <c r="AS281" s="16">
        <v>24.516795999999999</v>
      </c>
      <c r="AT281" s="16">
        <v>74.850859999999997</v>
      </c>
      <c r="AU281" s="16">
        <v>3.5760444000000002E-2</v>
      </c>
      <c r="AV281" s="16">
        <v>0.57776760000000005</v>
      </c>
      <c r="AX281" s="16"/>
      <c r="AY281" s="16"/>
    </row>
    <row r="282" spans="1:51">
      <c r="A282" s="16">
        <v>2550</v>
      </c>
      <c r="B282" s="16">
        <f t="shared" si="30"/>
        <v>42.5</v>
      </c>
      <c r="C282" s="16">
        <v>20.150400000000001</v>
      </c>
      <c r="D282" s="16">
        <v>74.047430000000006</v>
      </c>
      <c r="E282" s="16">
        <v>2.9493387999999999E-2</v>
      </c>
      <c r="F282" s="16">
        <v>0.79061950000000003</v>
      </c>
      <c r="H282" s="16">
        <v>2590</v>
      </c>
      <c r="I282" s="16">
        <f t="shared" si="28"/>
        <v>43.166666666666664</v>
      </c>
      <c r="J282" s="16">
        <v>22.798044000000001</v>
      </c>
      <c r="K282" s="16">
        <v>72.623289999999997</v>
      </c>
      <c r="L282" s="16">
        <v>3.1929534000000002E-2</v>
      </c>
      <c r="M282" s="16">
        <v>0.59759384000000004</v>
      </c>
      <c r="O282" s="16">
        <v>2570</v>
      </c>
      <c r="P282">
        <f t="shared" si="31"/>
        <v>42.833333333333336</v>
      </c>
      <c r="Q282" s="16">
        <v>32.805053999999998</v>
      </c>
      <c r="R282" s="16">
        <v>73.55874</v>
      </c>
      <c r="S282" s="16">
        <v>6.0478023999999998E-2</v>
      </c>
      <c r="T282" s="16">
        <v>0.42898293999999998</v>
      </c>
      <c r="V282" s="16">
        <v>2560</v>
      </c>
      <c r="W282">
        <f t="shared" si="32"/>
        <v>42.666666666666664</v>
      </c>
      <c r="X282" s="16">
        <v>35.491515999999997</v>
      </c>
      <c r="Y282" s="16">
        <v>73.653790000000001</v>
      </c>
      <c r="Z282" s="16">
        <v>6.7220606000000002E-2</v>
      </c>
      <c r="AA282" s="16">
        <v>0.29040304</v>
      </c>
      <c r="AC282" s="16">
        <v>2470</v>
      </c>
      <c r="AD282" s="16">
        <f t="shared" si="33"/>
        <v>41.166666666666664</v>
      </c>
      <c r="AE282" s="16">
        <v>48.909289999999999</v>
      </c>
      <c r="AF282" s="16">
        <v>105.17632</v>
      </c>
      <c r="AG282" s="16">
        <v>0.14103267999999999</v>
      </c>
      <c r="AH282" s="16">
        <v>-1.7419238E-2</v>
      </c>
      <c r="AJ282" s="16">
        <v>2540</v>
      </c>
      <c r="AK282" s="16">
        <f t="shared" si="29"/>
        <v>42.333333333333336</v>
      </c>
      <c r="AL282" s="16">
        <v>18.17747</v>
      </c>
      <c r="AM282" s="16">
        <v>73.474490000000003</v>
      </c>
      <c r="AN282" s="16">
        <v>2.6512621E-2</v>
      </c>
      <c r="AO282" s="16">
        <v>0.86289910000000003</v>
      </c>
      <c r="AQ282" s="16">
        <v>2550</v>
      </c>
      <c r="AR282">
        <f t="shared" si="34"/>
        <v>42.5</v>
      </c>
      <c r="AS282" s="16">
        <v>24.380098</v>
      </c>
      <c r="AT282" s="16">
        <v>74.85042</v>
      </c>
      <c r="AU282" s="16">
        <v>3.5484443999999997E-2</v>
      </c>
      <c r="AV282" s="16">
        <v>0.58138270000000003</v>
      </c>
      <c r="AX282" s="16"/>
      <c r="AY282" s="16"/>
    </row>
    <row r="283" spans="1:51">
      <c r="A283" s="16">
        <v>2560</v>
      </c>
      <c r="B283" s="16">
        <f t="shared" si="30"/>
        <v>42.666666666666664</v>
      </c>
      <c r="C283" s="16">
        <v>19.983733999999998</v>
      </c>
      <c r="D283" s="16">
        <v>74.047259999999994</v>
      </c>
      <c r="E283" s="16">
        <v>2.9243913999999999E-2</v>
      </c>
      <c r="F283" s="16">
        <v>0.79733324000000005</v>
      </c>
      <c r="H283" s="16">
        <v>2600</v>
      </c>
      <c r="I283" s="16">
        <f t="shared" si="28"/>
        <v>43.333333333333336</v>
      </c>
      <c r="J283" s="16">
        <v>22.667824</v>
      </c>
      <c r="K283" s="16">
        <v>72.621989999999997</v>
      </c>
      <c r="L283" s="16">
        <v>3.1700249999999999E-2</v>
      </c>
      <c r="M283" s="16">
        <v>0.60126995999999999</v>
      </c>
      <c r="O283" s="16">
        <v>2580</v>
      </c>
      <c r="P283">
        <f t="shared" si="31"/>
        <v>43</v>
      </c>
      <c r="Q283" s="16">
        <v>32.638385999999997</v>
      </c>
      <c r="R283" s="16">
        <v>73.557050000000004</v>
      </c>
      <c r="S283" s="16">
        <v>5.9850708000000002E-2</v>
      </c>
      <c r="T283" s="16">
        <v>0.4324344</v>
      </c>
      <c r="V283" s="16">
        <v>2570</v>
      </c>
      <c r="W283">
        <f t="shared" si="32"/>
        <v>42.833333333333336</v>
      </c>
      <c r="X283" s="16">
        <v>35.399135999999999</v>
      </c>
      <c r="Y283" s="16">
        <v>73.653189999999995</v>
      </c>
      <c r="Z283" s="16">
        <v>6.6789059999999997E-2</v>
      </c>
      <c r="AA283" s="16">
        <v>0.29132819999999998</v>
      </c>
      <c r="AC283" s="16">
        <v>2480</v>
      </c>
      <c r="AD283" s="16">
        <f t="shared" si="33"/>
        <v>41.333333333333336</v>
      </c>
      <c r="AE283" s="16">
        <v>48.909109999999998</v>
      </c>
      <c r="AF283" s="16">
        <v>105.49957000000001</v>
      </c>
      <c r="AG283" s="16">
        <v>0.14161466</v>
      </c>
      <c r="AH283" s="16">
        <v>-1.335192E-2</v>
      </c>
      <c r="AJ283" s="16">
        <v>2541.6779999999999</v>
      </c>
      <c r="AK283" s="16">
        <f t="shared" si="29"/>
        <v>42.3613</v>
      </c>
      <c r="AL283" s="16">
        <v>18.150400000000001</v>
      </c>
      <c r="AM283" s="16">
        <v>73.474490000000003</v>
      </c>
      <c r="AN283" s="16">
        <v>2.647702E-2</v>
      </c>
      <c r="AO283" s="16">
        <v>0.86417790000000005</v>
      </c>
      <c r="AQ283" s="16">
        <v>2560</v>
      </c>
      <c r="AR283">
        <f t="shared" si="34"/>
        <v>42.666666666666664</v>
      </c>
      <c r="AS283" s="16">
        <v>24.243402</v>
      </c>
      <c r="AT283" s="16">
        <v>74.849945000000005</v>
      </c>
      <c r="AU283" s="16">
        <v>3.5211289999999999E-2</v>
      </c>
      <c r="AV283" s="16">
        <v>0.58502805000000002</v>
      </c>
      <c r="AX283" s="16"/>
      <c r="AY283" s="16"/>
    </row>
    <row r="284" spans="1:51">
      <c r="A284" s="16">
        <v>2570</v>
      </c>
      <c r="B284" s="16">
        <f t="shared" si="30"/>
        <v>42.833333333333336</v>
      </c>
      <c r="C284" s="16">
        <v>19.817066000000001</v>
      </c>
      <c r="D284" s="16">
        <v>74.047039999999996</v>
      </c>
      <c r="E284" s="16">
        <v>2.8997267E-2</v>
      </c>
      <c r="F284" s="16">
        <v>0.80414300000000005</v>
      </c>
      <c r="H284" s="16">
        <v>2610</v>
      </c>
      <c r="I284" s="16">
        <f t="shared" si="28"/>
        <v>43.5</v>
      </c>
      <c r="J284" s="16">
        <v>22.537603000000001</v>
      </c>
      <c r="K284" s="16">
        <v>72.620670000000004</v>
      </c>
      <c r="L284" s="16">
        <v>3.1473156000000002E-2</v>
      </c>
      <c r="M284" s="16">
        <v>0.60497915999999996</v>
      </c>
      <c r="O284" s="16">
        <v>2590</v>
      </c>
      <c r="P284">
        <f t="shared" si="31"/>
        <v>43.166666666666664</v>
      </c>
      <c r="Q284" s="16">
        <v>32.471718000000003</v>
      </c>
      <c r="R284" s="16">
        <v>73.555329999999998</v>
      </c>
      <c r="S284" s="16">
        <v>5.9230138000000002E-2</v>
      </c>
      <c r="T284" s="16">
        <v>0.43588892000000001</v>
      </c>
      <c r="V284" s="16">
        <v>2580</v>
      </c>
      <c r="W284">
        <f t="shared" si="32"/>
        <v>43</v>
      </c>
      <c r="X284" s="16">
        <v>35.306750000000001</v>
      </c>
      <c r="Y284" s="16">
        <v>73.652569999999997</v>
      </c>
      <c r="Z284" s="16">
        <v>6.636098E-2</v>
      </c>
      <c r="AA284" s="16">
        <v>0.2922671</v>
      </c>
      <c r="AC284" s="16">
        <v>2490</v>
      </c>
      <c r="AD284" s="16">
        <f t="shared" si="33"/>
        <v>41.5</v>
      </c>
      <c r="AE284" s="16">
        <v>48.908935999999997</v>
      </c>
      <c r="AF284" s="16">
        <v>105.74621</v>
      </c>
      <c r="AG284" s="16">
        <v>0.14205570000000001</v>
      </c>
      <c r="AH284" s="16">
        <v>-1.0266378E-2</v>
      </c>
      <c r="AJ284" s="16">
        <v>2541.6779999999999</v>
      </c>
      <c r="AK284" s="16">
        <f t="shared" si="29"/>
        <v>42.3613</v>
      </c>
      <c r="AL284" s="16">
        <v>18.150400000000001</v>
      </c>
      <c r="AM284" s="16">
        <v>73.474490000000003</v>
      </c>
      <c r="AN284" s="16">
        <v>2.647702E-2</v>
      </c>
      <c r="AO284" s="16">
        <v>0.864178</v>
      </c>
      <c r="AQ284" s="16">
        <v>2570</v>
      </c>
      <c r="AR284">
        <f t="shared" si="34"/>
        <v>42.833333333333336</v>
      </c>
      <c r="AS284" s="16">
        <v>24.106707</v>
      </c>
      <c r="AT284" s="16">
        <v>74.849440000000001</v>
      </c>
      <c r="AU284" s="16">
        <v>3.4940954000000003E-2</v>
      </c>
      <c r="AV284" s="16">
        <v>0.58870416999999997</v>
      </c>
      <c r="AX284" s="16"/>
      <c r="AY284" s="16"/>
    </row>
    <row r="285" spans="1:51">
      <c r="A285" s="16">
        <v>2580</v>
      </c>
      <c r="B285" s="16">
        <f t="shared" si="30"/>
        <v>43</v>
      </c>
      <c r="C285" s="16">
        <v>19.650400000000001</v>
      </c>
      <c r="D285" s="16">
        <v>74.046790000000001</v>
      </c>
      <c r="E285" s="16">
        <v>2.8753402000000001E-2</v>
      </c>
      <c r="F285" s="16">
        <v>0.81105210000000005</v>
      </c>
      <c r="H285" s="16">
        <v>2620</v>
      </c>
      <c r="I285" s="16">
        <f t="shared" si="28"/>
        <v>43.666666666666664</v>
      </c>
      <c r="J285" s="16">
        <v>22.407382999999999</v>
      </c>
      <c r="K285" s="16">
        <v>72.619339999999994</v>
      </c>
      <c r="L285" s="16">
        <v>3.124822E-2</v>
      </c>
      <c r="M285" s="16">
        <v>0.60872203000000003</v>
      </c>
      <c r="O285" s="16">
        <v>2600</v>
      </c>
      <c r="P285">
        <f t="shared" si="31"/>
        <v>43.333333333333336</v>
      </c>
      <c r="Q285" s="16">
        <v>32.305050000000001</v>
      </c>
      <c r="R285" s="16">
        <v>73.553550000000001</v>
      </c>
      <c r="S285" s="16">
        <v>5.8616340000000003E-2</v>
      </c>
      <c r="T285" s="16">
        <v>0.43934834</v>
      </c>
      <c r="V285" s="16">
        <v>2590</v>
      </c>
      <c r="W285">
        <f t="shared" si="32"/>
        <v>43.166666666666664</v>
      </c>
      <c r="X285" s="16">
        <v>35.214367000000003</v>
      </c>
      <c r="Y285" s="16">
        <v>73.651929999999993</v>
      </c>
      <c r="Z285" s="16">
        <v>6.5936333999999999E-2</v>
      </c>
      <c r="AA285" s="16">
        <v>0.29321942000000001</v>
      </c>
      <c r="AC285" s="16">
        <v>2500</v>
      </c>
      <c r="AD285" s="16">
        <f t="shared" si="33"/>
        <v>41.666666666666664</v>
      </c>
      <c r="AE285" s="16">
        <v>48.908755999999997</v>
      </c>
      <c r="AF285" s="16">
        <v>105.935135</v>
      </c>
      <c r="AG285" s="16">
        <v>0.14239183</v>
      </c>
      <c r="AH285" s="16">
        <v>-7.9117630000000005E-3</v>
      </c>
      <c r="AJ285" s="16">
        <v>2550</v>
      </c>
      <c r="AK285" s="16">
        <f t="shared" si="29"/>
        <v>42.5</v>
      </c>
      <c r="AL285" s="16">
        <v>18.425322999999999</v>
      </c>
      <c r="AM285" s="16">
        <v>73.474463999999998</v>
      </c>
      <c r="AN285" s="16">
        <v>2.6306985000000001E-2</v>
      </c>
      <c r="AO285" s="16">
        <v>0.81448144</v>
      </c>
      <c r="AQ285" s="16">
        <v>2580</v>
      </c>
      <c r="AR285">
        <f t="shared" si="34"/>
        <v>43</v>
      </c>
      <c r="AS285" s="16">
        <v>23.970009999999998</v>
      </c>
      <c r="AT285" s="16">
        <v>74.848915000000005</v>
      </c>
      <c r="AU285" s="16">
        <v>3.4673392999999997E-2</v>
      </c>
      <c r="AV285" s="16">
        <v>0.59241160000000004</v>
      </c>
      <c r="AX285" s="16"/>
      <c r="AY285" s="16"/>
    </row>
    <row r="286" spans="1:51">
      <c r="A286" s="16">
        <v>2581.4580000000001</v>
      </c>
      <c r="B286" s="16">
        <f t="shared" si="30"/>
        <v>43.024300000000004</v>
      </c>
      <c r="C286" s="16">
        <v>19.626100000000001</v>
      </c>
      <c r="D286" s="16">
        <v>74.046750000000003</v>
      </c>
      <c r="E286" s="16">
        <v>2.8718074999999999E-2</v>
      </c>
      <c r="F286" s="16">
        <v>0.81206789999999995</v>
      </c>
      <c r="H286" s="16">
        <v>2630</v>
      </c>
      <c r="I286" s="16">
        <f t="shared" si="28"/>
        <v>43.833333333333336</v>
      </c>
      <c r="J286" s="16">
        <v>22.277163000000002</v>
      </c>
      <c r="K286" s="16">
        <v>72.618003999999999</v>
      </c>
      <c r="L286" s="16">
        <v>3.1025420000000001E-2</v>
      </c>
      <c r="M286" s="16">
        <v>0.61249929999999997</v>
      </c>
      <c r="O286" s="16">
        <v>2610</v>
      </c>
      <c r="P286">
        <f t="shared" si="31"/>
        <v>43.5</v>
      </c>
      <c r="Q286" s="16">
        <v>32.138385999999997</v>
      </c>
      <c r="R286" s="16">
        <v>73.551730000000006</v>
      </c>
      <c r="S286" s="16">
        <v>5.8009323000000002E-2</v>
      </c>
      <c r="T286" s="16">
        <v>0.44281452999999998</v>
      </c>
      <c r="V286" s="16">
        <v>2600</v>
      </c>
      <c r="W286">
        <f t="shared" si="32"/>
        <v>43.333333333333336</v>
      </c>
      <c r="X286" s="16">
        <v>35.121986</v>
      </c>
      <c r="Y286" s="16">
        <v>73.651275999999996</v>
      </c>
      <c r="Z286" s="16">
        <v>6.5515069999999995E-2</v>
      </c>
      <c r="AA286" s="16">
        <v>0.29418476999999998</v>
      </c>
      <c r="AC286" s="16">
        <v>2510</v>
      </c>
      <c r="AD286" s="16">
        <f t="shared" si="33"/>
        <v>41.833333333333336</v>
      </c>
      <c r="AE286" s="16">
        <v>48.908577000000001</v>
      </c>
      <c r="AF286" s="16">
        <v>106.08033</v>
      </c>
      <c r="AG286" s="16">
        <v>0.14264913000000001</v>
      </c>
      <c r="AH286" s="16">
        <v>-6.1062983999999997E-3</v>
      </c>
      <c r="AJ286" s="16">
        <v>2560</v>
      </c>
      <c r="AK286" s="16">
        <f t="shared" si="29"/>
        <v>42.666666666666664</v>
      </c>
      <c r="AL286" s="16">
        <v>18.755682</v>
      </c>
      <c r="AM286" s="16">
        <v>73.474429999999998</v>
      </c>
      <c r="AN286" s="16">
        <v>2.6118979000000001E-2</v>
      </c>
      <c r="AO286" s="16">
        <v>0.75770866999999997</v>
      </c>
      <c r="AQ286" s="16">
        <v>2590</v>
      </c>
      <c r="AR286">
        <f t="shared" si="34"/>
        <v>43.166666666666664</v>
      </c>
      <c r="AS286" s="16">
        <v>23.833313</v>
      </c>
      <c r="AT286" s="16">
        <v>74.848365999999999</v>
      </c>
      <c r="AU286" s="16">
        <v>3.4408577000000003E-2</v>
      </c>
      <c r="AV286" s="16">
        <v>0.59615079999999998</v>
      </c>
      <c r="AX286" s="16"/>
      <c r="AY286" s="16"/>
    </row>
    <row r="287" spans="1:51">
      <c r="A287" s="16"/>
      <c r="B287" s="16"/>
      <c r="C287" s="16"/>
      <c r="D287" s="16"/>
      <c r="E287" s="16"/>
      <c r="F287" s="16"/>
      <c r="H287" s="16">
        <v>2640</v>
      </c>
      <c r="I287" s="16">
        <f t="shared" si="28"/>
        <v>44</v>
      </c>
      <c r="J287" s="16">
        <v>22.146941999999999</v>
      </c>
      <c r="K287" s="16">
        <v>72.616650000000007</v>
      </c>
      <c r="L287" s="16">
        <v>3.0804730999999998E-2</v>
      </c>
      <c r="M287" s="16">
        <v>0.61631166999999998</v>
      </c>
      <c r="O287" s="16">
        <v>2620</v>
      </c>
      <c r="P287">
        <f t="shared" si="31"/>
        <v>43.666666666666664</v>
      </c>
      <c r="Q287" s="16">
        <v>31.971716000000001</v>
      </c>
      <c r="R287" s="16">
        <v>73.549865999999994</v>
      </c>
      <c r="S287" s="16">
        <v>5.7409093000000001E-2</v>
      </c>
      <c r="T287" s="16">
        <v>0.44628906000000002</v>
      </c>
      <c r="V287" s="16">
        <v>2610</v>
      </c>
      <c r="W287">
        <f t="shared" si="32"/>
        <v>43.5</v>
      </c>
      <c r="X287" s="16">
        <v>35.029601999999997</v>
      </c>
      <c r="Y287" s="16">
        <v>73.650604000000001</v>
      </c>
      <c r="Z287" s="16">
        <v>6.5097119999999994E-2</v>
      </c>
      <c r="AA287" s="16">
        <v>0.29516268000000001</v>
      </c>
      <c r="AC287" s="16">
        <v>2520</v>
      </c>
      <c r="AD287" s="16">
        <f t="shared" si="33"/>
        <v>42</v>
      </c>
      <c r="AE287" s="16">
        <v>48.908397999999998</v>
      </c>
      <c r="AF287" s="16">
        <v>106.19213999999999</v>
      </c>
      <c r="AG287" s="16">
        <v>0.14284665999999999</v>
      </c>
      <c r="AH287" s="16">
        <v>-4.7172270000000001E-3</v>
      </c>
      <c r="AJ287" s="16">
        <v>2570</v>
      </c>
      <c r="AK287" s="16">
        <f t="shared" si="29"/>
        <v>42.833333333333336</v>
      </c>
      <c r="AL287" s="16">
        <v>19.086039</v>
      </c>
      <c r="AM287" s="16">
        <v>73.474369999999993</v>
      </c>
      <c r="AN287" s="16">
        <v>2.5947897000000001E-2</v>
      </c>
      <c r="AO287" s="16">
        <v>0.70390649999999999</v>
      </c>
      <c r="AQ287" s="16">
        <v>2600</v>
      </c>
      <c r="AR287">
        <f t="shared" si="34"/>
        <v>43.333333333333336</v>
      </c>
      <c r="AS287" s="16">
        <v>23.696617</v>
      </c>
      <c r="AT287" s="16">
        <v>74.847785999999999</v>
      </c>
      <c r="AU287" s="16">
        <v>3.4146465000000001E-2</v>
      </c>
      <c r="AV287" s="16">
        <v>0.59992230000000002</v>
      </c>
      <c r="AX287" s="16"/>
      <c r="AY287" s="16"/>
    </row>
    <row r="288" spans="1:51">
      <c r="A288" s="16"/>
      <c r="B288" s="16"/>
      <c r="C288" s="16"/>
      <c r="D288" s="16"/>
      <c r="E288" s="16"/>
      <c r="F288" s="16"/>
      <c r="H288" s="16">
        <v>2650</v>
      </c>
      <c r="I288" s="16">
        <f t="shared" si="28"/>
        <v>44.166666666666664</v>
      </c>
      <c r="J288" s="16">
        <v>22.016722000000001</v>
      </c>
      <c r="K288" s="16">
        <v>72.615295000000003</v>
      </c>
      <c r="L288" s="16">
        <v>3.0586122E-2</v>
      </c>
      <c r="M288" s="16">
        <v>0.62015980000000004</v>
      </c>
      <c r="O288" s="16">
        <v>2630</v>
      </c>
      <c r="P288">
        <f t="shared" si="31"/>
        <v>43.833333333333336</v>
      </c>
      <c r="Q288" s="16">
        <v>31.805050000000001</v>
      </c>
      <c r="R288" s="16">
        <v>73.547960000000003</v>
      </c>
      <c r="S288" s="16">
        <v>5.6815659999999997E-2</v>
      </c>
      <c r="T288" s="16">
        <v>0.44977358000000001</v>
      </c>
      <c r="V288" s="16">
        <v>2620</v>
      </c>
      <c r="W288">
        <f t="shared" si="32"/>
        <v>43.666666666666664</v>
      </c>
      <c r="X288" s="16">
        <v>34.937218000000001</v>
      </c>
      <c r="Y288" s="16">
        <v>73.649900000000002</v>
      </c>
      <c r="Z288" s="16">
        <v>6.4682470000000006E-2</v>
      </c>
      <c r="AA288" s="16">
        <v>0.29615295000000003</v>
      </c>
      <c r="AC288" s="16">
        <v>2530</v>
      </c>
      <c r="AD288" s="16">
        <f t="shared" si="33"/>
        <v>42.166666666666664</v>
      </c>
      <c r="AE288" s="16">
        <v>48.90822</v>
      </c>
      <c r="AF288" s="16">
        <v>106.27833</v>
      </c>
      <c r="AG288" s="16">
        <v>0.14299859000000001</v>
      </c>
      <c r="AH288" s="16">
        <v>-3.6458931999999999E-3</v>
      </c>
      <c r="AJ288" s="16">
        <v>2580</v>
      </c>
      <c r="AK288" s="16">
        <f t="shared" si="29"/>
        <v>43</v>
      </c>
      <c r="AL288" s="16">
        <v>19.416397</v>
      </c>
      <c r="AM288" s="16">
        <v>73.474320000000006</v>
      </c>
      <c r="AN288" s="16">
        <v>2.579292E-2</v>
      </c>
      <c r="AO288" s="16">
        <v>0.65286063999999999</v>
      </c>
      <c r="AQ288" s="16">
        <v>2610</v>
      </c>
      <c r="AR288">
        <f t="shared" si="34"/>
        <v>43.5</v>
      </c>
      <c r="AS288" s="16">
        <v>23.559920999999999</v>
      </c>
      <c r="AT288" s="16">
        <v>74.847179999999994</v>
      </c>
      <c r="AU288" s="16">
        <v>3.3887036000000002E-2</v>
      </c>
      <c r="AV288" s="16">
        <v>0.60372680000000001</v>
      </c>
      <c r="AX288" s="16"/>
      <c r="AY288" s="16"/>
    </row>
    <row r="289" spans="1:51">
      <c r="A289" s="16"/>
      <c r="B289" s="16"/>
      <c r="C289" s="16"/>
      <c r="D289" s="16"/>
      <c r="E289" s="16"/>
      <c r="F289" s="16"/>
      <c r="H289" s="16">
        <v>2660</v>
      </c>
      <c r="I289" s="16">
        <f t="shared" si="28"/>
        <v>44.333333333333336</v>
      </c>
      <c r="J289" s="16">
        <v>21.886500999999999</v>
      </c>
      <c r="K289" s="16">
        <v>72.613929999999996</v>
      </c>
      <c r="L289" s="16">
        <v>3.0369568999999999E-2</v>
      </c>
      <c r="M289" s="16">
        <v>0.62404440000000005</v>
      </c>
      <c r="O289" s="16">
        <v>2640</v>
      </c>
      <c r="P289">
        <f t="shared" si="31"/>
        <v>44</v>
      </c>
      <c r="Q289" s="16">
        <v>31.638382</v>
      </c>
      <c r="R289" s="16">
        <v>73.546009999999995</v>
      </c>
      <c r="S289" s="16">
        <v>5.6229019999999998E-2</v>
      </c>
      <c r="T289" s="16">
        <v>0.45326957000000001</v>
      </c>
      <c r="V289" s="16">
        <v>2630</v>
      </c>
      <c r="W289">
        <f t="shared" si="32"/>
        <v>43.833333333333336</v>
      </c>
      <c r="X289" s="16">
        <v>34.844833000000001</v>
      </c>
      <c r="Y289" s="16">
        <v>73.649190000000004</v>
      </c>
      <c r="Z289" s="16">
        <v>6.427107E-2</v>
      </c>
      <c r="AA289" s="16">
        <v>0.29715530000000001</v>
      </c>
      <c r="AC289" s="16">
        <v>2540</v>
      </c>
      <c r="AD289" s="16">
        <f t="shared" si="33"/>
        <v>42.333333333333336</v>
      </c>
      <c r="AE289" s="16">
        <v>48.90804</v>
      </c>
      <c r="AF289" s="16">
        <v>106.344826</v>
      </c>
      <c r="AG289" s="16">
        <v>0.14311560000000001</v>
      </c>
      <c r="AH289" s="16">
        <v>-2.8177972E-3</v>
      </c>
      <c r="AJ289" s="16">
        <v>2590</v>
      </c>
      <c r="AK289" s="16">
        <f t="shared" si="29"/>
        <v>43.166666666666664</v>
      </c>
      <c r="AL289" s="16">
        <v>19.746756000000001</v>
      </c>
      <c r="AM289" s="16">
        <v>73.474266</v>
      </c>
      <c r="AN289" s="16">
        <v>2.565303E-2</v>
      </c>
      <c r="AO289" s="16">
        <v>0.60435130000000004</v>
      </c>
      <c r="AQ289" s="16">
        <v>2620</v>
      </c>
      <c r="AR289">
        <f t="shared" si="34"/>
        <v>43.666666666666664</v>
      </c>
      <c r="AS289" s="16">
        <v>23.423224999999999</v>
      </c>
      <c r="AT289" s="16">
        <v>74.846559999999997</v>
      </c>
      <c r="AU289" s="16">
        <v>3.3630243999999997E-2</v>
      </c>
      <c r="AV289" s="16">
        <v>0.60756489999999996</v>
      </c>
      <c r="AX289" s="16"/>
      <c r="AY289" s="16"/>
    </row>
    <row r="290" spans="1:51">
      <c r="A290" s="16"/>
      <c r="B290" s="16"/>
      <c r="C290" s="16"/>
      <c r="D290" s="16"/>
      <c r="E290" s="16"/>
      <c r="F290" s="16"/>
      <c r="H290" s="16">
        <v>2670</v>
      </c>
      <c r="I290" s="16">
        <f t="shared" si="28"/>
        <v>44.5</v>
      </c>
      <c r="J290" s="16">
        <v>21.756278999999999</v>
      </c>
      <c r="K290" s="16">
        <v>72.612560000000002</v>
      </c>
      <c r="L290" s="16">
        <v>3.0155046000000001E-2</v>
      </c>
      <c r="M290" s="16">
        <v>0.62796620000000003</v>
      </c>
      <c r="O290" s="16">
        <v>2650</v>
      </c>
      <c r="P290">
        <f t="shared" si="31"/>
        <v>44.166666666666664</v>
      </c>
      <c r="Q290" s="16">
        <v>31.471716000000001</v>
      </c>
      <c r="R290" s="16">
        <v>73.544030000000006</v>
      </c>
      <c r="S290" s="16">
        <v>5.5649142999999998E-2</v>
      </c>
      <c r="T290" s="16">
        <v>0.45677846999999999</v>
      </c>
      <c r="V290" s="16">
        <v>2640</v>
      </c>
      <c r="W290">
        <f t="shared" si="32"/>
        <v>44</v>
      </c>
      <c r="X290" s="16">
        <v>34.752453000000003</v>
      </c>
      <c r="Y290" s="16">
        <v>73.64846</v>
      </c>
      <c r="Z290" s="16">
        <v>6.3862879999999997E-2</v>
      </c>
      <c r="AA290" s="16">
        <v>0.29816946</v>
      </c>
      <c r="AC290" s="16">
        <v>2550</v>
      </c>
      <c r="AD290" s="16">
        <f t="shared" si="33"/>
        <v>42.5</v>
      </c>
      <c r="AE290" s="16">
        <v>48.907859999999999</v>
      </c>
      <c r="AF290" s="16">
        <v>106.39615999999999</v>
      </c>
      <c r="AG290" s="16">
        <v>0.14320579</v>
      </c>
      <c r="AH290" s="16">
        <v>-2.1765704999999998E-3</v>
      </c>
      <c r="AJ290" s="16">
        <v>2600</v>
      </c>
      <c r="AK290" s="16">
        <f t="shared" si="29"/>
        <v>43.333333333333336</v>
      </c>
      <c r="AL290" s="16">
        <v>20.077114000000002</v>
      </c>
      <c r="AM290" s="16">
        <v>73.474209999999999</v>
      </c>
      <c r="AN290" s="16">
        <v>2.5527350000000001E-2</v>
      </c>
      <c r="AO290" s="16">
        <v>0.55819076000000001</v>
      </c>
      <c r="AQ290" s="16">
        <v>2630</v>
      </c>
      <c r="AR290">
        <f t="shared" si="34"/>
        <v>43.833333333333336</v>
      </c>
      <c r="AS290" s="16">
        <v>23.286528000000001</v>
      </c>
      <c r="AT290" s="16">
        <v>74.845910000000003</v>
      </c>
      <c r="AU290" s="16">
        <v>3.3376059999999999E-2</v>
      </c>
      <c r="AV290" s="16">
        <v>0.61143725999999998</v>
      </c>
      <c r="AX290" s="16"/>
      <c r="AY290" s="16"/>
    </row>
    <row r="291" spans="1:51">
      <c r="A291" s="16"/>
      <c r="B291" s="16"/>
      <c r="C291" s="16"/>
      <c r="D291" s="16"/>
      <c r="E291" s="16"/>
      <c r="F291" s="16"/>
      <c r="H291" s="16">
        <v>2680</v>
      </c>
      <c r="I291" s="16">
        <f t="shared" si="28"/>
        <v>44.666666666666664</v>
      </c>
      <c r="J291" s="16">
        <v>21.626059000000001</v>
      </c>
      <c r="K291" s="16">
        <v>72.611170000000001</v>
      </c>
      <c r="L291" s="16">
        <v>2.9942531000000001E-2</v>
      </c>
      <c r="M291" s="16">
        <v>0.63192623999999997</v>
      </c>
      <c r="O291" s="16">
        <v>2660</v>
      </c>
      <c r="P291">
        <f t="shared" si="31"/>
        <v>44.333333333333336</v>
      </c>
      <c r="Q291" s="16">
        <v>31.305047999999999</v>
      </c>
      <c r="R291" s="16">
        <v>73.542010000000005</v>
      </c>
      <c r="S291" s="16">
        <v>5.5076020000000003E-2</v>
      </c>
      <c r="T291" s="16">
        <v>0.46030176</v>
      </c>
      <c r="V291" s="16">
        <v>2650</v>
      </c>
      <c r="W291">
        <f t="shared" si="32"/>
        <v>44.166666666666664</v>
      </c>
      <c r="X291" s="16">
        <v>34.660069999999997</v>
      </c>
      <c r="Y291" s="16">
        <v>73.647710000000004</v>
      </c>
      <c r="Z291" s="16">
        <v>6.3457860000000005E-2</v>
      </c>
      <c r="AA291" s="16">
        <v>0.29919508</v>
      </c>
      <c r="AC291" s="16">
        <v>2560</v>
      </c>
      <c r="AD291" s="16">
        <f t="shared" si="33"/>
        <v>42.666666666666664</v>
      </c>
      <c r="AE291" s="16">
        <v>48.907679999999999</v>
      </c>
      <c r="AF291" s="16">
        <v>106.435745</v>
      </c>
      <c r="AG291" s="16">
        <v>0.14327528</v>
      </c>
      <c r="AH291" s="16">
        <v>-1.6795292E-3</v>
      </c>
      <c r="AJ291" s="16">
        <v>2610</v>
      </c>
      <c r="AK291" s="16">
        <f t="shared" si="29"/>
        <v>43.5</v>
      </c>
      <c r="AL291" s="16">
        <v>20.40747</v>
      </c>
      <c r="AM291" s="16">
        <v>73.474159999999998</v>
      </c>
      <c r="AN291" s="16">
        <v>2.5415078000000001E-2</v>
      </c>
      <c r="AO291" s="16">
        <v>0.51420359999999998</v>
      </c>
      <c r="AQ291" s="16">
        <v>2640</v>
      </c>
      <c r="AR291">
        <f t="shared" si="34"/>
        <v>44</v>
      </c>
      <c r="AS291" s="16">
        <v>23.149832</v>
      </c>
      <c r="AT291" s="16">
        <v>74.845240000000004</v>
      </c>
      <c r="AU291" s="16">
        <v>3.3124453999999998E-2</v>
      </c>
      <c r="AV291" s="16">
        <v>0.61534434999999998</v>
      </c>
      <c r="AX291" s="16"/>
      <c r="AY291" s="16"/>
    </row>
    <row r="292" spans="1:51">
      <c r="A292" s="16"/>
      <c r="B292" s="16"/>
      <c r="C292" s="16"/>
      <c r="D292" s="16"/>
      <c r="E292" s="16"/>
      <c r="F292" s="16"/>
      <c r="H292" s="16">
        <v>2690</v>
      </c>
      <c r="I292" s="16">
        <f t="shared" si="28"/>
        <v>44.833333333333336</v>
      </c>
      <c r="J292" s="16">
        <v>21.495837999999999</v>
      </c>
      <c r="K292" s="16">
        <v>72.609769999999997</v>
      </c>
      <c r="L292" s="16">
        <v>2.9732000000000001E-2</v>
      </c>
      <c r="M292" s="16">
        <v>0.63592510000000002</v>
      </c>
      <c r="O292" s="16">
        <v>2670</v>
      </c>
      <c r="P292">
        <f t="shared" si="31"/>
        <v>44.5</v>
      </c>
      <c r="Q292" s="16">
        <v>31.138382</v>
      </c>
      <c r="R292" s="16">
        <v>73.539955000000006</v>
      </c>
      <c r="S292" s="16">
        <v>5.4509643000000003E-2</v>
      </c>
      <c r="T292" s="16">
        <v>0.46384087000000002</v>
      </c>
      <c r="V292" s="16">
        <v>2660</v>
      </c>
      <c r="W292">
        <f t="shared" si="32"/>
        <v>44.333333333333336</v>
      </c>
      <c r="X292" s="16">
        <v>34.567684</v>
      </c>
      <c r="Y292" s="16">
        <v>73.646950000000004</v>
      </c>
      <c r="Z292" s="16">
        <v>6.3055970000000003E-2</v>
      </c>
      <c r="AA292" s="16">
        <v>0.30023187000000001</v>
      </c>
      <c r="AC292" s="16">
        <v>2570</v>
      </c>
      <c r="AD292" s="16">
        <f t="shared" si="33"/>
        <v>42.833333333333336</v>
      </c>
      <c r="AE292" s="16">
        <v>48.907505</v>
      </c>
      <c r="AF292" s="16">
        <v>106.46623</v>
      </c>
      <c r="AG292" s="16">
        <v>0.14332874000000001</v>
      </c>
      <c r="AH292" s="16">
        <v>-1.2941704E-3</v>
      </c>
      <c r="AJ292" s="16">
        <v>2620</v>
      </c>
      <c r="AK292" s="16">
        <f t="shared" si="29"/>
        <v>43.666666666666664</v>
      </c>
      <c r="AL292" s="16">
        <v>20.737829999999999</v>
      </c>
      <c r="AM292" s="16">
        <v>73.474106000000006</v>
      </c>
      <c r="AN292" s="16">
        <v>2.531543E-2</v>
      </c>
      <c r="AO292" s="16">
        <v>0.47222750000000002</v>
      </c>
      <c r="AQ292" s="16">
        <v>2650</v>
      </c>
      <c r="AR292">
        <f t="shared" si="34"/>
        <v>44.166666666666664</v>
      </c>
      <c r="AS292" s="16">
        <v>23.013135999999999</v>
      </c>
      <c r="AT292" s="16">
        <v>74.844539999999995</v>
      </c>
      <c r="AU292" s="16">
        <v>3.2875393000000003E-2</v>
      </c>
      <c r="AV292" s="16">
        <v>0.61928695</v>
      </c>
      <c r="AX292" s="16"/>
      <c r="AY292" s="16"/>
    </row>
    <row r="293" spans="1:51">
      <c r="A293" s="16"/>
      <c r="B293" s="16"/>
      <c r="C293" s="16"/>
      <c r="D293" s="16"/>
      <c r="E293" s="16"/>
      <c r="F293" s="16"/>
      <c r="H293" s="16">
        <v>2700</v>
      </c>
      <c r="I293" s="16">
        <f t="shared" si="28"/>
        <v>45</v>
      </c>
      <c r="J293" s="16">
        <v>21.365618000000001</v>
      </c>
      <c r="K293" s="16">
        <v>72.608360000000005</v>
      </c>
      <c r="L293" s="16">
        <v>2.9523424999999999E-2</v>
      </c>
      <c r="M293" s="16">
        <v>0.63996370000000002</v>
      </c>
      <c r="O293" s="16">
        <v>2680</v>
      </c>
      <c r="P293">
        <f t="shared" si="31"/>
        <v>44.666666666666664</v>
      </c>
      <c r="Q293" s="16">
        <v>30.971713999999999</v>
      </c>
      <c r="R293" s="16">
        <v>73.537859999999995</v>
      </c>
      <c r="S293" s="16">
        <v>5.3949959999999998E-2</v>
      </c>
      <c r="T293" s="16">
        <v>0.46739661999999998</v>
      </c>
      <c r="V293" s="16">
        <v>2670</v>
      </c>
      <c r="W293">
        <f t="shared" si="32"/>
        <v>44.5</v>
      </c>
      <c r="X293" s="16">
        <v>34.475304000000001</v>
      </c>
      <c r="Y293" s="16">
        <v>73.646169999999998</v>
      </c>
      <c r="Z293" s="16">
        <v>6.2657180000000007E-2</v>
      </c>
      <c r="AA293" s="16">
        <v>0.30127966</v>
      </c>
      <c r="AC293" s="16">
        <v>2580</v>
      </c>
      <c r="AD293" s="16">
        <f t="shared" si="33"/>
        <v>43</v>
      </c>
      <c r="AE293" s="16">
        <v>48.907325999999998</v>
      </c>
      <c r="AF293" s="16">
        <v>106.48966</v>
      </c>
      <c r="AG293" s="16">
        <v>0.14336980999999999</v>
      </c>
      <c r="AH293" s="19">
        <v>-9.9516030000000003E-4</v>
      </c>
      <c r="AJ293" s="16">
        <v>2630</v>
      </c>
      <c r="AK293" s="16">
        <f t="shared" si="29"/>
        <v>43.833333333333336</v>
      </c>
      <c r="AL293" s="16">
        <v>21.068187999999999</v>
      </c>
      <c r="AM293" s="16">
        <v>73.474059999999994</v>
      </c>
      <c r="AN293" s="16">
        <v>2.5227657000000001E-2</v>
      </c>
      <c r="AO293" s="16">
        <v>0.43211572999999998</v>
      </c>
      <c r="AQ293" s="16">
        <v>2660</v>
      </c>
      <c r="AR293">
        <f t="shared" si="34"/>
        <v>44.333333333333336</v>
      </c>
      <c r="AS293" s="16">
        <v>22.876438</v>
      </c>
      <c r="AT293" s="16">
        <v>74.843819999999994</v>
      </c>
      <c r="AU293" s="16">
        <v>3.2628838E-2</v>
      </c>
      <c r="AV293" s="16">
        <v>0.62326579999999998</v>
      </c>
      <c r="AX293" s="16"/>
      <c r="AY293" s="16"/>
    </row>
    <row r="294" spans="1:51">
      <c r="A294" s="16"/>
      <c r="B294" s="16"/>
      <c r="C294" s="16"/>
      <c r="D294" s="16"/>
      <c r="E294" s="16"/>
      <c r="F294" s="16"/>
      <c r="H294" s="16">
        <v>2710</v>
      </c>
      <c r="I294" s="16">
        <f t="shared" si="28"/>
        <v>45.166666666666664</v>
      </c>
      <c r="J294" s="16">
        <v>21.235396999999999</v>
      </c>
      <c r="K294" s="16">
        <v>72.606949999999998</v>
      </c>
      <c r="L294" s="16">
        <v>2.9316781E-2</v>
      </c>
      <c r="M294" s="16">
        <v>0.64404280000000003</v>
      </c>
      <c r="O294" s="16">
        <v>2690</v>
      </c>
      <c r="P294">
        <f t="shared" si="31"/>
        <v>44.833333333333336</v>
      </c>
      <c r="Q294" s="16">
        <v>30.805047999999999</v>
      </c>
      <c r="R294" s="16">
        <v>73.535736</v>
      </c>
      <c r="S294" s="16">
        <v>5.3396944000000002E-2</v>
      </c>
      <c r="T294" s="16">
        <v>0.47097030000000001</v>
      </c>
      <c r="V294" s="16">
        <v>2680</v>
      </c>
      <c r="W294">
        <f t="shared" si="32"/>
        <v>44.666666666666664</v>
      </c>
      <c r="X294" s="16">
        <v>34.382919999999999</v>
      </c>
      <c r="Y294" s="16">
        <v>73.64537</v>
      </c>
      <c r="Z294" s="16">
        <v>6.2261459999999998E-2</v>
      </c>
      <c r="AA294" s="16">
        <v>0.30233823999999998</v>
      </c>
      <c r="AC294" s="16">
        <v>2590</v>
      </c>
      <c r="AD294" s="16">
        <f t="shared" si="33"/>
        <v>43.166666666666664</v>
      </c>
      <c r="AE294" s="16">
        <v>48.907145999999997</v>
      </c>
      <c r="AF294" s="16">
        <v>106.50763999999999</v>
      </c>
      <c r="AG294" s="16">
        <v>0.14340131</v>
      </c>
      <c r="AH294" s="19">
        <v>-7.6287193000000001E-4</v>
      </c>
      <c r="AJ294" s="16">
        <v>2640</v>
      </c>
      <c r="AK294" s="16">
        <f t="shared" si="29"/>
        <v>44</v>
      </c>
      <c r="AL294" s="16">
        <v>21.398546</v>
      </c>
      <c r="AM294" s="16">
        <v>73.474019999999996</v>
      </c>
      <c r="AN294" s="16">
        <v>2.515102E-2</v>
      </c>
      <c r="AO294" s="16">
        <v>0.39373144999999998</v>
      </c>
      <c r="AQ294" s="16">
        <v>2670</v>
      </c>
      <c r="AR294">
        <f t="shared" si="34"/>
        <v>44.5</v>
      </c>
      <c r="AS294" s="16">
        <v>22.739742</v>
      </c>
      <c r="AT294" s="16">
        <v>74.84308</v>
      </c>
      <c r="AU294" s="16">
        <v>3.2384764000000003E-2</v>
      </c>
      <c r="AV294" s="16">
        <v>0.62728150000000005</v>
      </c>
      <c r="AX294" s="16"/>
      <c r="AY294" s="16"/>
    </row>
    <row r="295" spans="1:51">
      <c r="A295" s="16"/>
      <c r="B295" s="16"/>
      <c r="C295" s="16"/>
      <c r="D295" s="16"/>
      <c r="E295" s="16"/>
      <c r="F295" s="16"/>
      <c r="H295" s="16">
        <v>2720</v>
      </c>
      <c r="I295" s="16">
        <f t="shared" si="28"/>
        <v>45.333333333333336</v>
      </c>
      <c r="J295" s="16">
        <v>21.105177000000001</v>
      </c>
      <c r="K295" s="16">
        <v>72.605519999999999</v>
      </c>
      <c r="L295" s="16">
        <v>2.9112043000000001E-2</v>
      </c>
      <c r="M295" s="16">
        <v>0.6481633</v>
      </c>
      <c r="O295" s="16">
        <v>2700</v>
      </c>
      <c r="P295">
        <f t="shared" si="31"/>
        <v>45</v>
      </c>
      <c r="Q295" s="16">
        <v>30.638380000000002</v>
      </c>
      <c r="R295" s="16">
        <v>73.533580000000001</v>
      </c>
      <c r="S295" s="16">
        <v>5.2850563000000003E-2</v>
      </c>
      <c r="T295" s="16">
        <v>0.47456300000000001</v>
      </c>
      <c r="V295" s="16">
        <v>2690</v>
      </c>
      <c r="W295">
        <f t="shared" si="32"/>
        <v>44.833333333333336</v>
      </c>
      <c r="X295" s="16">
        <v>34.290534999999998</v>
      </c>
      <c r="Y295" s="16">
        <v>73.644553999999999</v>
      </c>
      <c r="Z295" s="16">
        <v>6.1868764E-2</v>
      </c>
      <c r="AA295" s="16">
        <v>0.30340734000000003</v>
      </c>
      <c r="AC295" s="16">
        <v>2600</v>
      </c>
      <c r="AD295" s="16">
        <f t="shared" si="33"/>
        <v>43.333333333333336</v>
      </c>
      <c r="AE295" s="16">
        <v>48.906967000000002</v>
      </c>
      <c r="AF295" s="16">
        <v>106.521385</v>
      </c>
      <c r="AG295" s="16">
        <v>0.14342539000000001</v>
      </c>
      <c r="AH295" s="19">
        <v>-5.8224679999999997E-4</v>
      </c>
      <c r="AJ295" s="16">
        <v>2650</v>
      </c>
      <c r="AK295" s="16">
        <f t="shared" si="29"/>
        <v>44.166666666666664</v>
      </c>
      <c r="AL295" s="16">
        <v>21.728902999999999</v>
      </c>
      <c r="AM295" s="16">
        <v>73.473979999999997</v>
      </c>
      <c r="AN295" s="16">
        <v>2.5084789999999999E-2</v>
      </c>
      <c r="AO295" s="16">
        <v>0.35694884999999998</v>
      </c>
      <c r="AQ295" s="16">
        <v>2680</v>
      </c>
      <c r="AR295">
        <f t="shared" si="34"/>
        <v>44.666666666666664</v>
      </c>
      <c r="AS295" s="16">
        <v>22.603045999999999</v>
      </c>
      <c r="AT295" s="16">
        <v>74.842320000000001</v>
      </c>
      <c r="AU295" s="16">
        <v>3.2143135000000003E-2</v>
      </c>
      <c r="AV295" s="16">
        <v>0.63133496</v>
      </c>
      <c r="AX295" s="16"/>
      <c r="AY295" s="16"/>
    </row>
    <row r="296" spans="1:51">
      <c r="A296" s="16"/>
      <c r="B296" s="16"/>
      <c r="C296" s="16"/>
      <c r="D296" s="16"/>
      <c r="E296" s="16"/>
      <c r="F296" s="16"/>
      <c r="H296" s="16">
        <v>2726.9940000000001</v>
      </c>
      <c r="I296" s="16">
        <f t="shared" si="28"/>
        <v>45.4499</v>
      </c>
      <c r="J296" s="16">
        <v>21.014099999999999</v>
      </c>
      <c r="K296" s="16">
        <v>72.604519999999994</v>
      </c>
      <c r="L296" s="16">
        <v>2.8969971000000001E-2</v>
      </c>
      <c r="M296" s="16">
        <v>0.65107024000000002</v>
      </c>
      <c r="O296" s="16">
        <v>2702.4286999999999</v>
      </c>
      <c r="P296">
        <f t="shared" si="31"/>
        <v>45.040478333333333</v>
      </c>
      <c r="Q296" s="16">
        <v>30.597899999999999</v>
      </c>
      <c r="R296" s="16">
        <v>73.53304</v>
      </c>
      <c r="S296" s="16">
        <v>5.2718849999999998E-2</v>
      </c>
      <c r="T296" s="16">
        <v>0.47543849999999999</v>
      </c>
      <c r="V296" s="16">
        <v>2700</v>
      </c>
      <c r="W296">
        <f t="shared" si="32"/>
        <v>45</v>
      </c>
      <c r="X296" s="16">
        <v>34.198154000000002</v>
      </c>
      <c r="Y296" s="16">
        <v>73.643730000000005</v>
      </c>
      <c r="Z296" s="16">
        <v>6.1479069999999997E-2</v>
      </c>
      <c r="AA296" s="16">
        <v>0.30448666000000002</v>
      </c>
      <c r="AC296" s="16">
        <v>2610</v>
      </c>
      <c r="AD296" s="16">
        <f t="shared" si="33"/>
        <v>43.5</v>
      </c>
      <c r="AE296" s="16">
        <v>48.906787999999999</v>
      </c>
      <c r="AF296" s="16">
        <v>106.53185000000001</v>
      </c>
      <c r="AG296" s="16">
        <v>0.14344372</v>
      </c>
      <c r="AH296" s="19">
        <v>-4.4169846999999999E-4</v>
      </c>
      <c r="AJ296" s="16">
        <v>2660</v>
      </c>
      <c r="AK296" s="16">
        <f t="shared" si="29"/>
        <v>44.333333333333336</v>
      </c>
      <c r="AL296" s="16">
        <v>22.059260999999999</v>
      </c>
      <c r="AM296" s="16">
        <v>73.473950000000002</v>
      </c>
      <c r="AN296" s="16">
        <v>2.5028257000000002E-2</v>
      </c>
      <c r="AO296" s="16">
        <v>0.32164946</v>
      </c>
      <c r="AQ296" s="16">
        <v>2690</v>
      </c>
      <c r="AR296">
        <f t="shared" si="34"/>
        <v>44.833333333333336</v>
      </c>
      <c r="AS296" s="16">
        <v>22.466349999999998</v>
      </c>
      <c r="AT296" s="16">
        <v>74.841539999999995</v>
      </c>
      <c r="AU296" s="16">
        <v>3.1903925999999999E-2</v>
      </c>
      <c r="AV296" s="16">
        <v>0.63542690000000002</v>
      </c>
      <c r="AX296" s="16"/>
      <c r="AY296" s="16"/>
    </row>
    <row r="297" spans="1:51">
      <c r="A297" s="16"/>
      <c r="B297" s="16"/>
      <c r="C297" s="16"/>
      <c r="D297" s="16"/>
      <c r="E297" s="16"/>
      <c r="F297" s="16"/>
      <c r="H297" s="16">
        <v>2726.9940000000001</v>
      </c>
      <c r="I297" s="16">
        <f t="shared" si="28"/>
        <v>45.4499</v>
      </c>
      <c r="J297" s="16">
        <v>21.014099999999999</v>
      </c>
      <c r="K297" s="16">
        <v>72.604519999999994</v>
      </c>
      <c r="L297" s="16">
        <v>2.8969971000000001E-2</v>
      </c>
      <c r="M297" s="16">
        <v>0.65107006000000001</v>
      </c>
      <c r="O297" s="16">
        <v>2702.4286999999999</v>
      </c>
      <c r="P297">
        <f t="shared" si="31"/>
        <v>45.040478333333333</v>
      </c>
      <c r="Q297" s="16">
        <v>30.597899999999999</v>
      </c>
      <c r="R297" s="16">
        <v>73.53304</v>
      </c>
      <c r="S297" s="16">
        <v>5.2718849999999998E-2</v>
      </c>
      <c r="T297" s="16">
        <v>0.47543849999999999</v>
      </c>
      <c r="V297" s="16">
        <v>2710</v>
      </c>
      <c r="W297">
        <f t="shared" si="32"/>
        <v>45.166666666666664</v>
      </c>
      <c r="X297" s="16">
        <v>34.10577</v>
      </c>
      <c r="Y297" s="16">
        <v>73.642880000000005</v>
      </c>
      <c r="Z297" s="16">
        <v>6.1092335999999997E-2</v>
      </c>
      <c r="AA297" s="16">
        <v>0.30557612000000001</v>
      </c>
      <c r="AC297" s="16">
        <v>2620</v>
      </c>
      <c r="AD297" s="16">
        <f t="shared" si="33"/>
        <v>43.666666666666664</v>
      </c>
      <c r="AE297" s="16">
        <v>48.906610000000001</v>
      </c>
      <c r="AF297" s="16">
        <v>106.53977</v>
      </c>
      <c r="AG297" s="16">
        <v>0.14345756000000001</v>
      </c>
      <c r="AH297" s="19">
        <v>-3.3230336999999998E-4</v>
      </c>
      <c r="AJ297" s="16">
        <v>2670</v>
      </c>
      <c r="AK297" s="16">
        <f t="shared" si="29"/>
        <v>44.5</v>
      </c>
      <c r="AL297" s="16">
        <v>22.389620000000001</v>
      </c>
      <c r="AM297" s="16">
        <v>73.473929999999996</v>
      </c>
      <c r="AN297" s="16">
        <v>2.4980704999999999E-2</v>
      </c>
      <c r="AO297" s="16">
        <v>0.28772628</v>
      </c>
      <c r="AQ297" s="16">
        <v>2700</v>
      </c>
      <c r="AR297">
        <f t="shared" si="34"/>
        <v>45</v>
      </c>
      <c r="AS297" s="16">
        <v>22.329653</v>
      </c>
      <c r="AT297" s="16">
        <v>74.840739999999997</v>
      </c>
      <c r="AU297" s="16">
        <v>3.1667099999999997E-2</v>
      </c>
      <c r="AV297" s="16">
        <v>0.63955814</v>
      </c>
      <c r="AX297" s="16"/>
      <c r="AY297" s="16"/>
    </row>
    <row r="298" spans="1:51">
      <c r="A298" s="16"/>
      <c r="B298" s="16"/>
      <c r="C298" s="16"/>
      <c r="D298" s="16"/>
      <c r="E298" s="16"/>
      <c r="F298" s="16"/>
      <c r="H298" s="16">
        <v>2726.9940000000001</v>
      </c>
      <c r="I298" s="16">
        <f t="shared" si="28"/>
        <v>45.4499</v>
      </c>
      <c r="J298" s="16">
        <v>21.014099999999999</v>
      </c>
      <c r="K298" s="16">
        <v>72.604519999999994</v>
      </c>
      <c r="L298" s="16">
        <v>2.8969971000000001E-2</v>
      </c>
      <c r="M298" s="16">
        <v>0.65107006000000001</v>
      </c>
      <c r="O298" s="16">
        <v>2702.43</v>
      </c>
      <c r="P298">
        <f t="shared" si="31"/>
        <v>45.040499999999994</v>
      </c>
      <c r="Q298" s="16">
        <v>30.597899999999999</v>
      </c>
      <c r="R298" s="16">
        <v>73.53304</v>
      </c>
      <c r="S298" s="16">
        <v>5.2718790000000001E-2</v>
      </c>
      <c r="T298" s="16">
        <v>0.47543669999999999</v>
      </c>
      <c r="V298" s="16">
        <v>2720</v>
      </c>
      <c r="W298">
        <f t="shared" si="32"/>
        <v>45.333333333333336</v>
      </c>
      <c r="X298" s="16">
        <v>34.013385999999997</v>
      </c>
      <c r="Y298" s="16">
        <v>73.642020000000002</v>
      </c>
      <c r="Z298" s="16">
        <v>6.0708539999999998E-2</v>
      </c>
      <c r="AA298" s="16">
        <v>0.30667546000000001</v>
      </c>
      <c r="AC298" s="16">
        <v>2630</v>
      </c>
      <c r="AD298" s="16">
        <f t="shared" si="33"/>
        <v>43.833333333333336</v>
      </c>
      <c r="AE298" s="16">
        <v>48.90643</v>
      </c>
      <c r="AF298" s="16">
        <v>106.54568999999999</v>
      </c>
      <c r="AG298" s="16">
        <v>0.14346792999999999</v>
      </c>
      <c r="AH298" s="19">
        <v>-2.4721610000000001E-4</v>
      </c>
      <c r="AJ298" s="16">
        <v>2680</v>
      </c>
      <c r="AK298" s="16">
        <f t="shared" si="29"/>
        <v>44.666666666666664</v>
      </c>
      <c r="AL298" s="16">
        <v>22.719975999999999</v>
      </c>
      <c r="AM298" s="16">
        <v>73.473910000000004</v>
      </c>
      <c r="AN298" s="16">
        <v>2.4941416000000001E-2</v>
      </c>
      <c r="AO298" s="16">
        <v>0.25507540000000001</v>
      </c>
      <c r="AQ298" s="16">
        <v>2710</v>
      </c>
      <c r="AR298">
        <f t="shared" si="34"/>
        <v>45.166666666666664</v>
      </c>
      <c r="AS298" s="16">
        <v>22.192957</v>
      </c>
      <c r="AT298" s="16">
        <v>74.839910000000003</v>
      </c>
      <c r="AU298" s="16">
        <v>3.1432630000000003E-2</v>
      </c>
      <c r="AV298" s="16">
        <v>0.64372956999999997</v>
      </c>
      <c r="AX298" s="16"/>
      <c r="AY298" s="16"/>
    </row>
    <row r="299" spans="1:51">
      <c r="A299" s="16"/>
      <c r="B299" s="16"/>
      <c r="C299" s="16"/>
      <c r="D299" s="16"/>
      <c r="E299" s="16"/>
      <c r="F299" s="16"/>
      <c r="H299" s="16">
        <v>2730</v>
      </c>
      <c r="I299" s="16">
        <f t="shared" si="28"/>
        <v>45.5</v>
      </c>
      <c r="J299" s="16">
        <v>21.064484</v>
      </c>
      <c r="K299" s="16">
        <v>72.604095000000001</v>
      </c>
      <c r="L299" s="16">
        <v>2.8909793E-2</v>
      </c>
      <c r="M299" s="16">
        <v>0.64158570000000004</v>
      </c>
      <c r="O299" s="16"/>
      <c r="Q299" s="16"/>
      <c r="R299" s="16"/>
      <c r="S299" s="16"/>
      <c r="T299" s="16"/>
      <c r="V299" s="16">
        <v>2730</v>
      </c>
      <c r="W299">
        <f t="shared" si="32"/>
        <v>45.5</v>
      </c>
      <c r="X299" s="16">
        <v>33.921005000000001</v>
      </c>
      <c r="Y299" s="16">
        <v>73.641149999999996</v>
      </c>
      <c r="Z299" s="16">
        <v>6.0327653000000002E-2</v>
      </c>
      <c r="AA299" s="16">
        <v>0.30778453</v>
      </c>
      <c r="AC299" s="16">
        <v>2640</v>
      </c>
      <c r="AD299" s="16">
        <f t="shared" si="33"/>
        <v>44</v>
      </c>
      <c r="AE299" s="16">
        <v>48.90625</v>
      </c>
      <c r="AF299" s="16">
        <v>106.55006400000001</v>
      </c>
      <c r="AG299" s="16">
        <v>0.14347557999999999</v>
      </c>
      <c r="AH299" s="19">
        <v>-1.8108324999999999E-4</v>
      </c>
      <c r="AJ299" s="16">
        <v>2690</v>
      </c>
      <c r="AK299" s="16">
        <f t="shared" si="29"/>
        <v>44.833333333333336</v>
      </c>
      <c r="AL299" s="16">
        <v>23.050335</v>
      </c>
      <c r="AM299" s="16">
        <v>73.473889999999997</v>
      </c>
      <c r="AN299" s="16">
        <v>2.4909664000000001E-2</v>
      </c>
      <c r="AO299" s="16">
        <v>0.22360421999999999</v>
      </c>
      <c r="AQ299" s="16">
        <v>2720</v>
      </c>
      <c r="AR299">
        <f t="shared" si="34"/>
        <v>45.333333333333336</v>
      </c>
      <c r="AS299" s="16">
        <v>22.056260999999999</v>
      </c>
      <c r="AT299" s="16">
        <v>74.839070000000007</v>
      </c>
      <c r="AU299" s="16">
        <v>3.1200483000000001E-2</v>
      </c>
      <c r="AV299" s="16">
        <v>0.64794200000000002</v>
      </c>
      <c r="AX299" s="16"/>
      <c r="AY299" s="16"/>
    </row>
    <row r="300" spans="1:51">
      <c r="A300" s="16"/>
      <c r="B300" s="16"/>
      <c r="C300" s="16"/>
      <c r="D300" s="16"/>
      <c r="E300" s="16"/>
      <c r="F300" s="16"/>
      <c r="H300" s="16">
        <v>2740</v>
      </c>
      <c r="I300" s="16">
        <f t="shared" si="28"/>
        <v>45.666666666666664</v>
      </c>
      <c r="J300" s="16">
        <v>21.232095999999999</v>
      </c>
      <c r="K300" s="16">
        <v>72.602739999999997</v>
      </c>
      <c r="L300" s="16">
        <v>2.8718810000000001E-2</v>
      </c>
      <c r="M300" s="16">
        <v>0.61089753999999996</v>
      </c>
      <c r="O300" s="16"/>
      <c r="Q300" s="16"/>
      <c r="R300" s="16"/>
      <c r="S300" s="16"/>
      <c r="T300" s="16"/>
      <c r="V300" s="16">
        <v>2740</v>
      </c>
      <c r="W300">
        <f t="shared" si="32"/>
        <v>45.666666666666664</v>
      </c>
      <c r="X300" s="16">
        <v>33.828620000000001</v>
      </c>
      <c r="Y300" s="16">
        <v>73.640259999999998</v>
      </c>
      <c r="Z300" s="16">
        <v>5.9949633000000002E-2</v>
      </c>
      <c r="AA300" s="16">
        <v>0.30890319999999999</v>
      </c>
      <c r="AC300" s="16">
        <v>2650</v>
      </c>
      <c r="AD300" s="16">
        <f t="shared" si="33"/>
        <v>44.166666666666664</v>
      </c>
      <c r="AE300" s="16">
        <v>48.906075000000001</v>
      </c>
      <c r="AF300" s="16">
        <v>106.55321499999999</v>
      </c>
      <c r="AG300" s="16">
        <v>0.1434811</v>
      </c>
      <c r="AH300" s="19">
        <v>-1.2977565E-4</v>
      </c>
      <c r="AJ300" s="16">
        <v>2700</v>
      </c>
      <c r="AK300" s="16">
        <f t="shared" si="29"/>
        <v>45</v>
      </c>
      <c r="AL300" s="16">
        <v>23.380693000000001</v>
      </c>
      <c r="AM300" s="16">
        <v>73.473884999999996</v>
      </c>
      <c r="AN300" s="16">
        <v>2.4884707999999998E-2</v>
      </c>
      <c r="AO300" s="16">
        <v>0.19322308999999999</v>
      </c>
      <c r="AQ300" s="16">
        <v>2730</v>
      </c>
      <c r="AR300">
        <f t="shared" si="34"/>
        <v>45.5</v>
      </c>
      <c r="AS300" s="16">
        <v>21.919564999999999</v>
      </c>
      <c r="AT300" s="16">
        <v>74.838210000000004</v>
      </c>
      <c r="AU300" s="16">
        <v>3.0970633000000001E-2</v>
      </c>
      <c r="AV300" s="16">
        <v>0.65219640000000001</v>
      </c>
      <c r="AX300" s="16"/>
      <c r="AY300" s="16"/>
    </row>
    <row r="301" spans="1:51">
      <c r="A301" s="16"/>
      <c r="B301" s="16"/>
      <c r="C301" s="16"/>
      <c r="D301" s="16"/>
      <c r="E301" s="16"/>
      <c r="F301" s="16"/>
      <c r="H301" s="16">
        <v>2750</v>
      </c>
      <c r="I301" s="16">
        <f t="shared" si="28"/>
        <v>45.833333333333336</v>
      </c>
      <c r="J301" s="16">
        <v>21.399708</v>
      </c>
      <c r="K301" s="16">
        <v>72.601460000000003</v>
      </c>
      <c r="L301" s="16">
        <v>2.8541476E-2</v>
      </c>
      <c r="M301" s="16">
        <v>0.58147740000000003</v>
      </c>
      <c r="O301" s="16"/>
      <c r="Q301" s="16"/>
      <c r="R301" s="16"/>
      <c r="S301" s="16"/>
      <c r="T301" s="16"/>
      <c r="V301" s="16">
        <v>2750</v>
      </c>
      <c r="W301">
        <f t="shared" si="32"/>
        <v>45.833333333333336</v>
      </c>
      <c r="X301" s="16">
        <v>33.736237000000003</v>
      </c>
      <c r="Y301" s="16">
        <v>73.639359999999996</v>
      </c>
      <c r="Z301" s="16">
        <v>5.9574462000000002E-2</v>
      </c>
      <c r="AA301" s="16">
        <v>0.31003130000000001</v>
      </c>
      <c r="AC301" s="16">
        <v>2660</v>
      </c>
      <c r="AD301" s="16">
        <f t="shared" si="33"/>
        <v>44.333333333333336</v>
      </c>
      <c r="AE301" s="16">
        <v>48.905895000000001</v>
      </c>
      <c r="AF301" s="16">
        <v>106.555435</v>
      </c>
      <c r="AG301" s="16">
        <v>0.14348498000000001</v>
      </c>
      <c r="AH301" s="19">
        <v>-8.9864989999999994E-5</v>
      </c>
      <c r="AJ301" s="16">
        <v>2710</v>
      </c>
      <c r="AK301" s="16">
        <f t="shared" si="29"/>
        <v>45.166666666666664</v>
      </c>
      <c r="AL301" s="16">
        <v>23.711051999999999</v>
      </c>
      <c r="AM301" s="16">
        <v>73.473879999999994</v>
      </c>
      <c r="AN301" s="16">
        <v>2.4865786000000001E-2</v>
      </c>
      <c r="AO301" s="16">
        <v>0.16384889</v>
      </c>
      <c r="AQ301" s="16">
        <v>2740</v>
      </c>
      <c r="AR301">
        <f t="shared" si="34"/>
        <v>45.666666666666664</v>
      </c>
      <c r="AS301" s="16">
        <v>21.782867</v>
      </c>
      <c r="AT301" s="16">
        <v>74.837326000000004</v>
      </c>
      <c r="AU301" s="16">
        <v>3.0743047999999999E-2</v>
      </c>
      <c r="AV301" s="16">
        <v>0.65649360000000001</v>
      </c>
      <c r="AX301" s="16"/>
      <c r="AY301" s="16"/>
    </row>
    <row r="302" spans="1:51">
      <c r="A302" s="16"/>
      <c r="B302" s="16"/>
      <c r="C302" s="16"/>
      <c r="D302" s="16"/>
      <c r="E302" s="16"/>
      <c r="F302" s="16"/>
      <c r="H302" s="16">
        <v>2760</v>
      </c>
      <c r="I302" s="16">
        <f t="shared" si="28"/>
        <v>46</v>
      </c>
      <c r="J302" s="16">
        <v>21.567319999999999</v>
      </c>
      <c r="K302" s="16">
        <v>72.600269999999995</v>
      </c>
      <c r="L302" s="16">
        <v>2.8377085999999999E-2</v>
      </c>
      <c r="M302" s="16">
        <v>0.55325080000000004</v>
      </c>
      <c r="O302" s="16"/>
      <c r="Q302" s="16"/>
      <c r="R302" s="16"/>
      <c r="S302" s="16"/>
      <c r="T302" s="16"/>
      <c r="V302" s="16">
        <v>2760</v>
      </c>
      <c r="W302">
        <f t="shared" si="32"/>
        <v>46</v>
      </c>
      <c r="X302" s="16">
        <v>33.643856</v>
      </c>
      <c r="Y302" s="16">
        <v>73.638440000000003</v>
      </c>
      <c r="Z302" s="16">
        <v>5.9202112000000001E-2</v>
      </c>
      <c r="AA302" s="16">
        <v>0.31116870000000002</v>
      </c>
      <c r="AC302" s="16">
        <v>2670</v>
      </c>
      <c r="AD302" s="16">
        <f t="shared" si="33"/>
        <v>44.5</v>
      </c>
      <c r="AE302" s="16">
        <v>48.905715999999998</v>
      </c>
      <c r="AF302" s="16">
        <v>106.55692999999999</v>
      </c>
      <c r="AG302" s="16">
        <v>0.14348759999999999</v>
      </c>
      <c r="AH302" s="19">
        <v>-5.8771213E-5</v>
      </c>
      <c r="AJ302" s="16">
        <v>2720</v>
      </c>
      <c r="AK302" s="16">
        <f t="shared" si="29"/>
        <v>45.333333333333336</v>
      </c>
      <c r="AL302" s="16">
        <v>24.041409000000002</v>
      </c>
      <c r="AM302" s="16">
        <v>73.473870000000005</v>
      </c>
      <c r="AN302" s="16">
        <v>2.485211E-2</v>
      </c>
      <c r="AO302" s="16">
        <v>0.13540335000000001</v>
      </c>
      <c r="AQ302" s="16">
        <v>2750</v>
      </c>
      <c r="AR302">
        <f t="shared" si="34"/>
        <v>45.833333333333336</v>
      </c>
      <c r="AS302" s="16">
        <v>21.646172</v>
      </c>
      <c r="AT302" s="16">
        <v>74.836426000000003</v>
      </c>
      <c r="AU302" s="16">
        <v>3.0517695000000001E-2</v>
      </c>
      <c r="AV302" s="16">
        <v>0.66083424999999996</v>
      </c>
      <c r="AX302" s="16"/>
      <c r="AY302" s="16"/>
    </row>
    <row r="303" spans="1:51">
      <c r="A303" s="16"/>
      <c r="B303" s="16"/>
      <c r="C303" s="16"/>
      <c r="D303" s="16"/>
      <c r="E303" s="16"/>
      <c r="F303" s="16"/>
      <c r="H303" s="16">
        <v>2770</v>
      </c>
      <c r="I303" s="16">
        <f t="shared" si="28"/>
        <v>46.166666666666664</v>
      </c>
      <c r="J303" s="16">
        <v>21.734929999999999</v>
      </c>
      <c r="K303" s="16">
        <v>72.599159999999998</v>
      </c>
      <c r="L303" s="16">
        <v>2.8224919000000001E-2</v>
      </c>
      <c r="M303" s="16">
        <v>0.52614170000000005</v>
      </c>
      <c r="O303" s="16"/>
      <c r="Q303" s="16"/>
      <c r="R303" s="16"/>
      <c r="S303" s="16"/>
      <c r="T303" s="16"/>
      <c r="V303" s="16">
        <v>2770</v>
      </c>
      <c r="W303">
        <f t="shared" si="32"/>
        <v>46.166666666666664</v>
      </c>
      <c r="X303" s="16">
        <v>33.551470000000002</v>
      </c>
      <c r="Y303" s="16">
        <v>73.637510000000006</v>
      </c>
      <c r="Z303" s="16">
        <v>5.8832559999999999E-2</v>
      </c>
      <c r="AA303" s="16">
        <v>0.31231530000000002</v>
      </c>
      <c r="AC303" s="16">
        <v>2680</v>
      </c>
      <c r="AD303" s="16">
        <f t="shared" si="33"/>
        <v>44.666666666666664</v>
      </c>
      <c r="AE303" s="16">
        <v>48.905537000000002</v>
      </c>
      <c r="AF303" s="16">
        <v>106.55786000000001</v>
      </c>
      <c r="AG303" s="16">
        <v>0.14348923</v>
      </c>
      <c r="AH303" s="19">
        <v>-3.4561857000000001E-5</v>
      </c>
      <c r="AJ303" s="16">
        <v>2730</v>
      </c>
      <c r="AK303" s="16">
        <f t="shared" si="29"/>
        <v>45.5</v>
      </c>
      <c r="AL303" s="16">
        <v>24.371766999999998</v>
      </c>
      <c r="AM303" s="16">
        <v>73.473860000000002</v>
      </c>
      <c r="AN303" s="16">
        <v>2.4842868000000001E-2</v>
      </c>
      <c r="AO303" s="16">
        <v>0.10781272</v>
      </c>
      <c r="AQ303" s="16">
        <v>2760</v>
      </c>
      <c r="AR303">
        <f t="shared" si="34"/>
        <v>46</v>
      </c>
      <c r="AS303" s="16">
        <v>21.509475999999999</v>
      </c>
      <c r="AT303" s="16">
        <v>74.835509999999999</v>
      </c>
      <c r="AU303" s="16">
        <v>3.0294549E-2</v>
      </c>
      <c r="AV303" s="16">
        <v>0.66521949999999996</v>
      </c>
      <c r="AX303" s="16"/>
      <c r="AY303" s="16"/>
    </row>
    <row r="304" spans="1:51">
      <c r="A304" s="16"/>
      <c r="B304" s="16"/>
      <c r="C304" s="16"/>
      <c r="D304" s="16"/>
      <c r="E304" s="16"/>
      <c r="F304" s="16"/>
      <c r="H304" s="16">
        <v>2780</v>
      </c>
      <c r="I304" s="16">
        <f t="shared" si="28"/>
        <v>46.333333333333336</v>
      </c>
      <c r="J304" s="16">
        <v>21.902542</v>
      </c>
      <c r="K304" s="16">
        <v>72.598129999999998</v>
      </c>
      <c r="L304" s="16">
        <v>2.8084172000000001E-2</v>
      </c>
      <c r="M304" s="16">
        <v>0.50007409999999997</v>
      </c>
      <c r="O304" s="16"/>
      <c r="Q304" s="16"/>
      <c r="R304" s="16"/>
      <c r="S304" s="16"/>
      <c r="T304" s="16"/>
      <c r="V304" s="16">
        <v>2780</v>
      </c>
      <c r="W304">
        <f t="shared" si="32"/>
        <v>46.333333333333336</v>
      </c>
      <c r="X304" s="16">
        <v>33.459086999999997</v>
      </c>
      <c r="Y304" s="16">
        <v>73.636566000000002</v>
      </c>
      <c r="Z304" s="16">
        <v>5.8465774999999998E-2</v>
      </c>
      <c r="AA304" s="16">
        <v>0.31347092999999998</v>
      </c>
      <c r="AC304" s="16">
        <v>2690</v>
      </c>
      <c r="AD304" s="16">
        <f t="shared" si="33"/>
        <v>44.833333333333336</v>
      </c>
      <c r="AE304" s="16">
        <v>48.905357000000002</v>
      </c>
      <c r="AF304" s="16">
        <v>106.55836499999999</v>
      </c>
      <c r="AG304" s="16">
        <v>0.14349010000000001</v>
      </c>
      <c r="AH304" s="19">
        <v>-1.5605342999999999E-5</v>
      </c>
      <c r="AJ304" s="16">
        <v>2740</v>
      </c>
      <c r="AK304" s="16">
        <f t="shared" si="29"/>
        <v>45.666666666666664</v>
      </c>
      <c r="AL304" s="16">
        <v>24.702126</v>
      </c>
      <c r="AM304" s="16">
        <v>73.473860000000002</v>
      </c>
      <c r="AN304" s="16">
        <v>2.4837213E-2</v>
      </c>
      <c r="AO304" s="16">
        <v>8.1007495999999998E-2</v>
      </c>
      <c r="AQ304" s="16">
        <v>2770</v>
      </c>
      <c r="AR304">
        <f t="shared" si="34"/>
        <v>46.166666666666664</v>
      </c>
      <c r="AS304" s="16">
        <v>21.372779999999999</v>
      </c>
      <c r="AT304" s="16">
        <v>74.834580000000003</v>
      </c>
      <c r="AU304" s="16">
        <v>3.0073578E-2</v>
      </c>
      <c r="AV304" s="16">
        <v>0.66965039999999998</v>
      </c>
      <c r="AX304" s="16"/>
      <c r="AY304" s="16"/>
    </row>
    <row r="305" spans="1:51">
      <c r="A305" s="16"/>
      <c r="B305" s="16"/>
      <c r="C305" s="16"/>
      <c r="D305" s="16"/>
      <c r="E305" s="16"/>
      <c r="F305" s="16"/>
      <c r="H305" s="16">
        <v>2790</v>
      </c>
      <c r="I305" s="16">
        <f t="shared" si="28"/>
        <v>46.5</v>
      </c>
      <c r="J305" s="16">
        <v>22.070153999999999</v>
      </c>
      <c r="K305" s="16">
        <v>72.597170000000006</v>
      </c>
      <c r="L305" s="16">
        <v>2.7954148000000002E-2</v>
      </c>
      <c r="M305" s="16">
        <v>0.47498259999999998</v>
      </c>
      <c r="O305" s="16"/>
      <c r="Q305" s="16"/>
      <c r="R305" s="16"/>
      <c r="S305" s="16"/>
      <c r="T305" s="16"/>
      <c r="V305" s="16">
        <v>2790</v>
      </c>
      <c r="W305">
        <f t="shared" si="32"/>
        <v>46.5</v>
      </c>
      <c r="X305" s="16">
        <v>33.366703000000001</v>
      </c>
      <c r="Y305" s="16">
        <v>73.63561</v>
      </c>
      <c r="Z305" s="16">
        <v>5.8101732000000003E-2</v>
      </c>
      <c r="AA305" s="16">
        <v>0.31463550000000001</v>
      </c>
      <c r="AC305" s="16">
        <v>2700</v>
      </c>
      <c r="AD305" s="16">
        <f t="shared" si="33"/>
        <v>45</v>
      </c>
      <c r="AE305" s="16">
        <v>48.905177999999999</v>
      </c>
      <c r="AF305" s="16">
        <v>106.558525</v>
      </c>
      <c r="AG305" s="16">
        <v>0.14349039</v>
      </c>
      <c r="AH305" s="19">
        <v>-8.1296549999999999E-7</v>
      </c>
      <c r="AJ305" s="16">
        <v>2750</v>
      </c>
      <c r="AK305" s="16">
        <f t="shared" si="29"/>
        <v>45.833333333333336</v>
      </c>
      <c r="AL305" s="16">
        <v>25.032484</v>
      </c>
      <c r="AM305" s="16">
        <v>73.473860000000002</v>
      </c>
      <c r="AN305" s="16">
        <v>2.4834273E-2</v>
      </c>
      <c r="AO305" s="16">
        <v>5.49223E-2</v>
      </c>
      <c r="AQ305" s="16">
        <v>2780</v>
      </c>
      <c r="AR305">
        <f t="shared" si="34"/>
        <v>46.333333333333336</v>
      </c>
      <c r="AS305" s="16">
        <v>21.236082</v>
      </c>
      <c r="AT305" s="16">
        <v>74.833625999999995</v>
      </c>
      <c r="AU305" s="16">
        <v>2.9854757999999999E-2</v>
      </c>
      <c r="AV305" s="16">
        <v>0.6741279</v>
      </c>
      <c r="AX305" s="16"/>
      <c r="AY305" s="16"/>
    </row>
    <row r="306" spans="1:51">
      <c r="A306" s="16"/>
      <c r="B306" s="16"/>
      <c r="C306" s="16"/>
      <c r="D306" s="16"/>
      <c r="E306" s="16"/>
      <c r="F306" s="16"/>
      <c r="H306" s="16">
        <v>2800</v>
      </c>
      <c r="I306" s="16">
        <f t="shared" si="28"/>
        <v>46.666666666666664</v>
      </c>
      <c r="J306" s="16">
        <v>22.237766000000001</v>
      </c>
      <c r="K306" s="16">
        <v>72.596279999999993</v>
      </c>
      <c r="L306" s="16">
        <v>2.7834225000000001E-2</v>
      </c>
      <c r="M306" s="16">
        <v>0.45080605000000001</v>
      </c>
      <c r="O306" s="16"/>
      <c r="Q306" s="16"/>
      <c r="R306" s="16"/>
      <c r="S306" s="16"/>
      <c r="T306" s="16"/>
      <c r="V306" s="16">
        <v>2800</v>
      </c>
      <c r="W306">
        <f t="shared" si="32"/>
        <v>46.666666666666664</v>
      </c>
      <c r="X306" s="16">
        <v>33.274323000000003</v>
      </c>
      <c r="Y306" s="16">
        <v>73.634636</v>
      </c>
      <c r="Z306" s="16">
        <v>5.7740405000000002E-2</v>
      </c>
      <c r="AA306" s="16">
        <v>0.31580886000000002</v>
      </c>
      <c r="AC306" s="16">
        <v>2700.6361999999999</v>
      </c>
      <c r="AD306" s="16">
        <f t="shared" si="33"/>
        <v>45.010603333333329</v>
      </c>
      <c r="AE306" s="16">
        <v>48.905166999999999</v>
      </c>
      <c r="AF306" s="16">
        <v>106.558525</v>
      </c>
      <c r="AG306" s="16">
        <v>0.14349039</v>
      </c>
      <c r="AH306" s="19">
        <v>1.0007485999999999E-8</v>
      </c>
      <c r="AJ306" s="16">
        <v>2760</v>
      </c>
      <c r="AK306" s="16">
        <f t="shared" si="29"/>
        <v>46</v>
      </c>
      <c r="AL306" s="16">
        <v>25.362839999999998</v>
      </c>
      <c r="AM306" s="16">
        <v>73.473860000000002</v>
      </c>
      <c r="AN306" s="16">
        <v>2.4833154E-2</v>
      </c>
      <c r="AO306" s="16">
        <v>2.9496020000000001E-2</v>
      </c>
      <c r="AQ306" s="16">
        <v>2790</v>
      </c>
      <c r="AR306">
        <f t="shared" si="34"/>
        <v>46.5</v>
      </c>
      <c r="AS306" s="16">
        <v>21.099385999999999</v>
      </c>
      <c r="AT306" s="16">
        <v>74.832660000000004</v>
      </c>
      <c r="AU306" s="16">
        <v>2.9638055999999999E-2</v>
      </c>
      <c r="AV306" s="16">
        <v>0.67865306000000003</v>
      </c>
      <c r="AX306" s="16"/>
      <c r="AY306" s="16"/>
    </row>
    <row r="307" spans="1:51">
      <c r="A307" s="16"/>
      <c r="B307" s="16"/>
      <c r="C307" s="16"/>
      <c r="D307" s="16"/>
      <c r="E307" s="16"/>
      <c r="F307" s="16"/>
      <c r="H307" s="16">
        <v>2810</v>
      </c>
      <c r="I307" s="16">
        <f t="shared" si="28"/>
        <v>46.833333333333336</v>
      </c>
      <c r="J307" s="16">
        <v>22.405376</v>
      </c>
      <c r="K307" s="16">
        <v>72.595460000000003</v>
      </c>
      <c r="L307" s="16">
        <v>2.772384E-2</v>
      </c>
      <c r="M307" s="16">
        <v>0.42748934</v>
      </c>
      <c r="O307" s="16"/>
      <c r="Q307" s="16"/>
      <c r="R307" s="16"/>
      <c r="S307" s="16"/>
      <c r="T307" s="16"/>
      <c r="V307" s="16">
        <v>2810</v>
      </c>
      <c r="W307">
        <f t="shared" si="32"/>
        <v>46.833333333333336</v>
      </c>
      <c r="X307" s="16">
        <v>33.181939999999997</v>
      </c>
      <c r="Y307" s="16">
        <v>73.633660000000006</v>
      </c>
      <c r="Z307" s="16">
        <v>5.7381768E-2</v>
      </c>
      <c r="AA307" s="16">
        <v>0.31699096999999998</v>
      </c>
      <c r="AC307" s="16">
        <v>2700.6361999999999</v>
      </c>
      <c r="AD307" s="16">
        <f t="shared" si="33"/>
        <v>45.010603333333329</v>
      </c>
      <c r="AE307" s="16">
        <v>48.905166999999999</v>
      </c>
      <c r="AF307" s="16">
        <v>106.558525</v>
      </c>
      <c r="AG307" s="16">
        <v>0.14349039</v>
      </c>
      <c r="AH307" s="19">
        <v>1.0007485999999999E-8</v>
      </c>
      <c r="AJ307" s="16">
        <v>2770</v>
      </c>
      <c r="AK307" s="16">
        <f t="shared" si="29"/>
        <v>46.166666666666664</v>
      </c>
      <c r="AL307" s="16">
        <v>25.693200000000001</v>
      </c>
      <c r="AM307" s="16">
        <v>73.473860000000002</v>
      </c>
      <c r="AN307" s="16">
        <v>2.4832962E-2</v>
      </c>
      <c r="AO307" s="16">
        <v>4.6726097000000001E-3</v>
      </c>
      <c r="AQ307" s="16">
        <v>2800</v>
      </c>
      <c r="AR307">
        <f t="shared" si="34"/>
        <v>46.666666666666664</v>
      </c>
      <c r="AS307" s="16">
        <v>20.962689999999998</v>
      </c>
      <c r="AT307" s="16">
        <v>74.831670000000003</v>
      </c>
      <c r="AU307" s="16">
        <v>2.9423444999999999E-2</v>
      </c>
      <c r="AV307" s="16">
        <v>0.68322700000000003</v>
      </c>
      <c r="AX307" s="16"/>
      <c r="AY307" s="16"/>
    </row>
    <row r="308" spans="1:51">
      <c r="A308" s="16"/>
      <c r="B308" s="16"/>
      <c r="C308" s="16"/>
      <c r="D308" s="16"/>
      <c r="E308" s="16"/>
      <c r="F308" s="16"/>
      <c r="H308" s="16">
        <v>2820</v>
      </c>
      <c r="I308" s="16">
        <f t="shared" si="28"/>
        <v>47</v>
      </c>
      <c r="J308" s="16">
        <v>22.572989</v>
      </c>
      <c r="K308" s="16">
        <v>72.594700000000003</v>
      </c>
      <c r="L308" s="16">
        <v>2.7622440000000002E-2</v>
      </c>
      <c r="M308" s="16">
        <v>0.40497917</v>
      </c>
      <c r="O308" s="16"/>
      <c r="Q308" s="16"/>
      <c r="R308" s="16"/>
      <c r="S308" s="16"/>
      <c r="T308" s="16"/>
      <c r="V308" s="16">
        <v>2820</v>
      </c>
      <c r="W308">
        <f t="shared" si="32"/>
        <v>47</v>
      </c>
      <c r="X308" s="16">
        <v>33.089554</v>
      </c>
      <c r="Y308" s="16">
        <v>73.632660000000001</v>
      </c>
      <c r="Z308" s="16">
        <v>5.7025800000000001E-2</v>
      </c>
      <c r="AA308" s="16">
        <v>0.31818172</v>
      </c>
      <c r="AC308" s="16">
        <v>2710</v>
      </c>
      <c r="AD308" s="16">
        <f t="shared" si="33"/>
        <v>45.166666666666664</v>
      </c>
      <c r="AE308" s="16">
        <v>48.905000000000001</v>
      </c>
      <c r="AF308" s="16">
        <v>106.558525</v>
      </c>
      <c r="AG308" s="16">
        <v>0.14349039</v>
      </c>
      <c r="AH308" s="19">
        <v>1.2041407E-5</v>
      </c>
      <c r="AJ308" s="16">
        <v>2771.9081999999999</v>
      </c>
      <c r="AK308" s="16">
        <f t="shared" si="29"/>
        <v>46.19847</v>
      </c>
      <c r="AL308" s="16">
        <v>25.756239999999998</v>
      </c>
      <c r="AM308" s="16">
        <v>73.473860000000002</v>
      </c>
      <c r="AN308" s="16">
        <v>2.4832962E-2</v>
      </c>
      <c r="AO308" s="19">
        <v>4.033307E-11</v>
      </c>
      <c r="AQ308" s="16">
        <v>2810</v>
      </c>
      <c r="AR308">
        <f t="shared" si="34"/>
        <v>46.833333333333336</v>
      </c>
      <c r="AS308" s="16">
        <v>20.825994000000001</v>
      </c>
      <c r="AT308" s="16">
        <v>74.830665999999994</v>
      </c>
      <c r="AU308" s="16">
        <v>2.9210900000000001E-2</v>
      </c>
      <c r="AV308" s="16">
        <v>0.68785079999999998</v>
      </c>
      <c r="AX308" s="16"/>
      <c r="AY308" s="16"/>
    </row>
    <row r="309" spans="1:51">
      <c r="A309" s="16"/>
      <c r="B309" s="16"/>
      <c r="C309" s="16"/>
      <c r="D309" s="16"/>
      <c r="E309" s="16"/>
      <c r="F309" s="16"/>
      <c r="H309" s="16">
        <v>2820.8598999999999</v>
      </c>
      <c r="I309" s="16">
        <f t="shared" si="28"/>
        <v>47.014331666666664</v>
      </c>
      <c r="J309" s="16">
        <v>22.587399999999999</v>
      </c>
      <c r="K309" s="16">
        <v>72.594639999999998</v>
      </c>
      <c r="L309" s="16">
        <v>2.7614124E-2</v>
      </c>
      <c r="M309" s="16">
        <v>0.40307987000000001</v>
      </c>
      <c r="O309" s="16"/>
      <c r="Q309" s="16"/>
      <c r="R309" s="16"/>
      <c r="S309" s="16"/>
      <c r="T309" s="16"/>
      <c r="V309" s="16">
        <v>2830</v>
      </c>
      <c r="W309">
        <f t="shared" si="32"/>
        <v>47.166666666666664</v>
      </c>
      <c r="X309" s="16">
        <v>32.997172999999997</v>
      </c>
      <c r="Y309" s="16">
        <v>73.631649999999993</v>
      </c>
      <c r="Z309" s="16">
        <v>5.6672487000000001E-2</v>
      </c>
      <c r="AA309" s="16">
        <v>0.31938112000000002</v>
      </c>
      <c r="AC309" s="16">
        <v>2720</v>
      </c>
      <c r="AD309" s="16">
        <f t="shared" si="33"/>
        <v>45.333333333333336</v>
      </c>
      <c r="AE309" s="16">
        <v>48.904820000000001</v>
      </c>
      <c r="AF309" s="16">
        <v>106.558525</v>
      </c>
      <c r="AG309" s="16">
        <v>0.14349039</v>
      </c>
      <c r="AH309" s="19">
        <v>2.4890419999999999E-5</v>
      </c>
      <c r="AJ309" s="16">
        <v>2771.9081999999999</v>
      </c>
      <c r="AK309" s="16">
        <f t="shared" si="29"/>
        <v>46.19847</v>
      </c>
      <c r="AL309" s="16">
        <v>25.756239999999998</v>
      </c>
      <c r="AM309" s="16">
        <v>73.473860000000002</v>
      </c>
      <c r="AN309" s="16">
        <v>2.4832962E-2</v>
      </c>
      <c r="AO309" s="19">
        <v>4.033307E-11</v>
      </c>
      <c r="AQ309" s="16">
        <v>2820</v>
      </c>
      <c r="AR309">
        <f t="shared" si="34"/>
        <v>47</v>
      </c>
      <c r="AS309" s="16">
        <v>20.689297</v>
      </c>
      <c r="AT309" s="16">
        <v>74.829650000000001</v>
      </c>
      <c r="AU309" s="16">
        <v>2.9000392E-2</v>
      </c>
      <c r="AV309" s="16">
        <v>0.69252557000000003</v>
      </c>
      <c r="AX309" s="16"/>
      <c r="AY309" s="16"/>
    </row>
    <row r="310" spans="1:51">
      <c r="A310" s="16"/>
      <c r="B310" s="16"/>
      <c r="C310" s="16"/>
      <c r="D310" s="16"/>
      <c r="E310" s="16"/>
      <c r="F310" s="16"/>
      <c r="H310" s="16">
        <v>2820.8598999999999</v>
      </c>
      <c r="I310" s="16">
        <f t="shared" si="28"/>
        <v>47.014331666666664</v>
      </c>
      <c r="J310" s="16">
        <v>22.587399999999999</v>
      </c>
      <c r="K310" s="16">
        <v>72.594639999999998</v>
      </c>
      <c r="L310" s="16">
        <v>2.7614125999999999E-2</v>
      </c>
      <c r="M310" s="16">
        <v>0.40307963000000002</v>
      </c>
      <c r="O310" s="16"/>
      <c r="Q310" s="16"/>
      <c r="R310" s="16"/>
      <c r="S310" s="16"/>
      <c r="T310" s="16"/>
      <c r="V310" s="16">
        <v>2840</v>
      </c>
      <c r="W310">
        <f t="shared" si="32"/>
        <v>47.333333333333336</v>
      </c>
      <c r="X310" s="16">
        <v>32.904789999999998</v>
      </c>
      <c r="Y310" s="16">
        <v>73.63064</v>
      </c>
      <c r="Z310" s="16">
        <v>5.6321799999999998E-2</v>
      </c>
      <c r="AA310" s="16">
        <v>0.32058906999999998</v>
      </c>
      <c r="AC310" s="16">
        <v>2730</v>
      </c>
      <c r="AD310" s="16">
        <f t="shared" si="33"/>
        <v>45.5</v>
      </c>
      <c r="AE310" s="16">
        <v>48.904643999999998</v>
      </c>
      <c r="AF310" s="16">
        <v>106.558525</v>
      </c>
      <c r="AG310" s="16">
        <v>0.14349039</v>
      </c>
      <c r="AH310" s="19">
        <v>3.7739605999999997E-5</v>
      </c>
      <c r="AJ310" s="16">
        <v>2780</v>
      </c>
      <c r="AK310" s="16">
        <f t="shared" si="29"/>
        <v>46.333333333333336</v>
      </c>
      <c r="AL310" s="16">
        <v>26.023558000000001</v>
      </c>
      <c r="AM310" s="16">
        <v>73.526610000000005</v>
      </c>
      <c r="AN310" s="16">
        <v>2.5053695000000001E-2</v>
      </c>
      <c r="AO310" s="16">
        <v>-1.0878773E-2</v>
      </c>
      <c r="AQ310" s="16">
        <v>2830</v>
      </c>
      <c r="AR310">
        <f t="shared" si="34"/>
        <v>47.166666666666664</v>
      </c>
      <c r="AS310" s="16">
        <v>20.552600000000002</v>
      </c>
      <c r="AT310" s="16">
        <v>74.828609999999998</v>
      </c>
      <c r="AU310" s="16">
        <v>2.8791895000000001E-2</v>
      </c>
      <c r="AV310" s="16">
        <v>0.69725287000000002</v>
      </c>
      <c r="AX310" s="16"/>
      <c r="AY310" s="16"/>
    </row>
    <row r="311" spans="1:51">
      <c r="A311" s="16"/>
      <c r="B311" s="16"/>
      <c r="C311" s="16"/>
      <c r="D311" s="16"/>
      <c r="E311" s="16"/>
      <c r="F311" s="16"/>
      <c r="H311" s="16">
        <v>2830</v>
      </c>
      <c r="I311" s="16">
        <f t="shared" si="28"/>
        <v>47.166666666666664</v>
      </c>
      <c r="J311" s="16">
        <v>22.456569999999999</v>
      </c>
      <c r="K311" s="16">
        <v>72.593969999999999</v>
      </c>
      <c r="L311" s="16">
        <v>2.752479E-2</v>
      </c>
      <c r="M311" s="16">
        <v>0.41195569999999998</v>
      </c>
      <c r="O311" s="16"/>
      <c r="Q311" s="16"/>
      <c r="R311" s="16"/>
      <c r="S311" s="16"/>
      <c r="T311" s="16"/>
      <c r="V311" s="16">
        <v>2850</v>
      </c>
      <c r="W311">
        <f t="shared" si="32"/>
        <v>47.5</v>
      </c>
      <c r="X311" s="16">
        <v>32.812404999999998</v>
      </c>
      <c r="Y311" s="16">
        <v>73.62961</v>
      </c>
      <c r="Z311" s="16">
        <v>5.5973704999999999E-2</v>
      </c>
      <c r="AA311" s="16">
        <v>0.32180520000000001</v>
      </c>
      <c r="AC311" s="16">
        <v>2740</v>
      </c>
      <c r="AD311" s="16">
        <f t="shared" si="33"/>
        <v>45.666666666666664</v>
      </c>
      <c r="AE311" s="16">
        <v>48.904465000000002</v>
      </c>
      <c r="AF311" s="16">
        <v>106.558525</v>
      </c>
      <c r="AG311" s="16">
        <v>0.14349039</v>
      </c>
      <c r="AH311" s="19">
        <v>5.0588962000000002E-5</v>
      </c>
      <c r="AJ311" s="16">
        <v>2790</v>
      </c>
      <c r="AK311" s="16">
        <f t="shared" si="29"/>
        <v>46.5</v>
      </c>
      <c r="AL311" s="16">
        <v>26.353914</v>
      </c>
      <c r="AM311" s="16">
        <v>73.644059999999996</v>
      </c>
      <c r="AN311" s="16">
        <v>2.5557322E-2</v>
      </c>
      <c r="AO311" s="16">
        <v>-1.5416737E-2</v>
      </c>
      <c r="AQ311" s="16">
        <v>2840</v>
      </c>
      <c r="AR311">
        <f t="shared" si="34"/>
        <v>47.333333333333336</v>
      </c>
      <c r="AS311" s="16">
        <v>20.415904999999999</v>
      </c>
      <c r="AT311" s="16">
        <v>74.827560000000005</v>
      </c>
      <c r="AU311" s="16">
        <v>2.8585380000000001E-2</v>
      </c>
      <c r="AV311" s="16">
        <v>0.70203364000000001</v>
      </c>
      <c r="AX311" s="16"/>
      <c r="AY311" s="16"/>
    </row>
    <row r="312" spans="1:51">
      <c r="A312" s="16"/>
      <c r="B312" s="16"/>
      <c r="C312" s="16"/>
      <c r="D312" s="16"/>
      <c r="E312" s="16"/>
      <c r="F312" s="16"/>
      <c r="H312" s="16">
        <v>2840</v>
      </c>
      <c r="I312" s="16">
        <f t="shared" si="28"/>
        <v>47.333333333333336</v>
      </c>
      <c r="J312" s="16">
        <v>22.313434999999998</v>
      </c>
      <c r="K312" s="16">
        <v>72.593215999999998</v>
      </c>
      <c r="L312" s="16">
        <v>2.7424898E-2</v>
      </c>
      <c r="M312" s="16">
        <v>0.42160097000000002</v>
      </c>
      <c r="O312" s="16"/>
      <c r="Q312" s="16"/>
      <c r="R312" s="16"/>
      <c r="S312" s="16"/>
      <c r="T312" s="16"/>
      <c r="V312" s="16">
        <v>2860</v>
      </c>
      <c r="W312">
        <f t="shared" si="32"/>
        <v>47.666666666666664</v>
      </c>
      <c r="X312" s="16">
        <v>32.720024000000002</v>
      </c>
      <c r="Y312" s="16">
        <v>73.628559999999993</v>
      </c>
      <c r="Z312" s="16">
        <v>5.5628188000000002E-2</v>
      </c>
      <c r="AA312" s="16">
        <v>0.32302966999999999</v>
      </c>
      <c r="AC312" s="16">
        <v>2750</v>
      </c>
      <c r="AD312" s="16">
        <f t="shared" si="33"/>
        <v>45.833333333333336</v>
      </c>
      <c r="AE312" s="16">
        <v>48.904285000000002</v>
      </c>
      <c r="AF312" s="16">
        <v>106.558525</v>
      </c>
      <c r="AG312" s="16">
        <v>0.14349039</v>
      </c>
      <c r="AH312" s="19">
        <v>6.3438484999999998E-5</v>
      </c>
      <c r="AJ312" s="16">
        <v>2800</v>
      </c>
      <c r="AK312" s="16">
        <f t="shared" si="29"/>
        <v>46.666666666666664</v>
      </c>
      <c r="AL312" s="16">
        <v>26.684273000000001</v>
      </c>
      <c r="AM312" s="16">
        <v>73.778120000000001</v>
      </c>
      <c r="AN312" s="16">
        <v>2.6140210000000001E-2</v>
      </c>
      <c r="AO312" s="16">
        <v>-1.7386924000000002E-2</v>
      </c>
      <c r="AQ312" s="16">
        <v>2850</v>
      </c>
      <c r="AR312">
        <f t="shared" si="34"/>
        <v>47.5</v>
      </c>
      <c r="AS312" s="16">
        <v>20.279209999999999</v>
      </c>
      <c r="AT312" s="16">
        <v>74.826490000000007</v>
      </c>
      <c r="AU312" s="16">
        <v>2.8380820000000001E-2</v>
      </c>
      <c r="AV312" s="16">
        <v>0.70686923999999995</v>
      </c>
      <c r="AX312" s="16"/>
      <c r="AY312" s="16"/>
    </row>
    <row r="313" spans="1:51">
      <c r="A313" s="16"/>
      <c r="B313" s="16"/>
      <c r="C313" s="16"/>
      <c r="D313" s="16"/>
      <c r="E313" s="16"/>
      <c r="F313" s="16"/>
      <c r="H313" s="16">
        <v>2850</v>
      </c>
      <c r="I313" s="16">
        <f t="shared" si="28"/>
        <v>47.5</v>
      </c>
      <c r="J313" s="16">
        <v>22.170297999999999</v>
      </c>
      <c r="K313" s="16">
        <v>72.592439999999996</v>
      </c>
      <c r="L313" s="16">
        <v>2.7322645999999999E-2</v>
      </c>
      <c r="M313" s="16">
        <v>0.43116763000000002</v>
      </c>
      <c r="O313" s="16"/>
      <c r="Q313" s="16"/>
      <c r="R313" s="16"/>
      <c r="S313" s="16"/>
      <c r="T313" s="16"/>
      <c r="V313" s="16">
        <v>2870</v>
      </c>
      <c r="W313">
        <f t="shared" si="32"/>
        <v>47.833333333333336</v>
      </c>
      <c r="X313" s="16">
        <v>32.62764</v>
      </c>
      <c r="Y313" s="16">
        <v>73.627510000000001</v>
      </c>
      <c r="Z313" s="16">
        <v>5.5285229999999998E-2</v>
      </c>
      <c r="AA313" s="16">
        <v>0.32426234999999998</v>
      </c>
      <c r="AC313" s="16">
        <v>2760</v>
      </c>
      <c r="AD313" s="16">
        <f t="shared" si="33"/>
        <v>46</v>
      </c>
      <c r="AE313" s="16">
        <v>48.904105999999999</v>
      </c>
      <c r="AF313" s="16">
        <v>106.558525</v>
      </c>
      <c r="AG313" s="16">
        <v>0.14349039</v>
      </c>
      <c r="AH313" s="19">
        <v>7.6288159999999996E-5</v>
      </c>
      <c r="AJ313" s="16">
        <v>2810</v>
      </c>
      <c r="AK313" s="16">
        <f t="shared" si="29"/>
        <v>46.833333333333336</v>
      </c>
      <c r="AL313" s="16">
        <v>27.014631000000001</v>
      </c>
      <c r="AM313" s="16">
        <v>73.919815</v>
      </c>
      <c r="AN313" s="16">
        <v>2.6760740000000002E-2</v>
      </c>
      <c r="AO313" s="16">
        <v>-1.8513169999999999E-2</v>
      </c>
      <c r="AQ313" s="16">
        <v>2860</v>
      </c>
      <c r="AR313">
        <f t="shared" si="34"/>
        <v>47.666666666666664</v>
      </c>
      <c r="AS313" s="16">
        <v>20.142510999999999</v>
      </c>
      <c r="AT313" s="16">
        <v>74.825419999999994</v>
      </c>
      <c r="AU313" s="16">
        <v>2.8178189999999999E-2</v>
      </c>
      <c r="AV313" s="16">
        <v>0.71176094000000001</v>
      </c>
      <c r="AX313" s="16"/>
      <c r="AY313" s="16"/>
    </row>
    <row r="314" spans="1:51">
      <c r="A314" s="16"/>
      <c r="B314" s="16"/>
      <c r="C314" s="16"/>
      <c r="D314" s="16"/>
      <c r="E314" s="16"/>
      <c r="F314" s="16"/>
      <c r="H314" s="16">
        <v>2860</v>
      </c>
      <c r="I314" s="16">
        <f t="shared" si="28"/>
        <v>47.666666666666664</v>
      </c>
      <c r="J314" s="16">
        <v>22.027159999999999</v>
      </c>
      <c r="K314" s="16">
        <v>72.591629999999995</v>
      </c>
      <c r="L314" s="16">
        <v>2.7218117999999999E-2</v>
      </c>
      <c r="M314" s="16">
        <v>0.44065762000000003</v>
      </c>
      <c r="O314" s="16"/>
      <c r="Q314" s="16"/>
      <c r="R314" s="16"/>
      <c r="S314" s="16"/>
      <c r="T314" s="16"/>
      <c r="V314" s="16">
        <v>2880</v>
      </c>
      <c r="W314">
        <f t="shared" si="32"/>
        <v>48</v>
      </c>
      <c r="X314" s="16">
        <v>32.535254999999999</v>
      </c>
      <c r="Y314" s="16">
        <v>73.626440000000002</v>
      </c>
      <c r="Z314" s="16">
        <v>5.4944809999999997E-2</v>
      </c>
      <c r="AA314" s="16">
        <v>0.32550319999999999</v>
      </c>
      <c r="AC314" s="16">
        <v>2770</v>
      </c>
      <c r="AD314" s="16">
        <f t="shared" si="33"/>
        <v>46.166666666666664</v>
      </c>
      <c r="AE314" s="16">
        <v>48.903927000000003</v>
      </c>
      <c r="AF314" s="16">
        <v>106.558525</v>
      </c>
      <c r="AG314" s="16">
        <v>0.14349039</v>
      </c>
      <c r="AH314" s="19">
        <v>8.9137979999999998E-5</v>
      </c>
      <c r="AJ314" s="16">
        <v>2820</v>
      </c>
      <c r="AK314" s="16">
        <f t="shared" si="29"/>
        <v>47</v>
      </c>
      <c r="AL314" s="16">
        <v>27.344989999999999</v>
      </c>
      <c r="AM314" s="16">
        <v>74.066474999999997</v>
      </c>
      <c r="AN314" s="16">
        <v>2.7406178E-2</v>
      </c>
      <c r="AO314" s="16">
        <v>-1.932764E-2</v>
      </c>
      <c r="AQ314" s="16">
        <v>2870</v>
      </c>
      <c r="AR314">
        <f t="shared" si="34"/>
        <v>47.833333333333336</v>
      </c>
      <c r="AS314" s="16">
        <v>20.005815999999999</v>
      </c>
      <c r="AT314" s="16">
        <v>74.82432</v>
      </c>
      <c r="AU314" s="16">
        <v>2.7977466999999999E-2</v>
      </c>
      <c r="AV314" s="16">
        <v>0.71671010000000002</v>
      </c>
      <c r="AX314" s="16"/>
      <c r="AY314" s="16"/>
    </row>
    <row r="315" spans="1:51">
      <c r="A315" s="16"/>
      <c r="B315" s="16"/>
      <c r="C315" s="16"/>
      <c r="D315" s="16"/>
      <c r="E315" s="16"/>
      <c r="F315" s="16"/>
      <c r="H315" s="16">
        <v>2862.1770000000001</v>
      </c>
      <c r="I315" s="16">
        <f t="shared" si="28"/>
        <v>47.702950000000001</v>
      </c>
      <c r="J315" s="16">
        <v>21.995999999999999</v>
      </c>
      <c r="K315" s="16">
        <v>72.591449999999995</v>
      </c>
      <c r="L315" s="16">
        <v>2.7195066E-2</v>
      </c>
      <c r="M315" s="16">
        <v>0.44271349999999998</v>
      </c>
      <c r="O315" s="16"/>
      <c r="Q315" s="16"/>
      <c r="R315" s="16"/>
      <c r="S315" s="16"/>
      <c r="T315" s="16"/>
      <c r="V315" s="16">
        <v>2890</v>
      </c>
      <c r="W315">
        <f t="shared" si="32"/>
        <v>48.166666666666664</v>
      </c>
      <c r="X315" s="16">
        <v>32.442875000000001</v>
      </c>
      <c r="Y315" s="16">
        <v>73.625373999999994</v>
      </c>
      <c r="Z315" s="16">
        <v>5.4606907000000003E-2</v>
      </c>
      <c r="AA315" s="16">
        <v>0.32675219999999999</v>
      </c>
      <c r="AC315" s="16">
        <v>2780</v>
      </c>
      <c r="AD315" s="16">
        <f t="shared" si="33"/>
        <v>46.333333333333336</v>
      </c>
      <c r="AE315" s="16">
        <v>48.903748</v>
      </c>
      <c r="AF315" s="16">
        <v>106.558525</v>
      </c>
      <c r="AG315" s="16">
        <v>0.14349039</v>
      </c>
      <c r="AH315" s="19">
        <v>1.01987935E-4</v>
      </c>
      <c r="AJ315" s="16">
        <v>2830</v>
      </c>
      <c r="AK315" s="16">
        <f t="shared" si="29"/>
        <v>47.166666666666664</v>
      </c>
      <c r="AL315" s="16">
        <v>27.675346000000001</v>
      </c>
      <c r="AM315" s="16">
        <v>74.217513999999994</v>
      </c>
      <c r="AN315" s="16">
        <v>2.8073161999999999E-2</v>
      </c>
      <c r="AO315" s="16">
        <v>-1.9986903E-2</v>
      </c>
      <c r="AQ315" s="16">
        <v>2880</v>
      </c>
      <c r="AR315">
        <f t="shared" si="34"/>
        <v>48</v>
      </c>
      <c r="AS315" s="16">
        <v>19.869119999999999</v>
      </c>
      <c r="AT315" s="16">
        <v>74.823210000000003</v>
      </c>
      <c r="AU315" s="16">
        <v>2.7778618000000001E-2</v>
      </c>
      <c r="AV315" s="16">
        <v>0.72171810000000003</v>
      </c>
      <c r="AX315" s="16"/>
      <c r="AY315" s="16"/>
    </row>
    <row r="316" spans="1:51">
      <c r="A316" s="16"/>
      <c r="B316" s="16"/>
      <c r="C316" s="16"/>
      <c r="D316" s="16"/>
      <c r="E316" s="16"/>
      <c r="F316" s="16"/>
      <c r="H316" s="16">
        <v>2862.1770000000001</v>
      </c>
      <c r="I316" s="16">
        <f t="shared" si="28"/>
        <v>47.702950000000001</v>
      </c>
      <c r="J316" s="16">
        <v>21.995999999999999</v>
      </c>
      <c r="K316" s="16">
        <v>72.591449999999995</v>
      </c>
      <c r="L316" s="16">
        <v>2.7195066E-2</v>
      </c>
      <c r="M316" s="16">
        <v>0.44271369999999999</v>
      </c>
      <c r="O316" s="16"/>
      <c r="Q316" s="16"/>
      <c r="R316" s="16"/>
      <c r="S316" s="16"/>
      <c r="T316" s="16"/>
      <c r="V316" s="16">
        <v>2900</v>
      </c>
      <c r="W316">
        <f t="shared" si="32"/>
        <v>48.333333333333336</v>
      </c>
      <c r="X316" s="16">
        <v>32.350490000000001</v>
      </c>
      <c r="Y316" s="16">
        <v>73.624279999999999</v>
      </c>
      <c r="Z316" s="16">
        <v>5.42715E-2</v>
      </c>
      <c r="AA316" s="16">
        <v>0.32800921999999999</v>
      </c>
      <c r="AC316" s="16">
        <v>2790</v>
      </c>
      <c r="AD316" s="16">
        <f t="shared" si="33"/>
        <v>46.5</v>
      </c>
      <c r="AE316" s="16">
        <v>48.903570000000002</v>
      </c>
      <c r="AF316" s="16">
        <v>106.558525</v>
      </c>
      <c r="AG316" s="16">
        <v>0.14349039</v>
      </c>
      <c r="AH316" s="19">
        <v>1.14838025E-4</v>
      </c>
      <c r="AJ316" s="16">
        <v>2840</v>
      </c>
      <c r="AK316" s="16">
        <f t="shared" si="29"/>
        <v>47.333333333333336</v>
      </c>
      <c r="AL316" s="16">
        <v>28.005704999999999</v>
      </c>
      <c r="AM316" s="16">
        <v>74.372960000000006</v>
      </c>
      <c r="AN316" s="16">
        <v>2.8761003E-2</v>
      </c>
      <c r="AO316" s="16">
        <v>-2.0542511999999999E-2</v>
      </c>
      <c r="AQ316" s="16">
        <v>2890</v>
      </c>
      <c r="AR316">
        <f t="shared" si="34"/>
        <v>48.166666666666664</v>
      </c>
      <c r="AS316" s="16">
        <v>19.732424000000002</v>
      </c>
      <c r="AT316" s="16">
        <v>74.82208</v>
      </c>
      <c r="AU316" s="16">
        <v>2.7581623E-2</v>
      </c>
      <c r="AV316" s="16">
        <v>0.72678626000000002</v>
      </c>
      <c r="AX316" s="16"/>
      <c r="AY316" s="16"/>
    </row>
    <row r="317" spans="1:51">
      <c r="A317" s="16"/>
      <c r="B317" s="16"/>
      <c r="C317" s="16"/>
      <c r="D317" s="16"/>
      <c r="E317" s="16"/>
      <c r="F317" s="16"/>
      <c r="H317" s="16">
        <v>2870</v>
      </c>
      <c r="I317" s="16">
        <f t="shared" si="28"/>
        <v>47.833333333333336</v>
      </c>
      <c r="J317" s="16">
        <v>21.865614000000001</v>
      </c>
      <c r="K317" s="16">
        <v>72.590805000000003</v>
      </c>
      <c r="L317" s="16">
        <v>2.7111070000000001E-2</v>
      </c>
      <c r="M317" s="16">
        <v>0.45200374999999998</v>
      </c>
      <c r="O317" s="16"/>
      <c r="Q317" s="16"/>
      <c r="R317" s="16"/>
      <c r="S317" s="16"/>
      <c r="T317" s="16"/>
      <c r="V317" s="16">
        <v>2910</v>
      </c>
      <c r="W317">
        <f t="shared" si="32"/>
        <v>48.5</v>
      </c>
      <c r="X317" s="16">
        <v>32.258105999999998</v>
      </c>
      <c r="Y317" s="16">
        <v>73.623189999999994</v>
      </c>
      <c r="Z317" s="16">
        <v>5.3938560000000003E-2</v>
      </c>
      <c r="AA317" s="16">
        <v>0.32927418000000003</v>
      </c>
      <c r="AC317" s="16">
        <v>2800</v>
      </c>
      <c r="AD317" s="16">
        <f t="shared" si="33"/>
        <v>46.666666666666664</v>
      </c>
      <c r="AE317" s="16">
        <v>48.903393000000001</v>
      </c>
      <c r="AF317" s="16">
        <v>106.558525</v>
      </c>
      <c r="AG317" s="16">
        <v>0.14349039</v>
      </c>
      <c r="AH317" s="19">
        <v>1.2768822E-4</v>
      </c>
      <c r="AJ317" s="16">
        <v>2850</v>
      </c>
      <c r="AK317" s="16">
        <f t="shared" si="29"/>
        <v>47.5</v>
      </c>
      <c r="AL317" s="16">
        <v>28.336062999999999</v>
      </c>
      <c r="AM317" s="16">
        <v>74.532939999999996</v>
      </c>
      <c r="AN317" s="16">
        <v>2.9469591999999999E-2</v>
      </c>
      <c r="AO317" s="16">
        <v>-2.1022468999999998E-2</v>
      </c>
      <c r="AQ317" s="16">
        <v>2900</v>
      </c>
      <c r="AR317">
        <f t="shared" si="34"/>
        <v>48.333333333333336</v>
      </c>
      <c r="AS317" s="16">
        <v>19.595725999999999</v>
      </c>
      <c r="AT317" s="16">
        <v>74.820946000000006</v>
      </c>
      <c r="AU317" s="16">
        <v>2.7386453000000002E-2</v>
      </c>
      <c r="AV317" s="16">
        <v>0.73191620000000002</v>
      </c>
      <c r="AX317" s="16"/>
      <c r="AY317" s="16"/>
    </row>
    <row r="318" spans="1:51">
      <c r="A318" s="16"/>
      <c r="B318" s="16"/>
      <c r="C318" s="16"/>
      <c r="D318" s="16"/>
      <c r="E318" s="16"/>
      <c r="F318" s="16"/>
      <c r="H318" s="16">
        <v>2880</v>
      </c>
      <c r="I318" s="16">
        <f t="shared" si="28"/>
        <v>48</v>
      </c>
      <c r="J318" s="16">
        <v>21.698945999999999</v>
      </c>
      <c r="K318" s="16">
        <v>72.589939999999999</v>
      </c>
      <c r="L318" s="16">
        <v>2.7001223000000001E-2</v>
      </c>
      <c r="M318" s="16">
        <v>0.46381280000000003</v>
      </c>
      <c r="O318" s="16"/>
      <c r="Q318" s="16"/>
      <c r="R318" s="16"/>
      <c r="S318" s="16"/>
      <c r="T318" s="16"/>
      <c r="V318" s="16">
        <v>2920</v>
      </c>
      <c r="W318">
        <f t="shared" si="32"/>
        <v>48.666666666666664</v>
      </c>
      <c r="X318" s="16">
        <v>32.165725999999999</v>
      </c>
      <c r="Y318" s="16">
        <v>73.622085999999996</v>
      </c>
      <c r="Z318" s="16">
        <v>5.3608080000000002E-2</v>
      </c>
      <c r="AA318" s="16">
        <v>0.33054706</v>
      </c>
      <c r="AC318" s="16">
        <v>2810</v>
      </c>
      <c r="AD318" s="16">
        <f t="shared" si="33"/>
        <v>46.833333333333336</v>
      </c>
      <c r="AE318" s="16">
        <v>48.903213999999998</v>
      </c>
      <c r="AF318" s="16">
        <v>106.558525</v>
      </c>
      <c r="AG318" s="16">
        <v>0.14349039</v>
      </c>
      <c r="AH318" s="19">
        <v>1.4053854000000001E-4</v>
      </c>
      <c r="AJ318" s="16">
        <v>2860</v>
      </c>
      <c r="AK318" s="16">
        <f t="shared" si="29"/>
        <v>47.666666666666664</v>
      </c>
      <c r="AL318" s="16">
        <v>28.666422000000001</v>
      </c>
      <c r="AM318" s="16">
        <v>74.697609999999997</v>
      </c>
      <c r="AN318" s="16">
        <v>3.0198948E-2</v>
      </c>
      <c r="AO318" s="16">
        <v>-2.1448559999999998E-2</v>
      </c>
      <c r="AQ318" s="16">
        <v>2910</v>
      </c>
      <c r="AR318">
        <f t="shared" si="34"/>
        <v>48.5</v>
      </c>
      <c r="AS318" s="16">
        <v>19.459029999999998</v>
      </c>
      <c r="AT318" s="16">
        <v>74.819789999999998</v>
      </c>
      <c r="AU318" s="16">
        <v>2.7193088000000001E-2</v>
      </c>
      <c r="AV318" s="16">
        <v>0.73710949999999997</v>
      </c>
      <c r="AX318" s="16"/>
      <c r="AY318" s="16"/>
    </row>
    <row r="319" spans="1:51">
      <c r="A319" s="16"/>
      <c r="B319" s="16"/>
      <c r="C319" s="16"/>
      <c r="D319" s="16"/>
      <c r="E319" s="16"/>
      <c r="F319" s="16"/>
      <c r="H319" s="16">
        <v>2890</v>
      </c>
      <c r="I319" s="16">
        <f t="shared" si="28"/>
        <v>48.166666666666664</v>
      </c>
      <c r="J319" s="16">
        <v>21.532276</v>
      </c>
      <c r="K319" s="16">
        <v>72.58905</v>
      </c>
      <c r="L319" s="16">
        <v>2.6888628000000001E-2</v>
      </c>
      <c r="M319" s="16">
        <v>0.47554639999999998</v>
      </c>
      <c r="O319" s="16"/>
      <c r="Q319" s="16"/>
      <c r="R319" s="16"/>
      <c r="S319" s="16"/>
      <c r="T319" s="16"/>
      <c r="V319" s="16">
        <v>2930</v>
      </c>
      <c r="W319">
        <f t="shared" si="32"/>
        <v>48.833333333333336</v>
      </c>
      <c r="X319" s="16">
        <v>32.073340000000002</v>
      </c>
      <c r="Y319" s="16">
        <v>73.620964000000001</v>
      </c>
      <c r="Z319" s="16">
        <v>5.3280026000000001E-2</v>
      </c>
      <c r="AA319" s="16">
        <v>0.33182784999999998</v>
      </c>
      <c r="AC319" s="16">
        <v>2820</v>
      </c>
      <c r="AD319" s="16">
        <f t="shared" si="33"/>
        <v>47</v>
      </c>
      <c r="AE319" s="16">
        <v>48.903033999999998</v>
      </c>
      <c r="AF319" s="16">
        <v>106.558525</v>
      </c>
      <c r="AG319" s="16">
        <v>0.14349039</v>
      </c>
      <c r="AH319" s="19">
        <v>1.5338894E-4</v>
      </c>
      <c r="AJ319" s="16">
        <v>2870</v>
      </c>
      <c r="AK319" s="16">
        <f t="shared" si="29"/>
        <v>47.833333333333336</v>
      </c>
      <c r="AL319" s="16">
        <v>28.996777999999999</v>
      </c>
      <c r="AM319" s="16">
        <v>74.867064999999997</v>
      </c>
      <c r="AN319" s="16">
        <v>3.0949174999999999E-2</v>
      </c>
      <c r="AO319" s="16">
        <v>-2.1838268000000001E-2</v>
      </c>
      <c r="AQ319" s="16">
        <v>2920</v>
      </c>
      <c r="AR319">
        <f t="shared" si="34"/>
        <v>48.666666666666664</v>
      </c>
      <c r="AS319" s="16">
        <v>19.322334000000001</v>
      </c>
      <c r="AT319" s="16">
        <v>74.818629999999999</v>
      </c>
      <c r="AU319" s="16">
        <v>2.7001502E-2</v>
      </c>
      <c r="AV319" s="16">
        <v>0.74236756999999998</v>
      </c>
      <c r="AX319" s="16"/>
      <c r="AY319" s="16"/>
    </row>
    <row r="320" spans="1:51">
      <c r="A320" s="16"/>
      <c r="B320" s="16"/>
      <c r="C320" s="16"/>
      <c r="D320" s="16"/>
      <c r="E320" s="16"/>
      <c r="F320" s="16"/>
      <c r="H320" s="16">
        <v>2900</v>
      </c>
      <c r="I320" s="16">
        <f t="shared" si="28"/>
        <v>48.333333333333336</v>
      </c>
      <c r="J320" s="16">
        <v>21.365608000000002</v>
      </c>
      <c r="K320" s="16">
        <v>72.588134999999994</v>
      </c>
      <c r="L320" s="16">
        <v>2.6773373E-2</v>
      </c>
      <c r="M320" s="16">
        <v>0.48720597999999998</v>
      </c>
      <c r="O320" s="16"/>
      <c r="Q320" s="16"/>
      <c r="R320" s="16"/>
      <c r="S320" s="16"/>
      <c r="T320" s="16"/>
      <c r="V320" s="16">
        <v>2940</v>
      </c>
      <c r="W320">
        <f t="shared" si="32"/>
        <v>49</v>
      </c>
      <c r="X320" s="16">
        <v>31.980957</v>
      </c>
      <c r="Y320" s="16">
        <v>73.619839999999996</v>
      </c>
      <c r="Z320" s="16">
        <v>5.2954394000000002E-2</v>
      </c>
      <c r="AA320" s="16">
        <v>0.33311649999999998</v>
      </c>
      <c r="AC320" s="16">
        <v>2830</v>
      </c>
      <c r="AD320" s="16">
        <f t="shared" si="33"/>
        <v>47.166666666666664</v>
      </c>
      <c r="AE320" s="16">
        <v>48.902855000000002</v>
      </c>
      <c r="AF320" s="16">
        <v>106.558525</v>
      </c>
      <c r="AG320" s="16">
        <v>0.14349039</v>
      </c>
      <c r="AH320" s="19">
        <v>1.6623945000000001E-4</v>
      </c>
      <c r="AJ320" s="16">
        <v>2880</v>
      </c>
      <c r="AK320" s="16">
        <f t="shared" si="29"/>
        <v>48</v>
      </c>
      <c r="AL320" s="16">
        <v>29.327137</v>
      </c>
      <c r="AM320" s="16">
        <v>75.041460000000001</v>
      </c>
      <c r="AN320" s="16">
        <v>3.1720456000000001E-2</v>
      </c>
      <c r="AO320" s="16">
        <v>-2.2205283999999999E-2</v>
      </c>
      <c r="AQ320" s="16">
        <v>2930</v>
      </c>
      <c r="AR320">
        <f t="shared" si="34"/>
        <v>48.833333333333336</v>
      </c>
      <c r="AS320" s="16">
        <v>19.185637</v>
      </c>
      <c r="AT320" s="16">
        <v>74.817443999999995</v>
      </c>
      <c r="AU320" s="16">
        <v>2.6811667000000001E-2</v>
      </c>
      <c r="AV320" s="16">
        <v>0.74769205000000005</v>
      </c>
      <c r="AX320" s="16"/>
      <c r="AY320" s="16"/>
    </row>
    <row r="321" spans="1:51">
      <c r="A321" s="16"/>
      <c r="B321" s="16"/>
      <c r="C321" s="16"/>
      <c r="D321" s="16"/>
      <c r="E321" s="16"/>
      <c r="F321" s="16"/>
      <c r="H321" s="16">
        <v>2910</v>
      </c>
      <c r="I321" s="16">
        <f t="shared" si="28"/>
        <v>48.5</v>
      </c>
      <c r="J321" s="16">
        <v>21.198937999999998</v>
      </c>
      <c r="K321" s="16">
        <v>72.587190000000007</v>
      </c>
      <c r="L321" s="16">
        <v>2.6655682999999999E-2</v>
      </c>
      <c r="M321" s="16">
        <v>0.4987972</v>
      </c>
      <c r="O321" s="16"/>
      <c r="Q321" s="16"/>
      <c r="R321" s="16"/>
      <c r="S321" s="16"/>
      <c r="T321" s="16"/>
      <c r="V321" s="16">
        <v>2950</v>
      </c>
      <c r="W321">
        <f t="shared" si="32"/>
        <v>49.166666666666664</v>
      </c>
      <c r="X321" s="16">
        <v>31.888574999999999</v>
      </c>
      <c r="Y321" s="16">
        <v>73.618706000000003</v>
      </c>
      <c r="Z321" s="16">
        <v>5.2631154999999999E-2</v>
      </c>
      <c r="AA321" s="16">
        <v>0.33441293</v>
      </c>
      <c r="AC321" s="16">
        <v>2840</v>
      </c>
      <c r="AD321" s="16">
        <f t="shared" si="33"/>
        <v>47.333333333333336</v>
      </c>
      <c r="AE321" s="16">
        <v>48.902676</v>
      </c>
      <c r="AF321" s="16">
        <v>106.558525</v>
      </c>
      <c r="AG321" s="16">
        <v>0.14349039</v>
      </c>
      <c r="AH321" s="19">
        <v>1.7909003000000001E-4</v>
      </c>
      <c r="AJ321" s="16">
        <v>2890</v>
      </c>
      <c r="AK321" s="16">
        <f t="shared" si="29"/>
        <v>48.166666666666664</v>
      </c>
      <c r="AL321" s="16">
        <v>29.657495000000001</v>
      </c>
      <c r="AM321" s="16">
        <v>75.220920000000007</v>
      </c>
      <c r="AN321" s="16">
        <v>3.251308E-2</v>
      </c>
      <c r="AO321" s="16">
        <v>-2.255919E-2</v>
      </c>
      <c r="AQ321" s="16">
        <v>2940</v>
      </c>
      <c r="AR321">
        <f t="shared" si="34"/>
        <v>49</v>
      </c>
      <c r="AS321" s="16">
        <v>19.048940000000002</v>
      </c>
      <c r="AT321" s="16">
        <v>74.816249999999997</v>
      </c>
      <c r="AU321" s="16">
        <v>2.6623562E-2</v>
      </c>
      <c r="AV321" s="16">
        <v>0.75308465999999996</v>
      </c>
      <c r="AX321" s="16"/>
      <c r="AY321" s="16"/>
    </row>
    <row r="322" spans="1:51">
      <c r="A322" s="16"/>
      <c r="B322" s="16"/>
      <c r="C322" s="16"/>
      <c r="D322" s="16"/>
      <c r="E322" s="16"/>
      <c r="F322" s="16"/>
      <c r="H322" s="16">
        <v>2913.4883</v>
      </c>
      <c r="I322" s="16">
        <f t="shared" si="28"/>
        <v>48.558138333333332</v>
      </c>
      <c r="J322" s="16">
        <v>21.140799999999999</v>
      </c>
      <c r="K322" s="16">
        <v>72.586844999999997</v>
      </c>
      <c r="L322" s="16">
        <v>2.661403E-2</v>
      </c>
      <c r="M322" s="16">
        <v>0.50282353000000002</v>
      </c>
      <c r="O322" s="16"/>
      <c r="Q322" s="16"/>
      <c r="R322" s="16"/>
      <c r="S322" s="16"/>
      <c r="T322" s="16"/>
      <c r="V322" s="16">
        <v>2960</v>
      </c>
      <c r="W322">
        <f t="shared" si="32"/>
        <v>49.333333333333336</v>
      </c>
      <c r="X322" s="16">
        <v>31.796192000000001</v>
      </c>
      <c r="Y322" s="16">
        <v>73.617559999999997</v>
      </c>
      <c r="Z322" s="16">
        <v>5.2310290000000002E-2</v>
      </c>
      <c r="AA322" s="16">
        <v>0.33571709999999999</v>
      </c>
      <c r="AC322" s="16">
        <v>2850</v>
      </c>
      <c r="AD322" s="16">
        <f t="shared" si="33"/>
        <v>47.5</v>
      </c>
      <c r="AE322" s="16">
        <v>48.902495999999999</v>
      </c>
      <c r="AF322" s="16">
        <v>106.558525</v>
      </c>
      <c r="AG322" s="16">
        <v>0.14349039</v>
      </c>
      <c r="AH322" s="19">
        <v>1.9194068E-4</v>
      </c>
      <c r="AJ322" s="16">
        <v>2900</v>
      </c>
      <c r="AK322" s="16">
        <f t="shared" si="29"/>
        <v>48.333333333333336</v>
      </c>
      <c r="AL322" s="16">
        <v>29.987852</v>
      </c>
      <c r="AM322" s="16">
        <v>75.405590000000004</v>
      </c>
      <c r="AN322" s="16">
        <v>3.3327423000000002E-2</v>
      </c>
      <c r="AO322" s="16">
        <v>-2.2906119999999999E-2</v>
      </c>
      <c r="AQ322" s="16">
        <v>2950</v>
      </c>
      <c r="AR322">
        <f t="shared" si="34"/>
        <v>49.166666666666664</v>
      </c>
      <c r="AS322" s="16">
        <v>18.912244999999999</v>
      </c>
      <c r="AT322" s="16">
        <v>74.815039999999996</v>
      </c>
      <c r="AU322" s="16">
        <v>2.6437161000000001E-2</v>
      </c>
      <c r="AV322" s="16">
        <v>0.75854699999999997</v>
      </c>
      <c r="AX322" s="16"/>
      <c r="AY322" s="16"/>
    </row>
    <row r="323" spans="1:51">
      <c r="A323" s="16"/>
      <c r="B323" s="16"/>
      <c r="C323" s="16"/>
      <c r="D323" s="16"/>
      <c r="E323" s="16"/>
      <c r="F323" s="16"/>
      <c r="H323" s="16"/>
      <c r="I323" s="16"/>
      <c r="J323" s="16"/>
      <c r="K323" s="16"/>
      <c r="L323" s="16"/>
      <c r="M323" s="16"/>
      <c r="O323" s="16"/>
      <c r="Q323" s="16"/>
      <c r="R323" s="16"/>
      <c r="S323" s="16"/>
      <c r="T323" s="16"/>
      <c r="V323" s="16">
        <v>2970</v>
      </c>
      <c r="W323">
        <f t="shared" si="32"/>
        <v>49.5</v>
      </c>
      <c r="X323" s="16">
        <v>31.703807999999999</v>
      </c>
      <c r="Y323" s="16">
        <v>73.616410000000002</v>
      </c>
      <c r="Z323" s="16">
        <v>5.1991786999999998E-2</v>
      </c>
      <c r="AA323" s="16">
        <v>0.33702897999999998</v>
      </c>
      <c r="AC323" s="16">
        <v>2860</v>
      </c>
      <c r="AD323" s="16">
        <f t="shared" si="33"/>
        <v>47.666666666666664</v>
      </c>
      <c r="AE323" s="16">
        <v>48.902316999999996</v>
      </c>
      <c r="AF323" s="16">
        <v>106.558525</v>
      </c>
      <c r="AG323" s="16">
        <v>0.14349039</v>
      </c>
      <c r="AH323" s="19">
        <v>2.0479139E-4</v>
      </c>
      <c r="AJ323" s="16">
        <v>2910</v>
      </c>
      <c r="AK323" s="16">
        <f t="shared" si="29"/>
        <v>48.5</v>
      </c>
      <c r="AL323" s="16">
        <v>30.318210000000001</v>
      </c>
      <c r="AM323" s="16">
        <v>75.595640000000003</v>
      </c>
      <c r="AN323" s="16">
        <v>3.4163949999999998E-2</v>
      </c>
      <c r="AO323" s="16">
        <v>-2.3249711999999999E-2</v>
      </c>
      <c r="AQ323" s="16">
        <v>2960</v>
      </c>
      <c r="AR323">
        <f t="shared" si="34"/>
        <v>49.333333333333336</v>
      </c>
      <c r="AS323" s="16">
        <v>18.775549000000002</v>
      </c>
      <c r="AT323" s="16">
        <v>74.813820000000007</v>
      </c>
      <c r="AU323" s="16">
        <v>2.6252444999999999E-2</v>
      </c>
      <c r="AV323" s="16">
        <v>0.76408089999999995</v>
      </c>
      <c r="AX323" s="16"/>
      <c r="AY323" s="16"/>
    </row>
    <row r="324" spans="1:51">
      <c r="A324" s="16"/>
      <c r="B324" s="16"/>
      <c r="C324" s="16"/>
      <c r="D324" s="16"/>
      <c r="E324" s="16"/>
      <c r="F324" s="16"/>
      <c r="H324" s="16"/>
      <c r="I324" s="16"/>
      <c r="J324" s="16"/>
      <c r="K324" s="16"/>
      <c r="L324" s="16"/>
      <c r="M324" s="16"/>
      <c r="O324" s="16"/>
      <c r="Q324" s="16"/>
      <c r="R324" s="16"/>
      <c r="S324" s="16"/>
      <c r="T324" s="16"/>
      <c r="V324" s="16">
        <v>2980</v>
      </c>
      <c r="W324">
        <f t="shared" si="32"/>
        <v>49.666666666666664</v>
      </c>
      <c r="X324" s="16">
        <v>31.611425000000001</v>
      </c>
      <c r="Y324" s="16">
        <v>73.615250000000003</v>
      </c>
      <c r="Z324" s="16">
        <v>5.1675619999999998E-2</v>
      </c>
      <c r="AA324" s="16">
        <v>0.33834853999999998</v>
      </c>
      <c r="AC324" s="16">
        <v>2870</v>
      </c>
      <c r="AD324" s="16">
        <f t="shared" si="33"/>
        <v>47.833333333333336</v>
      </c>
      <c r="AE324" s="16">
        <v>48.902138000000001</v>
      </c>
      <c r="AF324" s="16">
        <v>106.558525</v>
      </c>
      <c r="AG324" s="16">
        <v>0.14349039</v>
      </c>
      <c r="AH324" s="19">
        <v>2.1764215000000001E-4</v>
      </c>
      <c r="AJ324" s="16">
        <v>2920</v>
      </c>
      <c r="AK324" s="16">
        <f t="shared" si="29"/>
        <v>48.666666666666664</v>
      </c>
      <c r="AL324" s="16">
        <v>30.648569999999999</v>
      </c>
      <c r="AM324" s="16">
        <v>75.791259999999994</v>
      </c>
      <c r="AN324" s="16">
        <v>3.5023168E-2</v>
      </c>
      <c r="AO324" s="16">
        <v>-2.3591806999999999E-2</v>
      </c>
      <c r="AQ324" s="16">
        <v>2970</v>
      </c>
      <c r="AR324">
        <f t="shared" si="34"/>
        <v>49.5</v>
      </c>
      <c r="AS324" s="16">
        <v>18.638850999999999</v>
      </c>
      <c r="AT324" s="16">
        <v>74.81259</v>
      </c>
      <c r="AU324" s="16">
        <v>2.6069384000000001E-2</v>
      </c>
      <c r="AV324" s="16">
        <v>0.76968800000000004</v>
      </c>
      <c r="AX324" s="16"/>
      <c r="AY324" s="16"/>
    </row>
    <row r="325" spans="1:51">
      <c r="A325" s="16"/>
      <c r="B325" s="16"/>
      <c r="C325" s="16"/>
      <c r="D325" s="16"/>
      <c r="E325" s="16"/>
      <c r="F325" s="16"/>
      <c r="H325" s="16"/>
      <c r="I325" s="16"/>
      <c r="J325" s="16"/>
      <c r="K325" s="16"/>
      <c r="L325" s="16"/>
      <c r="M325" s="16"/>
      <c r="O325" s="16"/>
      <c r="Q325" s="16"/>
      <c r="R325" s="16"/>
      <c r="S325" s="16"/>
      <c r="T325" s="16"/>
      <c r="V325" s="16">
        <v>2990</v>
      </c>
      <c r="W325">
        <f t="shared" si="32"/>
        <v>49.833333333333336</v>
      </c>
      <c r="X325" s="16">
        <v>31.519043</v>
      </c>
      <c r="Y325" s="16">
        <v>73.614075</v>
      </c>
      <c r="Z325" s="16">
        <v>5.1361772999999999E-2</v>
      </c>
      <c r="AA325" s="16">
        <v>0.33967575</v>
      </c>
      <c r="AC325" s="16">
        <v>2880</v>
      </c>
      <c r="AD325" s="16">
        <f t="shared" si="33"/>
        <v>48</v>
      </c>
      <c r="AE325" s="16">
        <v>48.901961999999997</v>
      </c>
      <c r="AF325" s="16">
        <v>106.558525</v>
      </c>
      <c r="AG325" s="16">
        <v>0.14349039</v>
      </c>
      <c r="AH325" s="19">
        <v>2.3049295E-4</v>
      </c>
      <c r="AJ325" s="16">
        <v>2930</v>
      </c>
      <c r="AK325" s="16">
        <f t="shared" si="29"/>
        <v>48.833333333333336</v>
      </c>
      <c r="AL325" s="16">
        <v>30.978928</v>
      </c>
      <c r="AM325" s="16">
        <v>75.992649999999998</v>
      </c>
      <c r="AN325" s="16">
        <v>3.5905644E-2</v>
      </c>
      <c r="AO325" s="16">
        <v>-2.3932992E-2</v>
      </c>
      <c r="AQ325" s="16">
        <v>2980</v>
      </c>
      <c r="AR325">
        <f t="shared" si="34"/>
        <v>49.666666666666664</v>
      </c>
      <c r="AS325" s="16">
        <v>18.502154999999998</v>
      </c>
      <c r="AT325" s="16">
        <v>74.811350000000004</v>
      </c>
      <c r="AU325" s="16">
        <v>2.5887958999999999E-2</v>
      </c>
      <c r="AV325" s="16">
        <v>0.77537023999999999</v>
      </c>
      <c r="AX325" s="16"/>
      <c r="AY325" s="16"/>
    </row>
    <row r="326" spans="1:51">
      <c r="A326" s="16"/>
      <c r="B326" s="16"/>
      <c r="C326" s="16"/>
      <c r="D326" s="16"/>
      <c r="E326" s="16"/>
      <c r="F326" s="16"/>
      <c r="H326" s="16"/>
      <c r="I326" s="16"/>
      <c r="J326" s="16"/>
      <c r="K326" s="16"/>
      <c r="L326" s="16"/>
      <c r="M326" s="16"/>
      <c r="O326" s="16"/>
      <c r="Q326" s="16"/>
      <c r="R326" s="16"/>
      <c r="S326" s="16"/>
      <c r="T326" s="16"/>
      <c r="V326" s="16">
        <v>3000</v>
      </c>
      <c r="W326">
        <f t="shared" si="32"/>
        <v>50</v>
      </c>
      <c r="X326" s="16">
        <v>31.426659000000001</v>
      </c>
      <c r="Y326" s="16">
        <v>73.612899999999996</v>
      </c>
      <c r="Z326" s="16">
        <v>5.1050230000000002E-2</v>
      </c>
      <c r="AA326" s="16">
        <v>0.3410106</v>
      </c>
      <c r="AC326" s="16">
        <v>2890</v>
      </c>
      <c r="AD326" s="16">
        <f t="shared" si="33"/>
        <v>48.166666666666664</v>
      </c>
      <c r="AE326" s="16">
        <v>48.901783000000002</v>
      </c>
      <c r="AF326" s="16">
        <v>106.558525</v>
      </c>
      <c r="AG326" s="16">
        <v>0.14349039</v>
      </c>
      <c r="AH326" s="19">
        <v>2.4334378E-4</v>
      </c>
      <c r="AJ326" s="16">
        <v>2940</v>
      </c>
      <c r="AK326" s="16">
        <f t="shared" ref="AK326:AK389" si="35">AJ326/60</f>
        <v>49</v>
      </c>
      <c r="AL326" s="16">
        <v>31.309284000000002</v>
      </c>
      <c r="AM326" s="16">
        <v>76.200040000000001</v>
      </c>
      <c r="AN326" s="16">
        <v>3.6811984999999998E-2</v>
      </c>
      <c r="AO326" s="16">
        <v>-2.4272930000000002E-2</v>
      </c>
      <c r="AQ326" s="16">
        <v>2990</v>
      </c>
      <c r="AR326">
        <f t="shared" si="34"/>
        <v>49.833333333333336</v>
      </c>
      <c r="AS326" s="16">
        <v>18.365459999999999</v>
      </c>
      <c r="AT326" s="16">
        <v>74.810090000000002</v>
      </c>
      <c r="AU326" s="16">
        <v>2.5708146000000001E-2</v>
      </c>
      <c r="AV326" s="16">
        <v>0.78112983999999996</v>
      </c>
      <c r="AX326" s="16"/>
      <c r="AY326" s="16"/>
    </row>
    <row r="327" spans="1:51">
      <c r="A327" s="16"/>
      <c r="B327" s="16"/>
      <c r="C327" s="16"/>
      <c r="D327" s="16"/>
      <c r="E327" s="16"/>
      <c r="F327" s="16"/>
      <c r="H327" s="16"/>
      <c r="I327" s="16"/>
      <c r="J327" s="16"/>
      <c r="K327" s="16"/>
      <c r="L327" s="16"/>
      <c r="M327" s="16"/>
      <c r="O327" s="16"/>
      <c r="Q327" s="16"/>
      <c r="R327" s="16"/>
      <c r="S327" s="16"/>
      <c r="T327" s="16"/>
      <c r="V327" s="16">
        <v>3010</v>
      </c>
      <c r="W327">
        <f t="shared" ref="W327:W342" si="36">V327/60</f>
        <v>50.166666666666664</v>
      </c>
      <c r="X327" s="16">
        <v>31.334275999999999</v>
      </c>
      <c r="Y327" s="16">
        <v>73.611710000000002</v>
      </c>
      <c r="Z327" s="16">
        <v>5.0740972000000002E-2</v>
      </c>
      <c r="AA327" s="16">
        <v>0.34235302000000001</v>
      </c>
      <c r="AC327" s="16">
        <v>2900</v>
      </c>
      <c r="AD327" s="16">
        <f t="shared" ref="AD327:AD390" si="37">AC327/60</f>
        <v>48.333333333333336</v>
      </c>
      <c r="AE327" s="16">
        <v>48.901603999999999</v>
      </c>
      <c r="AF327" s="16">
        <v>106.558525</v>
      </c>
      <c r="AG327" s="16">
        <v>0.14349039</v>
      </c>
      <c r="AH327" s="19">
        <v>2.5619462000000002E-4</v>
      </c>
      <c r="AJ327" s="16">
        <v>2950</v>
      </c>
      <c r="AK327" s="16">
        <f t="shared" si="35"/>
        <v>49.166666666666664</v>
      </c>
      <c r="AL327" s="16">
        <v>31.639643</v>
      </c>
      <c r="AM327" s="16">
        <v>76.413650000000004</v>
      </c>
      <c r="AN327" s="16">
        <v>3.7742794000000003E-2</v>
      </c>
      <c r="AO327" s="16">
        <v>-2.4611339999999999E-2</v>
      </c>
      <c r="AQ327" s="16">
        <v>3000</v>
      </c>
      <c r="AR327">
        <f t="shared" ref="AR327:AR390" si="38">AQ327/60</f>
        <v>50</v>
      </c>
      <c r="AS327" s="16">
        <v>18.228764000000002</v>
      </c>
      <c r="AT327" s="16">
        <v>74.808814999999996</v>
      </c>
      <c r="AU327" s="16">
        <v>2.5529924999999998E-2</v>
      </c>
      <c r="AV327" s="16">
        <v>0.78696847000000003</v>
      </c>
      <c r="AX327" s="16"/>
      <c r="AY327" s="16"/>
    </row>
    <row r="328" spans="1:51">
      <c r="A328" s="16"/>
      <c r="B328" s="16"/>
      <c r="C328" s="16"/>
      <c r="D328" s="16"/>
      <c r="E328" s="16"/>
      <c r="F328" s="16"/>
      <c r="H328" s="16"/>
      <c r="I328" s="16"/>
      <c r="J328" s="16"/>
      <c r="K328" s="16"/>
      <c r="L328" s="16"/>
      <c r="M328" s="16"/>
      <c r="O328" s="16"/>
      <c r="Q328" s="16"/>
      <c r="R328" s="16"/>
      <c r="S328" s="16"/>
      <c r="T328" s="16"/>
      <c r="V328" s="16">
        <v>3020</v>
      </c>
      <c r="W328">
        <f t="shared" si="36"/>
        <v>50.333333333333336</v>
      </c>
      <c r="X328" s="16">
        <v>31.241892</v>
      </c>
      <c r="Y328" s="16">
        <v>73.610510000000005</v>
      </c>
      <c r="Z328" s="16">
        <v>5.0433974999999999E-2</v>
      </c>
      <c r="AA328" s="16">
        <v>0.34370294000000001</v>
      </c>
      <c r="AC328" s="16">
        <v>2910</v>
      </c>
      <c r="AD328" s="16">
        <f t="shared" si="37"/>
        <v>48.5</v>
      </c>
      <c r="AE328" s="16">
        <v>48.901423999999999</v>
      </c>
      <c r="AF328" s="16">
        <v>106.558525</v>
      </c>
      <c r="AG328" s="16">
        <v>0.14349039</v>
      </c>
      <c r="AH328" s="19">
        <v>2.6904544000000001E-4</v>
      </c>
      <c r="AJ328" s="16">
        <v>2960</v>
      </c>
      <c r="AK328" s="16">
        <f t="shared" si="35"/>
        <v>49.333333333333336</v>
      </c>
      <c r="AL328" s="16">
        <v>31.970001</v>
      </c>
      <c r="AM328" s="16">
        <v>76.633735999999999</v>
      </c>
      <c r="AN328" s="16">
        <v>3.8698692E-2</v>
      </c>
      <c r="AO328" s="16">
        <v>-2.4947767999999999E-2</v>
      </c>
      <c r="AQ328" s="16">
        <v>3010</v>
      </c>
      <c r="AR328">
        <f t="shared" si="38"/>
        <v>50.166666666666664</v>
      </c>
      <c r="AS328" s="16">
        <v>18.092065999999999</v>
      </c>
      <c r="AT328" s="16">
        <v>74.80753</v>
      </c>
      <c r="AU328" s="16">
        <v>2.5353272E-2</v>
      </c>
      <c r="AV328" s="16">
        <v>0.79288820000000004</v>
      </c>
      <c r="AX328" s="16"/>
      <c r="AY328" s="16"/>
    </row>
    <row r="329" spans="1:51">
      <c r="A329" s="16"/>
      <c r="B329" s="16"/>
      <c r="C329" s="16"/>
      <c r="D329" s="16"/>
      <c r="E329" s="16"/>
      <c r="F329" s="16"/>
      <c r="H329" s="16"/>
      <c r="I329" s="16"/>
      <c r="J329" s="16"/>
      <c r="K329" s="16"/>
      <c r="L329" s="16"/>
      <c r="M329" s="16"/>
      <c r="O329" s="16"/>
      <c r="Q329" s="16"/>
      <c r="R329" s="16"/>
      <c r="S329" s="16"/>
      <c r="T329" s="16"/>
      <c r="V329" s="16">
        <v>3030</v>
      </c>
      <c r="W329">
        <f t="shared" si="36"/>
        <v>50.5</v>
      </c>
      <c r="X329" s="16">
        <v>31.149509999999999</v>
      </c>
      <c r="Y329" s="16">
        <v>73.609309999999994</v>
      </c>
      <c r="Z329" s="16">
        <v>5.0129229999999997E-2</v>
      </c>
      <c r="AA329" s="16">
        <v>0.34506038</v>
      </c>
      <c r="AC329" s="16">
        <v>2920</v>
      </c>
      <c r="AD329" s="16">
        <f t="shared" si="37"/>
        <v>48.666666666666664</v>
      </c>
      <c r="AE329" s="16">
        <v>48.901245000000003</v>
      </c>
      <c r="AF329" s="16">
        <v>106.558525</v>
      </c>
      <c r="AG329" s="16">
        <v>0.14349039</v>
      </c>
      <c r="AH329" s="19">
        <v>2.8189630000000001E-4</v>
      </c>
      <c r="AJ329" s="16">
        <v>2970</v>
      </c>
      <c r="AK329" s="16">
        <f t="shared" si="35"/>
        <v>49.5</v>
      </c>
      <c r="AL329" s="16">
        <v>32.300358000000003</v>
      </c>
      <c r="AM329" s="16">
        <v>76.860560000000007</v>
      </c>
      <c r="AN329" s="16">
        <v>3.9680310000000003E-2</v>
      </c>
      <c r="AO329" s="16">
        <v>-2.5281919999999999E-2</v>
      </c>
      <c r="AQ329" s="16">
        <v>3020</v>
      </c>
      <c r="AR329">
        <f t="shared" si="38"/>
        <v>50.333333333333336</v>
      </c>
      <c r="AS329" s="16">
        <v>17.955369999999998</v>
      </c>
      <c r="AT329" s="16">
        <v>74.806240000000003</v>
      </c>
      <c r="AU329" s="16">
        <v>2.5178163999999999E-2</v>
      </c>
      <c r="AV329" s="16">
        <v>0.79889109999999997</v>
      </c>
      <c r="AX329" s="16"/>
      <c r="AY329" s="16"/>
    </row>
    <row r="330" spans="1:51">
      <c r="A330" s="16"/>
      <c r="B330" s="16"/>
      <c r="C330" s="16"/>
      <c r="D330" s="16"/>
      <c r="E330" s="16"/>
      <c r="F330" s="16"/>
      <c r="H330" s="16"/>
      <c r="I330" s="16"/>
      <c r="J330" s="16"/>
      <c r="K330" s="16"/>
      <c r="L330" s="16"/>
      <c r="M330" s="16"/>
      <c r="O330" s="16"/>
      <c r="Q330" s="16"/>
      <c r="R330" s="16"/>
      <c r="S330" s="16"/>
      <c r="T330" s="16"/>
      <c r="V330" s="16">
        <v>3040</v>
      </c>
      <c r="W330">
        <f t="shared" si="36"/>
        <v>50.666666666666664</v>
      </c>
      <c r="X330" s="16">
        <v>31.057127000000001</v>
      </c>
      <c r="Y330" s="16">
        <v>73.608099999999993</v>
      </c>
      <c r="Z330" s="16">
        <v>4.9826715000000001E-2</v>
      </c>
      <c r="AA330" s="16">
        <v>0.34642535000000002</v>
      </c>
      <c r="AC330" s="16">
        <v>2930</v>
      </c>
      <c r="AD330" s="16">
        <f t="shared" si="37"/>
        <v>48.833333333333336</v>
      </c>
      <c r="AE330" s="16">
        <v>48.901066</v>
      </c>
      <c r="AF330" s="16">
        <v>106.558525</v>
      </c>
      <c r="AG330" s="16">
        <v>0.14349039</v>
      </c>
      <c r="AH330" s="19">
        <v>2.9474712E-4</v>
      </c>
      <c r="AJ330" s="16">
        <v>2980</v>
      </c>
      <c r="AK330" s="16">
        <f t="shared" si="35"/>
        <v>49.666666666666664</v>
      </c>
      <c r="AL330" s="16">
        <v>32.630719999999997</v>
      </c>
      <c r="AM330" s="16">
        <v>77.094399999999993</v>
      </c>
      <c r="AN330" s="16">
        <v>4.0688272999999997E-2</v>
      </c>
      <c r="AO330" s="16">
        <v>-2.5613654E-2</v>
      </c>
      <c r="AQ330" s="16">
        <v>3030</v>
      </c>
      <c r="AR330">
        <f t="shared" si="38"/>
        <v>50.5</v>
      </c>
      <c r="AS330" s="16">
        <v>17.818674000000001</v>
      </c>
      <c r="AT330" s="16">
        <v>74.804929999999999</v>
      </c>
      <c r="AU330" s="16">
        <v>2.5004579999999998E-2</v>
      </c>
      <c r="AV330" s="16">
        <v>0.80497940000000001</v>
      </c>
      <c r="AX330" s="16"/>
      <c r="AY330" s="16"/>
    </row>
    <row r="331" spans="1:51">
      <c r="A331" s="16"/>
      <c r="B331" s="16"/>
      <c r="C331" s="16"/>
      <c r="D331" s="16"/>
      <c r="E331" s="16"/>
      <c r="F331" s="16"/>
      <c r="H331" s="16"/>
      <c r="I331" s="16"/>
      <c r="J331" s="16"/>
      <c r="K331" s="16"/>
      <c r="L331" s="16"/>
      <c r="M331" s="16"/>
      <c r="O331" s="16"/>
      <c r="Q331" s="16"/>
      <c r="R331" s="16"/>
      <c r="S331" s="16"/>
      <c r="T331" s="16"/>
      <c r="V331" s="16">
        <v>3050</v>
      </c>
      <c r="W331">
        <f t="shared" si="36"/>
        <v>50.833333333333336</v>
      </c>
      <c r="X331" s="16">
        <v>30.964742999999999</v>
      </c>
      <c r="Y331" s="16">
        <v>73.606880000000004</v>
      </c>
      <c r="Z331" s="16">
        <v>4.9526415999999997E-2</v>
      </c>
      <c r="AA331" s="16">
        <v>0.34779778</v>
      </c>
      <c r="AC331" s="16">
        <v>2940</v>
      </c>
      <c r="AD331" s="16">
        <f t="shared" si="37"/>
        <v>49</v>
      </c>
      <c r="AE331" s="16">
        <v>48.900886999999997</v>
      </c>
      <c r="AF331" s="16">
        <v>106.558525</v>
      </c>
      <c r="AG331" s="16">
        <v>0.14349039</v>
      </c>
      <c r="AH331" s="19">
        <v>3.0759792000000001E-4</v>
      </c>
      <c r="AJ331" s="16">
        <v>2990</v>
      </c>
      <c r="AK331" s="16">
        <f t="shared" si="35"/>
        <v>49.833333333333336</v>
      </c>
      <c r="AL331" s="16">
        <v>32.961075000000001</v>
      </c>
      <c r="AM331" s="16">
        <v>77.335530000000006</v>
      </c>
      <c r="AN331" s="16">
        <v>4.1723200000000002E-2</v>
      </c>
      <c r="AO331" s="16">
        <v>-2.5943104000000002E-2</v>
      </c>
      <c r="AQ331" s="16">
        <v>3040</v>
      </c>
      <c r="AR331">
        <f t="shared" si="38"/>
        <v>50.666666666666664</v>
      </c>
      <c r="AS331" s="16">
        <v>17.681978000000001</v>
      </c>
      <c r="AT331" s="16">
        <v>74.803610000000006</v>
      </c>
      <c r="AU331" s="16">
        <v>2.48325E-2</v>
      </c>
      <c r="AV331" s="16">
        <v>0.81115510000000002</v>
      </c>
      <c r="AX331" s="16"/>
      <c r="AY331" s="16"/>
    </row>
    <row r="332" spans="1:51">
      <c r="A332" s="16"/>
      <c r="B332" s="16"/>
      <c r="C332" s="16"/>
      <c r="D332" s="16"/>
      <c r="E332" s="16"/>
      <c r="F332" s="16"/>
      <c r="H332" s="16"/>
      <c r="I332" s="16"/>
      <c r="J332" s="16"/>
      <c r="K332" s="16"/>
      <c r="L332" s="16"/>
      <c r="M332" s="16"/>
      <c r="O332" s="16"/>
      <c r="Q332" s="16"/>
      <c r="R332" s="16"/>
      <c r="S332" s="16"/>
      <c r="T332" s="16"/>
      <c r="V332" s="16">
        <v>3060</v>
      </c>
      <c r="W332">
        <f t="shared" si="36"/>
        <v>51</v>
      </c>
      <c r="X332" s="16">
        <v>30.87236</v>
      </c>
      <c r="Y332" s="16">
        <v>73.605649999999997</v>
      </c>
      <c r="Z332" s="16">
        <v>4.9228309999999997E-2</v>
      </c>
      <c r="AA332" s="16">
        <v>0.34917772000000002</v>
      </c>
      <c r="AC332" s="16">
        <v>2950</v>
      </c>
      <c r="AD332" s="16">
        <f t="shared" si="37"/>
        <v>49.166666666666664</v>
      </c>
      <c r="AE332" s="16">
        <v>48.900706999999997</v>
      </c>
      <c r="AF332" s="16">
        <v>106.558525</v>
      </c>
      <c r="AG332" s="16">
        <v>0.14349039</v>
      </c>
      <c r="AH332" s="19">
        <v>3.2044866E-4</v>
      </c>
      <c r="AJ332" s="16">
        <v>3000</v>
      </c>
      <c r="AK332" s="16">
        <f t="shared" si="35"/>
        <v>50</v>
      </c>
      <c r="AL332" s="16">
        <v>33.291429999999998</v>
      </c>
      <c r="AM332" s="16">
        <v>77.584270000000004</v>
      </c>
      <c r="AN332" s="16">
        <v>4.2785707999999999E-2</v>
      </c>
      <c r="AO332" s="16">
        <v>-2.6270779000000001E-2</v>
      </c>
      <c r="AQ332" s="16">
        <v>3050</v>
      </c>
      <c r="AR332">
        <f t="shared" si="38"/>
        <v>50.833333333333336</v>
      </c>
      <c r="AS332" s="16">
        <v>17.545280000000002</v>
      </c>
      <c r="AT332" s="16">
        <v>74.802284</v>
      </c>
      <c r="AU332" s="16">
        <v>2.46619E-2</v>
      </c>
      <c r="AV332" s="16">
        <v>0.81742060000000005</v>
      </c>
      <c r="AX332" s="16"/>
      <c r="AY332" s="16"/>
    </row>
    <row r="333" spans="1:51">
      <c r="A333" s="16"/>
      <c r="B333" s="16"/>
      <c r="C333" s="16"/>
      <c r="D333" s="16"/>
      <c r="E333" s="16"/>
      <c r="F333" s="16"/>
      <c r="H333" s="16"/>
      <c r="I333" s="16"/>
      <c r="J333" s="16"/>
      <c r="K333" s="16"/>
      <c r="L333" s="16"/>
      <c r="M333" s="16"/>
      <c r="O333" s="16"/>
      <c r="Q333" s="16"/>
      <c r="R333" s="16"/>
      <c r="S333" s="16"/>
      <c r="T333" s="16"/>
      <c r="V333" s="16">
        <v>3070</v>
      </c>
      <c r="W333">
        <f t="shared" si="36"/>
        <v>51.166666666666664</v>
      </c>
      <c r="X333" s="16">
        <v>30.779978</v>
      </c>
      <c r="Y333" s="16">
        <v>73.604416000000001</v>
      </c>
      <c r="Z333" s="16">
        <v>4.8932391999999998E-2</v>
      </c>
      <c r="AA333" s="16">
        <v>0.35056510000000002</v>
      </c>
      <c r="AC333" s="16">
        <v>2960</v>
      </c>
      <c r="AD333" s="16">
        <f t="shared" si="37"/>
        <v>49.333333333333336</v>
      </c>
      <c r="AE333" s="16">
        <v>48.900530000000003</v>
      </c>
      <c r="AF333" s="16">
        <v>106.558525</v>
      </c>
      <c r="AG333" s="16">
        <v>0.14349039</v>
      </c>
      <c r="AH333" s="19">
        <v>3.3329936999999999E-4</v>
      </c>
      <c r="AJ333" s="16">
        <v>3010</v>
      </c>
      <c r="AK333" s="16">
        <f t="shared" si="35"/>
        <v>50.166666666666664</v>
      </c>
      <c r="AL333" s="16">
        <v>33.621789999999997</v>
      </c>
      <c r="AM333" s="16">
        <v>77.840903999999995</v>
      </c>
      <c r="AN333" s="16">
        <v>4.3876390000000001E-2</v>
      </c>
      <c r="AO333" s="16">
        <v>-2.6597597000000001E-2</v>
      </c>
      <c r="AQ333" s="16">
        <v>3060</v>
      </c>
      <c r="AR333">
        <f t="shared" si="38"/>
        <v>51</v>
      </c>
      <c r="AS333" s="16">
        <v>17.408584999999999</v>
      </c>
      <c r="AT333" s="16">
        <v>74.800939999999997</v>
      </c>
      <c r="AU333" s="16">
        <v>2.4492763000000001E-2</v>
      </c>
      <c r="AV333" s="16">
        <v>0.82377814999999999</v>
      </c>
      <c r="AX333" s="16"/>
      <c r="AY333" s="16"/>
    </row>
    <row r="334" spans="1:51">
      <c r="A334" s="16"/>
      <c r="B334" s="16"/>
      <c r="C334" s="16"/>
      <c r="D334" s="16"/>
      <c r="E334" s="16"/>
      <c r="F334" s="16"/>
      <c r="H334" s="16"/>
      <c r="I334" s="16"/>
      <c r="J334" s="16"/>
      <c r="K334" s="16"/>
      <c r="L334" s="16"/>
      <c r="M334" s="16"/>
      <c r="O334" s="16"/>
      <c r="Q334" s="16"/>
      <c r="R334" s="16"/>
      <c r="S334" s="16"/>
      <c r="T334" s="16"/>
      <c r="V334" s="16">
        <v>3080</v>
      </c>
      <c r="W334">
        <f t="shared" si="36"/>
        <v>51.333333333333336</v>
      </c>
      <c r="X334" s="16">
        <v>30.687593</v>
      </c>
      <c r="Y334" s="16">
        <v>73.603170000000006</v>
      </c>
      <c r="Z334" s="16">
        <v>4.8638637999999998E-2</v>
      </c>
      <c r="AA334" s="16">
        <v>0.35195997000000001</v>
      </c>
      <c r="AC334" s="16">
        <v>2970</v>
      </c>
      <c r="AD334" s="16">
        <f t="shared" si="37"/>
        <v>49.5</v>
      </c>
      <c r="AE334" s="16">
        <v>48.900351999999998</v>
      </c>
      <c r="AF334" s="16">
        <v>106.558525</v>
      </c>
      <c r="AG334" s="16">
        <v>0.14349039</v>
      </c>
      <c r="AH334" s="19">
        <v>3.4615002000000001E-4</v>
      </c>
      <c r="AJ334" s="16">
        <v>3020</v>
      </c>
      <c r="AK334" s="16">
        <f t="shared" si="35"/>
        <v>50.333333333333336</v>
      </c>
      <c r="AL334" s="16">
        <v>33.952150000000003</v>
      </c>
      <c r="AM334" s="16">
        <v>78.105770000000007</v>
      </c>
      <c r="AN334" s="16">
        <v>4.4995840000000002E-2</v>
      </c>
      <c r="AO334" s="16">
        <v>-2.6924812999999999E-2</v>
      </c>
      <c r="AQ334" s="16">
        <v>3070</v>
      </c>
      <c r="AR334">
        <f t="shared" si="38"/>
        <v>51.166666666666664</v>
      </c>
      <c r="AS334" s="16">
        <v>17.271889000000002</v>
      </c>
      <c r="AT334" s="16">
        <v>74.799580000000006</v>
      </c>
      <c r="AU334" s="16">
        <v>2.4325065E-2</v>
      </c>
      <c r="AV334" s="16">
        <v>0.83023053000000002</v>
      </c>
      <c r="AX334" s="16"/>
      <c r="AY334" s="16"/>
    </row>
    <row r="335" spans="1:51">
      <c r="A335" s="16"/>
      <c r="B335" s="16"/>
      <c r="C335" s="16"/>
      <c r="D335" s="16"/>
      <c r="E335" s="16"/>
      <c r="F335" s="16"/>
      <c r="H335" s="16"/>
      <c r="I335" s="16"/>
      <c r="J335" s="16"/>
      <c r="K335" s="16"/>
      <c r="L335" s="16"/>
      <c r="M335" s="16"/>
      <c r="O335" s="16"/>
      <c r="Q335" s="16"/>
      <c r="R335" s="16"/>
      <c r="S335" s="16"/>
      <c r="T335" s="16"/>
      <c r="V335" s="16">
        <v>3090</v>
      </c>
      <c r="W335">
        <f t="shared" si="36"/>
        <v>51.5</v>
      </c>
      <c r="X335" s="16">
        <v>30.595210999999999</v>
      </c>
      <c r="Y335" s="16">
        <v>73.601929999999996</v>
      </c>
      <c r="Z335" s="16">
        <v>4.8347029999999999E-2</v>
      </c>
      <c r="AA335" s="16">
        <v>0.35336225999999998</v>
      </c>
      <c r="AC335" s="16">
        <v>2980</v>
      </c>
      <c r="AD335" s="16">
        <f t="shared" si="37"/>
        <v>49.666666666666664</v>
      </c>
      <c r="AE335" s="16">
        <v>48.900173000000002</v>
      </c>
      <c r="AF335" s="16">
        <v>106.558525</v>
      </c>
      <c r="AG335" s="16">
        <v>0.14349039</v>
      </c>
      <c r="AH335" s="19">
        <v>3.5900058000000001E-4</v>
      </c>
      <c r="AJ335" s="16">
        <v>3030</v>
      </c>
      <c r="AK335" s="16">
        <f t="shared" si="35"/>
        <v>50.5</v>
      </c>
      <c r="AL335" s="16">
        <v>34.282505</v>
      </c>
      <c r="AM335" s="16">
        <v>78.379170000000002</v>
      </c>
      <c r="AN335" s="16">
        <v>4.6144629999999999E-2</v>
      </c>
      <c r="AO335" s="16">
        <v>-2.7253874000000001E-2</v>
      </c>
      <c r="AQ335" s="16">
        <v>3080</v>
      </c>
      <c r="AR335">
        <f t="shared" si="38"/>
        <v>51.333333333333336</v>
      </c>
      <c r="AS335" s="16">
        <v>17.135193000000001</v>
      </c>
      <c r="AT335" s="16">
        <v>74.798220000000001</v>
      </c>
      <c r="AU335" s="16">
        <v>2.4158787000000001E-2</v>
      </c>
      <c r="AV335" s="16">
        <v>0.83677999999999997</v>
      </c>
      <c r="AX335" s="16"/>
      <c r="AY335" s="16"/>
    </row>
    <row r="336" spans="1:51">
      <c r="A336" s="16"/>
      <c r="B336" s="16"/>
      <c r="C336" s="16"/>
      <c r="D336" s="16"/>
      <c r="E336" s="16"/>
      <c r="F336" s="16"/>
      <c r="H336" s="16"/>
      <c r="I336" s="16"/>
      <c r="J336" s="16"/>
      <c r="K336" s="16"/>
      <c r="L336" s="16"/>
      <c r="M336" s="16"/>
      <c r="O336" s="16"/>
      <c r="Q336" s="16"/>
      <c r="R336" s="16"/>
      <c r="S336" s="16"/>
      <c r="T336" s="16"/>
      <c r="V336" s="16">
        <v>3100</v>
      </c>
      <c r="W336">
        <f t="shared" si="36"/>
        <v>51.666666666666664</v>
      </c>
      <c r="X336" s="16">
        <v>30.502828999999998</v>
      </c>
      <c r="Y336" s="16">
        <v>73.600669999999994</v>
      </c>
      <c r="Z336" s="16">
        <v>4.8057552000000003E-2</v>
      </c>
      <c r="AA336" s="16">
        <v>0.35477199999999998</v>
      </c>
      <c r="AC336" s="16">
        <v>2990</v>
      </c>
      <c r="AD336" s="16">
        <f t="shared" si="37"/>
        <v>49.833333333333336</v>
      </c>
      <c r="AE336" s="16">
        <v>48.899994</v>
      </c>
      <c r="AF336" s="16">
        <v>106.558525</v>
      </c>
      <c r="AG336" s="16">
        <v>0.14349039</v>
      </c>
      <c r="AH336" s="19">
        <v>3.7185106000000001E-4</v>
      </c>
      <c r="AJ336" s="16">
        <v>3040</v>
      </c>
      <c r="AK336" s="16">
        <f t="shared" si="35"/>
        <v>50.666666666666664</v>
      </c>
      <c r="AL336" s="16">
        <v>34.612864999999999</v>
      </c>
      <c r="AM336" s="16">
        <v>78.661460000000005</v>
      </c>
      <c r="AN336" s="16">
        <v>4.7323324E-2</v>
      </c>
      <c r="AO336" s="16">
        <v>-2.7586332000000002E-2</v>
      </c>
      <c r="AQ336" s="16">
        <v>3090</v>
      </c>
      <c r="AR336">
        <f t="shared" si="38"/>
        <v>51.5</v>
      </c>
      <c r="AS336" s="16">
        <v>16.998494999999998</v>
      </c>
      <c r="AT336" s="16">
        <v>74.796843999999993</v>
      </c>
      <c r="AU336" s="16">
        <v>2.3993906999999998E-2</v>
      </c>
      <c r="AV336" s="16">
        <v>0.84342914999999996</v>
      </c>
      <c r="AX336" s="16"/>
      <c r="AY336" s="16"/>
    </row>
    <row r="337" spans="1:51">
      <c r="A337" s="16"/>
      <c r="B337" s="16"/>
      <c r="C337" s="16"/>
      <c r="D337" s="16"/>
      <c r="E337" s="16"/>
      <c r="F337" s="16"/>
      <c r="H337" s="16"/>
      <c r="I337" s="16"/>
      <c r="J337" s="16"/>
      <c r="K337" s="16"/>
      <c r="L337" s="16"/>
      <c r="M337" s="16"/>
      <c r="O337" s="16"/>
      <c r="Q337" s="16"/>
      <c r="R337" s="16"/>
      <c r="S337" s="16"/>
      <c r="T337" s="16"/>
      <c r="V337" s="16">
        <v>3110</v>
      </c>
      <c r="W337">
        <f t="shared" si="36"/>
        <v>51.833333333333336</v>
      </c>
      <c r="X337" s="16">
        <v>30.410443999999998</v>
      </c>
      <c r="Y337" s="16">
        <v>73.599410000000006</v>
      </c>
      <c r="Z337" s="16">
        <v>4.7770189999999997E-2</v>
      </c>
      <c r="AA337" s="16">
        <v>0.35618916</v>
      </c>
      <c r="AC337" s="16">
        <v>3000</v>
      </c>
      <c r="AD337" s="16">
        <f t="shared" si="37"/>
        <v>50</v>
      </c>
      <c r="AE337" s="16">
        <v>48.899814999999997</v>
      </c>
      <c r="AF337" s="16">
        <v>106.558525</v>
      </c>
      <c r="AG337" s="16">
        <v>0.14349039</v>
      </c>
      <c r="AH337" s="19">
        <v>3.8470144999999998E-4</v>
      </c>
      <c r="AJ337" s="16">
        <v>3050</v>
      </c>
      <c r="AK337" s="16">
        <f t="shared" si="35"/>
        <v>50.833333333333336</v>
      </c>
      <c r="AL337" s="16">
        <v>34.943221999999999</v>
      </c>
      <c r="AM337" s="16">
        <v>78.952960000000004</v>
      </c>
      <c r="AN337" s="16">
        <v>4.8532474999999999E-2</v>
      </c>
      <c r="AO337" s="16">
        <v>-2.7924167E-2</v>
      </c>
      <c r="AQ337" s="16">
        <v>3100</v>
      </c>
      <c r="AR337">
        <f t="shared" si="38"/>
        <v>51.666666666666664</v>
      </c>
      <c r="AS337" s="16">
        <v>16.861799999999999</v>
      </c>
      <c r="AT337" s="16">
        <v>74.795450000000002</v>
      </c>
      <c r="AU337" s="16">
        <v>2.3830405999999998E-2</v>
      </c>
      <c r="AV337" s="16">
        <v>0.85018057000000002</v>
      </c>
      <c r="AX337" s="16"/>
      <c r="AY337" s="16"/>
    </row>
    <row r="338" spans="1:51">
      <c r="A338" s="16"/>
      <c r="B338" s="16"/>
      <c r="C338" s="16"/>
      <c r="D338" s="16"/>
      <c r="E338" s="16"/>
      <c r="F338" s="16"/>
      <c r="H338" s="16"/>
      <c r="I338" s="16"/>
      <c r="J338" s="16"/>
      <c r="K338" s="16"/>
      <c r="L338" s="16"/>
      <c r="M338" s="16"/>
      <c r="O338" s="16"/>
      <c r="Q338" s="16"/>
      <c r="R338" s="16"/>
      <c r="S338" s="16"/>
      <c r="T338" s="16"/>
      <c r="V338" s="16">
        <v>3120</v>
      </c>
      <c r="W338">
        <f t="shared" si="36"/>
        <v>52</v>
      </c>
      <c r="X338" s="16">
        <v>30.318062000000001</v>
      </c>
      <c r="Y338" s="16">
        <v>73.598140000000001</v>
      </c>
      <c r="Z338" s="16">
        <v>4.7484927000000003E-2</v>
      </c>
      <c r="AA338" s="16">
        <v>0.35761377</v>
      </c>
      <c r="AC338" s="16">
        <v>3010</v>
      </c>
      <c r="AD338" s="16">
        <f t="shared" si="37"/>
        <v>50.166666666666664</v>
      </c>
      <c r="AE338" s="16">
        <v>48.899635000000004</v>
      </c>
      <c r="AF338" s="16">
        <v>106.558525</v>
      </c>
      <c r="AG338" s="16">
        <v>0.14349039</v>
      </c>
      <c r="AH338" s="19">
        <v>3.9755172E-4</v>
      </c>
      <c r="AJ338" s="16">
        <v>3060</v>
      </c>
      <c r="AK338" s="16">
        <f t="shared" si="35"/>
        <v>51</v>
      </c>
      <c r="AL338" s="16">
        <v>35.273581999999998</v>
      </c>
      <c r="AM338" s="16">
        <v>79.254005000000006</v>
      </c>
      <c r="AN338" s="16">
        <v>4.9772615999999999E-2</v>
      </c>
      <c r="AO338" s="16">
        <v>-2.8269506999999999E-2</v>
      </c>
      <c r="AQ338" s="16">
        <v>3110</v>
      </c>
      <c r="AR338">
        <f t="shared" si="38"/>
        <v>51.833333333333336</v>
      </c>
      <c r="AS338" s="16">
        <v>16.725103000000001</v>
      </c>
      <c r="AT338" s="16">
        <v>74.794049999999999</v>
      </c>
      <c r="AU338" s="16">
        <v>2.3668267E-2</v>
      </c>
      <c r="AV338" s="16">
        <v>0.85703689999999999</v>
      </c>
      <c r="AX338" s="16"/>
      <c r="AY338" s="16"/>
    </row>
    <row r="339" spans="1:51">
      <c r="A339" s="16"/>
      <c r="B339" s="16"/>
      <c r="C339" s="16"/>
      <c r="D339" s="16"/>
      <c r="E339" s="16"/>
      <c r="F339" s="16"/>
      <c r="H339" s="16"/>
      <c r="I339" s="16"/>
      <c r="J339" s="16"/>
      <c r="K339" s="16"/>
      <c r="L339" s="16"/>
      <c r="M339" s="16"/>
      <c r="O339" s="16"/>
      <c r="Q339" s="16"/>
      <c r="R339" s="16"/>
      <c r="S339" s="16"/>
      <c r="T339" s="16"/>
      <c r="V339" s="16">
        <v>3130</v>
      </c>
      <c r="W339">
        <f t="shared" si="36"/>
        <v>52.166666666666664</v>
      </c>
      <c r="X339" s="16">
        <v>30.225677000000001</v>
      </c>
      <c r="Y339" s="16">
        <v>73.596860000000007</v>
      </c>
      <c r="Z339" s="16">
        <v>4.7201750000000001E-2</v>
      </c>
      <c r="AA339" s="16">
        <v>0.35904585999999999</v>
      </c>
      <c r="AC339" s="16">
        <v>3020</v>
      </c>
      <c r="AD339" s="16">
        <f t="shared" si="37"/>
        <v>50.333333333333336</v>
      </c>
      <c r="AE339" s="16">
        <v>48.899456000000001</v>
      </c>
      <c r="AF339" s="16">
        <v>106.558525</v>
      </c>
      <c r="AG339" s="16">
        <v>0.14349039</v>
      </c>
      <c r="AH339" s="19">
        <v>4.1040184000000002E-4</v>
      </c>
      <c r="AJ339" s="16">
        <v>3070</v>
      </c>
      <c r="AK339" s="16">
        <f t="shared" si="35"/>
        <v>51.166666666666664</v>
      </c>
      <c r="AL339" s="16">
        <v>35.603940000000001</v>
      </c>
      <c r="AM339" s="16">
        <v>79.564970000000002</v>
      </c>
      <c r="AN339" s="16">
        <v>5.1044277999999998E-2</v>
      </c>
      <c r="AO339" s="16">
        <v>-2.8624543999999998E-2</v>
      </c>
      <c r="AQ339" s="16">
        <v>3120</v>
      </c>
      <c r="AR339">
        <f t="shared" si="38"/>
        <v>52</v>
      </c>
      <c r="AS339" s="16">
        <v>16.588408000000001</v>
      </c>
      <c r="AT339" s="16">
        <v>74.792640000000006</v>
      </c>
      <c r="AU339" s="16">
        <v>2.3507467000000001E-2</v>
      </c>
      <c r="AV339" s="16">
        <v>0.86400100000000002</v>
      </c>
      <c r="AX339" s="16"/>
      <c r="AY339" s="16"/>
    </row>
    <row r="340" spans="1:51">
      <c r="A340" s="16"/>
      <c r="B340" s="16"/>
      <c r="C340" s="16"/>
      <c r="D340" s="16"/>
      <c r="E340" s="16"/>
      <c r="F340" s="16"/>
      <c r="H340" s="16"/>
      <c r="I340" s="16"/>
      <c r="J340" s="16"/>
      <c r="K340" s="16"/>
      <c r="L340" s="16"/>
      <c r="M340" s="16"/>
      <c r="O340" s="16"/>
      <c r="Q340" s="16"/>
      <c r="R340" s="16"/>
      <c r="S340" s="16"/>
      <c r="T340" s="16"/>
      <c r="V340" s="16">
        <v>3140</v>
      </c>
      <c r="W340">
        <f t="shared" si="36"/>
        <v>52.333333333333336</v>
      </c>
      <c r="X340" s="16">
        <v>30.133295</v>
      </c>
      <c r="Y340" s="16">
        <v>73.595579999999998</v>
      </c>
      <c r="Z340" s="16">
        <v>4.692064E-2</v>
      </c>
      <c r="AA340" s="16">
        <v>0.36048537000000003</v>
      </c>
      <c r="AC340" s="16">
        <v>3030</v>
      </c>
      <c r="AD340" s="16">
        <f t="shared" si="37"/>
        <v>50.5</v>
      </c>
      <c r="AE340" s="16">
        <v>48.899276999999998</v>
      </c>
      <c r="AF340" s="16">
        <v>106.55853</v>
      </c>
      <c r="AG340" s="16">
        <v>0.14349039</v>
      </c>
      <c r="AH340" s="19">
        <v>4.2325187999999998E-4</v>
      </c>
      <c r="AJ340" s="16">
        <v>3080</v>
      </c>
      <c r="AK340" s="16">
        <f t="shared" si="35"/>
        <v>51.333333333333336</v>
      </c>
      <c r="AL340" s="16">
        <v>35.934296000000003</v>
      </c>
      <c r="AM340" s="16">
        <v>79.886210000000005</v>
      </c>
      <c r="AN340" s="16">
        <v>5.2347972999999999E-2</v>
      </c>
      <c r="AO340" s="16">
        <v>-2.8991222000000001E-2</v>
      </c>
      <c r="AQ340" s="16">
        <v>3130</v>
      </c>
      <c r="AR340">
        <f t="shared" si="38"/>
        <v>52.166666666666664</v>
      </c>
      <c r="AS340" s="16">
        <v>16.451709999999999</v>
      </c>
      <c r="AT340" s="16">
        <v>74.791213999999997</v>
      </c>
      <c r="AU340" s="16">
        <v>2.3347989E-2</v>
      </c>
      <c r="AV340" s="16">
        <v>0.87107570000000001</v>
      </c>
      <c r="AX340" s="16"/>
      <c r="AY340" s="16"/>
    </row>
    <row r="341" spans="1:51">
      <c r="A341" s="16"/>
      <c r="B341" s="16"/>
      <c r="C341" s="16"/>
      <c r="D341" s="16"/>
      <c r="E341" s="16"/>
      <c r="F341" s="16"/>
      <c r="H341" s="16"/>
      <c r="I341" s="16"/>
      <c r="J341" s="16"/>
      <c r="K341" s="16"/>
      <c r="L341" s="16"/>
      <c r="M341" s="16"/>
      <c r="O341" s="16"/>
      <c r="Q341" s="16"/>
      <c r="R341" s="16"/>
      <c r="S341" s="16"/>
      <c r="T341" s="16"/>
      <c r="V341" s="16">
        <v>3150</v>
      </c>
      <c r="W341">
        <f t="shared" si="36"/>
        <v>52.5</v>
      </c>
      <c r="X341" s="16">
        <v>30.040913</v>
      </c>
      <c r="Y341" s="16">
        <v>73.594300000000004</v>
      </c>
      <c r="Z341" s="16">
        <v>4.6641584E-2</v>
      </c>
      <c r="AA341" s="16">
        <v>0.36193237</v>
      </c>
      <c r="AC341" s="16">
        <v>3040</v>
      </c>
      <c r="AD341" s="16">
        <f t="shared" si="37"/>
        <v>50.666666666666664</v>
      </c>
      <c r="AE341" s="16">
        <v>48.899099999999997</v>
      </c>
      <c r="AF341" s="16">
        <v>106.55853</v>
      </c>
      <c r="AG341" s="16">
        <v>0.14349039</v>
      </c>
      <c r="AH341" s="19">
        <v>4.3610174999999998E-4</v>
      </c>
      <c r="AJ341" s="16">
        <v>3090</v>
      </c>
      <c r="AK341" s="16">
        <f t="shared" si="35"/>
        <v>51.5</v>
      </c>
      <c r="AL341" s="16">
        <v>36.264656000000002</v>
      </c>
      <c r="AM341" s="16">
        <v>80.218069999999997</v>
      </c>
      <c r="AN341" s="16">
        <v>5.3684219999999998E-2</v>
      </c>
      <c r="AO341" s="16">
        <v>-2.9372039999999999E-2</v>
      </c>
      <c r="AQ341" s="16">
        <v>3140</v>
      </c>
      <c r="AR341">
        <f t="shared" si="38"/>
        <v>52.333333333333336</v>
      </c>
      <c r="AS341" s="16">
        <v>16.315014000000001</v>
      </c>
      <c r="AT341" s="16">
        <v>74.789779999999993</v>
      </c>
      <c r="AU341" s="16">
        <v>2.3189813E-2</v>
      </c>
      <c r="AV341" s="16">
        <v>0.87826382999999997</v>
      </c>
      <c r="AX341" s="16"/>
      <c r="AY341" s="16"/>
    </row>
    <row r="342" spans="1:51">
      <c r="A342" s="16"/>
      <c r="B342" s="16"/>
      <c r="C342" s="16"/>
      <c r="D342" s="16"/>
      <c r="E342" s="16"/>
      <c r="F342" s="16"/>
      <c r="H342" s="16"/>
      <c r="I342" s="16"/>
      <c r="J342" s="16"/>
      <c r="K342" s="16"/>
      <c r="L342" s="16"/>
      <c r="M342" s="16"/>
      <c r="O342" s="16"/>
      <c r="Q342" s="16"/>
      <c r="R342" s="16"/>
      <c r="S342" s="16"/>
      <c r="T342" s="16"/>
      <c r="V342" s="16">
        <v>3155.2620000000002</v>
      </c>
      <c r="W342">
        <f t="shared" si="36"/>
        <v>52.587700000000005</v>
      </c>
      <c r="X342" s="16">
        <v>29.9923</v>
      </c>
      <c r="Y342" s="16">
        <v>73.593620000000001</v>
      </c>
      <c r="Z342" s="16">
        <v>4.6495564000000003E-2</v>
      </c>
      <c r="AA342" s="16">
        <v>0.36269677</v>
      </c>
      <c r="AC342" s="16">
        <v>3050</v>
      </c>
      <c r="AD342" s="16">
        <f t="shared" si="37"/>
        <v>50.833333333333336</v>
      </c>
      <c r="AE342" s="16">
        <v>48.898921999999999</v>
      </c>
      <c r="AF342" s="16">
        <v>106.55853</v>
      </c>
      <c r="AG342" s="16">
        <v>0.14349037000000001</v>
      </c>
      <c r="AH342" s="19">
        <v>4.4895143999999998E-4</v>
      </c>
      <c r="AJ342" s="16">
        <v>3100</v>
      </c>
      <c r="AK342" s="16">
        <f t="shared" si="35"/>
        <v>51.666666666666664</v>
      </c>
      <c r="AL342" s="16">
        <v>36.595013000000002</v>
      </c>
      <c r="AM342" s="16">
        <v>80.560950000000005</v>
      </c>
      <c r="AN342" s="16">
        <v>5.5053520000000002E-2</v>
      </c>
      <c r="AO342" s="16">
        <v>-2.9768790999999999E-2</v>
      </c>
      <c r="AQ342" s="16">
        <v>3150</v>
      </c>
      <c r="AR342">
        <f t="shared" si="38"/>
        <v>52.5</v>
      </c>
      <c r="AS342" s="16">
        <v>16.178318000000001</v>
      </c>
      <c r="AT342" s="16">
        <v>74.788340000000005</v>
      </c>
      <c r="AU342" s="16">
        <v>2.3032919999999998E-2</v>
      </c>
      <c r="AV342" s="16">
        <v>0.88556873999999997</v>
      </c>
      <c r="AX342" s="16"/>
      <c r="AY342" s="16"/>
    </row>
    <row r="343" spans="1:51">
      <c r="A343" s="16"/>
      <c r="B343" s="16"/>
      <c r="C343" s="16"/>
      <c r="D343" s="16"/>
      <c r="E343" s="16"/>
      <c r="F343" s="16"/>
      <c r="H343" s="16"/>
      <c r="I343" s="16"/>
      <c r="J343" s="16"/>
      <c r="K343" s="16"/>
      <c r="L343" s="16"/>
      <c r="M343" s="16"/>
      <c r="O343" s="16"/>
      <c r="Q343" s="16"/>
      <c r="R343" s="16"/>
      <c r="S343" s="16"/>
      <c r="T343" s="16"/>
      <c r="V343" s="16"/>
      <c r="X343" s="16"/>
      <c r="Y343" s="16"/>
      <c r="Z343" s="16"/>
      <c r="AA343" s="16"/>
      <c r="AC343" s="16">
        <v>3060</v>
      </c>
      <c r="AD343" s="16">
        <f t="shared" si="37"/>
        <v>51</v>
      </c>
      <c r="AE343" s="16">
        <v>48.898743000000003</v>
      </c>
      <c r="AF343" s="16">
        <v>106.55853</v>
      </c>
      <c r="AG343" s="16">
        <v>0.14349037000000001</v>
      </c>
      <c r="AH343" s="19">
        <v>4.6180097999999999E-4</v>
      </c>
      <c r="AJ343" s="16">
        <v>3110</v>
      </c>
      <c r="AK343" s="16">
        <f t="shared" si="35"/>
        <v>51.833333333333336</v>
      </c>
      <c r="AL343" s="16">
        <v>36.925370000000001</v>
      </c>
      <c r="AM343" s="16">
        <v>80.915229999999994</v>
      </c>
      <c r="AN343" s="16">
        <v>5.6456390000000002E-2</v>
      </c>
      <c r="AO343" s="16">
        <v>-3.0183218000000001E-2</v>
      </c>
      <c r="AQ343" s="16">
        <v>3160</v>
      </c>
      <c r="AR343">
        <f t="shared" si="38"/>
        <v>52.666666666666664</v>
      </c>
      <c r="AS343" s="16">
        <v>16.041622</v>
      </c>
      <c r="AT343" s="16">
        <v>74.786879999999996</v>
      </c>
      <c r="AU343" s="16">
        <v>2.2877290000000002E-2</v>
      </c>
      <c r="AV343" s="16">
        <v>0.89299340000000005</v>
      </c>
      <c r="AX343" s="16"/>
      <c r="AY343" s="16"/>
    </row>
    <row r="344" spans="1:51">
      <c r="A344" s="16"/>
      <c r="B344" s="16"/>
      <c r="C344" s="16"/>
      <c r="D344" s="16"/>
      <c r="E344" s="16"/>
      <c r="F344" s="16"/>
      <c r="H344" s="16"/>
      <c r="I344" s="16"/>
      <c r="J344" s="16"/>
      <c r="K344" s="16"/>
      <c r="L344" s="16"/>
      <c r="M344" s="16"/>
      <c r="O344" s="16"/>
      <c r="Q344" s="16"/>
      <c r="R344" s="16"/>
      <c r="S344" s="16"/>
      <c r="T344" s="16"/>
      <c r="V344" s="16"/>
      <c r="X344" s="16"/>
      <c r="Y344" s="16"/>
      <c r="Z344" s="16"/>
      <c r="AA344" s="16"/>
      <c r="AC344" s="16">
        <v>3070</v>
      </c>
      <c r="AD344" s="16">
        <f t="shared" si="37"/>
        <v>51.166666666666664</v>
      </c>
      <c r="AE344" s="16">
        <v>48.898563000000003</v>
      </c>
      <c r="AF344" s="16">
        <v>106.55853</v>
      </c>
      <c r="AG344" s="16">
        <v>0.14349037000000001</v>
      </c>
      <c r="AH344" s="19">
        <v>4.7465034999999997E-4</v>
      </c>
      <c r="AJ344" s="16">
        <v>3120</v>
      </c>
      <c r="AK344" s="16">
        <f t="shared" si="35"/>
        <v>52</v>
      </c>
      <c r="AL344" s="16">
        <v>37.25573</v>
      </c>
      <c r="AM344" s="16">
        <v>81.281310000000005</v>
      </c>
      <c r="AN344" s="16">
        <v>5.789333E-2</v>
      </c>
      <c r="AO344" s="16">
        <v>-3.0617519999999999E-2</v>
      </c>
      <c r="AQ344" s="16">
        <v>3170</v>
      </c>
      <c r="AR344">
        <f t="shared" si="38"/>
        <v>52.833333333333336</v>
      </c>
      <c r="AS344" s="16">
        <v>15.904925</v>
      </c>
      <c r="AT344" s="16">
        <v>74.785415999999998</v>
      </c>
      <c r="AU344" s="16">
        <v>2.2722910999999998E-2</v>
      </c>
      <c r="AV344" s="16">
        <v>0.90054107000000005</v>
      </c>
      <c r="AX344" s="16"/>
      <c r="AY344" s="16"/>
    </row>
    <row r="345" spans="1:51">
      <c r="A345" s="16"/>
      <c r="B345" s="16"/>
      <c r="C345" s="16"/>
      <c r="D345" s="16"/>
      <c r="E345" s="16"/>
      <c r="F345" s="16"/>
      <c r="H345" s="16"/>
      <c r="I345" s="16"/>
      <c r="J345" s="16"/>
      <c r="K345" s="16"/>
      <c r="L345" s="16"/>
      <c r="M345" s="16"/>
      <c r="O345" s="16"/>
      <c r="Q345" s="16"/>
      <c r="R345" s="16"/>
      <c r="S345" s="16"/>
      <c r="T345" s="16"/>
      <c r="V345" s="16"/>
      <c r="X345" s="16"/>
      <c r="Y345" s="16"/>
      <c r="Z345" s="16"/>
      <c r="AA345" s="16"/>
      <c r="AC345" s="16">
        <v>3080</v>
      </c>
      <c r="AD345" s="16">
        <f t="shared" si="37"/>
        <v>51.333333333333336</v>
      </c>
      <c r="AE345" s="16">
        <v>48.898384</v>
      </c>
      <c r="AF345" s="16">
        <v>106.55853</v>
      </c>
      <c r="AG345" s="16">
        <v>0.14349037000000001</v>
      </c>
      <c r="AH345" s="19">
        <v>4.8749952E-4</v>
      </c>
      <c r="AJ345" s="16">
        <v>3130</v>
      </c>
      <c r="AK345" s="16">
        <f t="shared" si="35"/>
        <v>52.166666666666664</v>
      </c>
      <c r="AL345" s="16">
        <v>37.586086000000002</v>
      </c>
      <c r="AM345" s="16">
        <v>81.659599999999998</v>
      </c>
      <c r="AN345" s="16">
        <v>5.936483E-2</v>
      </c>
      <c r="AO345" s="16">
        <v>-3.1073162000000001E-2</v>
      </c>
      <c r="AQ345" s="16">
        <v>3180</v>
      </c>
      <c r="AR345">
        <f t="shared" si="38"/>
        <v>53</v>
      </c>
      <c r="AS345" s="16">
        <v>15.768229</v>
      </c>
      <c r="AT345" s="16">
        <v>74.783935999999997</v>
      </c>
      <c r="AU345" s="16">
        <v>2.2569756999999999E-2</v>
      </c>
      <c r="AV345" s="16">
        <v>0.90821490000000005</v>
      </c>
      <c r="AX345" s="16"/>
      <c r="AY345" s="16"/>
    </row>
    <row r="346" spans="1:51">
      <c r="A346" s="16"/>
      <c r="B346" s="16"/>
      <c r="C346" s="16"/>
      <c r="D346" s="16"/>
      <c r="E346" s="16"/>
      <c r="F346" s="16"/>
      <c r="H346" s="16"/>
      <c r="I346" s="16"/>
      <c r="J346" s="16"/>
      <c r="K346" s="16"/>
      <c r="L346" s="16"/>
      <c r="M346" s="16"/>
      <c r="O346" s="16"/>
      <c r="Q346" s="16"/>
      <c r="R346" s="16"/>
      <c r="S346" s="16"/>
      <c r="T346" s="16"/>
      <c r="V346" s="16"/>
      <c r="X346" s="16"/>
      <c r="Y346" s="16"/>
      <c r="Z346" s="16"/>
      <c r="AA346" s="16"/>
      <c r="AC346" s="16">
        <v>3090</v>
      </c>
      <c r="AD346" s="16">
        <f t="shared" si="37"/>
        <v>51.5</v>
      </c>
      <c r="AE346" s="16">
        <v>48.898204999999997</v>
      </c>
      <c r="AF346" s="16">
        <v>106.55853</v>
      </c>
      <c r="AG346" s="16">
        <v>0.14349037000000001</v>
      </c>
      <c r="AH346" s="19">
        <v>5.0034845000000001E-4</v>
      </c>
      <c r="AJ346" s="16">
        <v>3140</v>
      </c>
      <c r="AK346" s="16">
        <f t="shared" si="35"/>
        <v>52.333333333333336</v>
      </c>
      <c r="AL346" s="16">
        <v>37.916443000000001</v>
      </c>
      <c r="AM346" s="16">
        <v>82.050529999999995</v>
      </c>
      <c r="AN346" s="16">
        <v>6.0871399999999999E-2</v>
      </c>
      <c r="AO346" s="16">
        <v>-3.1551685000000003E-2</v>
      </c>
      <c r="AQ346" s="16">
        <v>3190</v>
      </c>
      <c r="AR346">
        <f t="shared" si="38"/>
        <v>53.166666666666664</v>
      </c>
      <c r="AS346" s="16">
        <v>15.631532</v>
      </c>
      <c r="AT346" s="16">
        <v>74.782439999999994</v>
      </c>
      <c r="AU346" s="16">
        <v>2.2417815000000001E-2</v>
      </c>
      <c r="AV346" s="16">
        <v>0.91601840000000001</v>
      </c>
      <c r="AX346" s="16"/>
      <c r="AY346" s="16"/>
    </row>
    <row r="347" spans="1:51">
      <c r="A347" s="16"/>
      <c r="B347" s="16"/>
      <c r="C347" s="16"/>
      <c r="D347" s="16"/>
      <c r="E347" s="16"/>
      <c r="F347" s="16"/>
      <c r="H347" s="16"/>
      <c r="I347" s="16"/>
      <c r="J347" s="16"/>
      <c r="K347" s="16"/>
      <c r="L347" s="16"/>
      <c r="M347" s="16"/>
      <c r="O347" s="16"/>
      <c r="Q347" s="16"/>
      <c r="R347" s="16"/>
      <c r="S347" s="16"/>
      <c r="T347" s="16"/>
      <c r="V347" s="16"/>
      <c r="X347" s="16"/>
      <c r="Y347" s="16"/>
      <c r="Z347" s="16"/>
      <c r="AA347" s="16"/>
      <c r="AC347" s="16">
        <v>3100</v>
      </c>
      <c r="AD347" s="16">
        <f t="shared" si="37"/>
        <v>51.666666666666664</v>
      </c>
      <c r="AE347" s="16">
        <v>48.898026000000002</v>
      </c>
      <c r="AF347" s="16">
        <v>106.55853</v>
      </c>
      <c r="AG347" s="16">
        <v>0.14349037000000001</v>
      </c>
      <c r="AH347" s="19">
        <v>5.1319720000000003E-4</v>
      </c>
      <c r="AJ347" s="16">
        <v>3150</v>
      </c>
      <c r="AK347" s="16">
        <f t="shared" si="35"/>
        <v>52.5</v>
      </c>
      <c r="AL347" s="16">
        <v>38.246803</v>
      </c>
      <c r="AM347" s="16">
        <v>82.454560000000001</v>
      </c>
      <c r="AN347" s="16">
        <v>6.2413549999999998E-2</v>
      </c>
      <c r="AO347" s="16">
        <v>-3.2054354E-2</v>
      </c>
      <c r="AQ347" s="16">
        <v>3200</v>
      </c>
      <c r="AR347">
        <f t="shared" si="38"/>
        <v>53.333333333333336</v>
      </c>
      <c r="AS347" s="16">
        <v>15.494835999999999</v>
      </c>
      <c r="AT347" s="16">
        <v>74.780940000000001</v>
      </c>
      <c r="AU347" s="16">
        <v>2.2267068000000001E-2</v>
      </c>
      <c r="AV347" s="16">
        <v>0.92395495999999999</v>
      </c>
      <c r="AX347" s="16"/>
      <c r="AY347" s="16"/>
    </row>
    <row r="348" spans="1:51">
      <c r="A348" s="16"/>
      <c r="B348" s="16"/>
      <c r="C348" s="16"/>
      <c r="D348" s="16"/>
      <c r="E348" s="16"/>
      <c r="F348" s="16"/>
      <c r="H348" s="16"/>
      <c r="I348" s="16"/>
      <c r="J348" s="16"/>
      <c r="K348" s="16"/>
      <c r="L348" s="16"/>
      <c r="M348" s="16"/>
      <c r="O348" s="16"/>
      <c r="Q348" s="16"/>
      <c r="R348" s="16"/>
      <c r="S348" s="16"/>
      <c r="T348" s="16"/>
      <c r="V348" s="16"/>
      <c r="X348" s="16"/>
      <c r="Y348" s="16"/>
      <c r="Z348" s="16"/>
      <c r="AA348" s="16"/>
      <c r="AC348" s="16">
        <v>3110</v>
      </c>
      <c r="AD348" s="16">
        <f t="shared" si="37"/>
        <v>51.833333333333336</v>
      </c>
      <c r="AE348" s="16">
        <v>48.897849999999998</v>
      </c>
      <c r="AF348" s="16">
        <v>106.55853</v>
      </c>
      <c r="AG348" s="16">
        <v>0.14349037000000001</v>
      </c>
      <c r="AH348" s="19">
        <v>5.2604569999999996E-4</v>
      </c>
      <c r="AJ348" s="16">
        <v>3160</v>
      </c>
      <c r="AK348" s="16">
        <f t="shared" si="35"/>
        <v>52.666666666666664</v>
      </c>
      <c r="AL348" s="16">
        <v>38.577159999999999</v>
      </c>
      <c r="AM348" s="16">
        <v>82.872159999999994</v>
      </c>
      <c r="AN348" s="16">
        <v>6.3991784999999995E-2</v>
      </c>
      <c r="AO348" s="16">
        <v>-3.2582359999999998E-2</v>
      </c>
      <c r="AQ348" s="16">
        <v>3210</v>
      </c>
      <c r="AR348">
        <f t="shared" si="38"/>
        <v>53.5</v>
      </c>
      <c r="AS348" s="16">
        <v>15.358139</v>
      </c>
      <c r="AT348" s="16">
        <v>74.779430000000005</v>
      </c>
      <c r="AU348" s="16">
        <v>2.2117496E-2</v>
      </c>
      <c r="AV348" s="16">
        <v>0.93202823000000001</v>
      </c>
      <c r="AX348" s="16"/>
      <c r="AY348" s="16"/>
    </row>
    <row r="349" spans="1:51">
      <c r="A349" s="16"/>
      <c r="B349" s="16"/>
      <c r="C349" s="16"/>
      <c r="D349" s="16"/>
      <c r="E349" s="16"/>
      <c r="F349" s="16"/>
      <c r="H349" s="16"/>
      <c r="I349" s="16"/>
      <c r="J349" s="16"/>
      <c r="K349" s="16"/>
      <c r="L349" s="16"/>
      <c r="M349" s="16"/>
      <c r="O349" s="16"/>
      <c r="Q349" s="16"/>
      <c r="R349" s="16"/>
      <c r="S349" s="16"/>
      <c r="T349" s="16"/>
      <c r="V349" s="16"/>
      <c r="X349" s="16"/>
      <c r="Y349" s="16"/>
      <c r="Z349" s="16"/>
      <c r="AA349" s="16"/>
      <c r="AC349" s="16">
        <v>3120</v>
      </c>
      <c r="AD349" s="16">
        <f t="shared" si="37"/>
        <v>52</v>
      </c>
      <c r="AE349" s="16">
        <v>48.897669999999998</v>
      </c>
      <c r="AF349" s="16">
        <v>106.55853</v>
      </c>
      <c r="AG349" s="16">
        <v>0.14349037000000001</v>
      </c>
      <c r="AH349" s="19">
        <v>5.3889400000000005E-4</v>
      </c>
      <c r="AJ349" s="16">
        <v>3170</v>
      </c>
      <c r="AK349" s="16">
        <f t="shared" si="35"/>
        <v>52.833333333333336</v>
      </c>
      <c r="AL349" s="16">
        <v>38.907519999999998</v>
      </c>
      <c r="AM349" s="16">
        <v>83.303855999999996</v>
      </c>
      <c r="AN349" s="16">
        <v>6.5606559999999994E-2</v>
      </c>
      <c r="AO349" s="16">
        <v>-3.3137433000000001E-2</v>
      </c>
      <c r="AQ349" s="16">
        <v>3220</v>
      </c>
      <c r="AR349">
        <f t="shared" si="38"/>
        <v>53.666666666666664</v>
      </c>
      <c r="AS349" s="16">
        <v>15.221443000000001</v>
      </c>
      <c r="AT349" s="16">
        <v>74.777900000000002</v>
      </c>
      <c r="AU349" s="16">
        <v>2.1969082000000001E-2</v>
      </c>
      <c r="AV349" s="16">
        <v>0.94024180000000002</v>
      </c>
      <c r="AX349" s="16"/>
      <c r="AY349" s="16"/>
    </row>
    <row r="350" spans="1:51">
      <c r="A350" s="16"/>
      <c r="B350" s="16"/>
      <c r="C350" s="16"/>
      <c r="D350" s="16"/>
      <c r="E350" s="16"/>
      <c r="F350" s="16"/>
      <c r="H350" s="16"/>
      <c r="I350" s="16"/>
      <c r="J350" s="16"/>
      <c r="K350" s="16"/>
      <c r="L350" s="16"/>
      <c r="M350" s="16"/>
      <c r="O350" s="16"/>
      <c r="Q350" s="16"/>
      <c r="R350" s="16"/>
      <c r="S350" s="16"/>
      <c r="T350" s="16"/>
      <c r="V350" s="16"/>
      <c r="X350" s="16"/>
      <c r="Y350" s="16"/>
      <c r="Z350" s="16"/>
      <c r="AA350" s="16"/>
      <c r="AC350" s="16">
        <v>3130</v>
      </c>
      <c r="AD350" s="16">
        <f t="shared" si="37"/>
        <v>52.166666666666664</v>
      </c>
      <c r="AE350" s="16">
        <v>48.897489999999998</v>
      </c>
      <c r="AF350" s="16">
        <v>106.55853</v>
      </c>
      <c r="AG350" s="16">
        <v>0.14349037000000001</v>
      </c>
      <c r="AH350" s="19">
        <v>5.5174200000000003E-4</v>
      </c>
      <c r="AJ350" s="16">
        <v>3180</v>
      </c>
      <c r="AK350" s="16">
        <f t="shared" si="35"/>
        <v>53</v>
      </c>
      <c r="AL350" s="16">
        <v>39.237876999999997</v>
      </c>
      <c r="AM350" s="16">
        <v>83.75018</v>
      </c>
      <c r="AN350" s="16">
        <v>6.7258454999999995E-2</v>
      </c>
      <c r="AO350" s="16">
        <v>-3.3719204000000003E-2</v>
      </c>
      <c r="AQ350" s="16">
        <v>3230</v>
      </c>
      <c r="AR350">
        <f t="shared" si="38"/>
        <v>53.833333333333336</v>
      </c>
      <c r="AS350" s="16">
        <v>15.084746000000001</v>
      </c>
      <c r="AT350" s="16">
        <v>74.77637</v>
      </c>
      <c r="AU350" s="16">
        <v>2.1821810000000001E-2</v>
      </c>
      <c r="AV350" s="16">
        <v>0.94860060000000002</v>
      </c>
      <c r="AX350" s="16"/>
      <c r="AY350" s="16"/>
    </row>
    <row r="351" spans="1:51">
      <c r="A351" s="16"/>
      <c r="B351" s="16"/>
      <c r="C351" s="16"/>
      <c r="D351" s="16"/>
      <c r="E351" s="16"/>
      <c r="F351" s="16"/>
      <c r="H351" s="16"/>
      <c r="I351" s="16"/>
      <c r="J351" s="16"/>
      <c r="K351" s="16"/>
      <c r="L351" s="16"/>
      <c r="M351" s="16"/>
      <c r="O351" s="16"/>
      <c r="Q351" s="16"/>
      <c r="R351" s="16"/>
      <c r="S351" s="16"/>
      <c r="T351" s="16"/>
      <c r="V351" s="16"/>
      <c r="X351" s="16"/>
      <c r="Y351" s="16"/>
      <c r="Z351" s="16"/>
      <c r="AA351" s="16"/>
      <c r="AC351" s="16">
        <v>3140</v>
      </c>
      <c r="AD351" s="16">
        <f t="shared" si="37"/>
        <v>52.333333333333336</v>
      </c>
      <c r="AE351" s="16">
        <v>48.897311999999999</v>
      </c>
      <c r="AF351" s="16">
        <v>106.55853</v>
      </c>
      <c r="AG351" s="16">
        <v>0.14349037000000001</v>
      </c>
      <c r="AH351" s="19">
        <v>5.6458970000000002E-4</v>
      </c>
      <c r="AJ351" s="16">
        <v>3182.4843999999998</v>
      </c>
      <c r="AK351" s="16">
        <f t="shared" si="35"/>
        <v>53.041406666666667</v>
      </c>
      <c r="AL351" s="16">
        <v>39.319949999999999</v>
      </c>
      <c r="AM351" s="16">
        <v>83.863399999999999</v>
      </c>
      <c r="AN351" s="16">
        <v>6.7674659999999998E-2</v>
      </c>
      <c r="AO351" s="16">
        <v>-3.3868006999999999E-2</v>
      </c>
      <c r="AQ351" s="16">
        <v>3240</v>
      </c>
      <c r="AR351">
        <f t="shared" si="38"/>
        <v>54</v>
      </c>
      <c r="AS351" s="16">
        <v>14.948050500000001</v>
      </c>
      <c r="AT351" s="16">
        <v>74.774820000000005</v>
      </c>
      <c r="AU351" s="16">
        <v>2.1675665E-2</v>
      </c>
      <c r="AV351" s="16">
        <v>0.95710870000000003</v>
      </c>
      <c r="AX351" s="16"/>
      <c r="AY351" s="16"/>
    </row>
    <row r="352" spans="1:51">
      <c r="A352" s="16"/>
      <c r="B352" s="16"/>
      <c r="C352" s="16"/>
      <c r="D352" s="16"/>
      <c r="E352" s="16"/>
      <c r="F352" s="16"/>
      <c r="H352" s="16"/>
      <c r="I352" s="16"/>
      <c r="J352" s="16"/>
      <c r="K352" s="16"/>
      <c r="L352" s="16"/>
      <c r="M352" s="16"/>
      <c r="O352" s="16"/>
      <c r="Q352" s="16"/>
      <c r="R352" s="16"/>
      <c r="S352" s="16"/>
      <c r="T352" s="16"/>
      <c r="V352" s="16"/>
      <c r="X352" s="16"/>
      <c r="Y352" s="16"/>
      <c r="Z352" s="16"/>
      <c r="AA352" s="16"/>
      <c r="AC352" s="16">
        <v>3150</v>
      </c>
      <c r="AD352" s="16">
        <f t="shared" si="37"/>
        <v>52.5</v>
      </c>
      <c r="AE352" s="16">
        <v>48.897132999999997</v>
      </c>
      <c r="AF352" s="16">
        <v>106.55853999999999</v>
      </c>
      <c r="AG352" s="16">
        <v>0.14349037000000001</v>
      </c>
      <c r="AH352" s="19">
        <v>5.7743710000000001E-4</v>
      </c>
      <c r="AJ352" s="16">
        <v>3190</v>
      </c>
      <c r="AK352" s="16">
        <f t="shared" si="35"/>
        <v>53.166666666666664</v>
      </c>
      <c r="AL352" s="16">
        <v>39.568232999999999</v>
      </c>
      <c r="AM352" s="16">
        <v>84.211715999999996</v>
      </c>
      <c r="AN352" s="16">
        <v>6.8948016000000001E-2</v>
      </c>
      <c r="AO352" s="16">
        <v>-3.432818E-2</v>
      </c>
      <c r="AQ352" s="16">
        <v>3250</v>
      </c>
      <c r="AR352">
        <f t="shared" si="38"/>
        <v>54.166666666666664</v>
      </c>
      <c r="AS352" s="16">
        <v>14.811354</v>
      </c>
      <c r="AT352" s="16">
        <v>74.773259999999993</v>
      </c>
      <c r="AU352" s="16">
        <v>2.1530628E-2</v>
      </c>
      <c r="AV352" s="16">
        <v>0.9657694</v>
      </c>
      <c r="AX352" s="16"/>
      <c r="AY352" s="16"/>
    </row>
    <row r="353" spans="1:51">
      <c r="A353" s="16"/>
      <c r="B353" s="16"/>
      <c r="C353" s="16"/>
      <c r="D353" s="16"/>
      <c r="E353" s="16"/>
      <c r="F353" s="16"/>
      <c r="H353" s="16"/>
      <c r="I353" s="16"/>
      <c r="J353" s="16"/>
      <c r="K353" s="16"/>
      <c r="L353" s="16"/>
      <c r="M353" s="16"/>
      <c r="O353" s="16"/>
      <c r="Q353" s="16"/>
      <c r="R353" s="16"/>
      <c r="S353" s="16"/>
      <c r="T353" s="16"/>
      <c r="V353" s="16"/>
      <c r="X353" s="16"/>
      <c r="Y353" s="16"/>
      <c r="Z353" s="16"/>
      <c r="AA353" s="16"/>
      <c r="AC353" s="16">
        <v>3160</v>
      </c>
      <c r="AD353" s="16">
        <f t="shared" si="37"/>
        <v>52.666666666666664</v>
      </c>
      <c r="AE353" s="16">
        <v>48.896954000000001</v>
      </c>
      <c r="AF353" s="16">
        <v>106.55853999999999</v>
      </c>
      <c r="AG353" s="16">
        <v>0.14349037000000001</v>
      </c>
      <c r="AH353" s="19">
        <v>5.9028430000000005E-4</v>
      </c>
      <c r="AJ353" s="16">
        <v>3200</v>
      </c>
      <c r="AK353" s="16">
        <f t="shared" si="35"/>
        <v>53.333333333333336</v>
      </c>
      <c r="AL353" s="16">
        <v>39.898594000000003</v>
      </c>
      <c r="AM353" s="16">
        <v>84.689070000000001</v>
      </c>
      <c r="AN353" s="16">
        <v>7.0675719999999997E-2</v>
      </c>
      <c r="AO353" s="16">
        <v>-3.4965309999999999E-2</v>
      </c>
      <c r="AQ353" s="16">
        <v>3260</v>
      </c>
      <c r="AR353">
        <f t="shared" si="38"/>
        <v>54.333333333333336</v>
      </c>
      <c r="AS353" s="16">
        <v>14.674658000000001</v>
      </c>
      <c r="AT353" s="16">
        <v>74.771690000000007</v>
      </c>
      <c r="AU353" s="16">
        <v>2.1386687000000001E-2</v>
      </c>
      <c r="AV353" s="16">
        <v>0.97458696</v>
      </c>
      <c r="AX353" s="16"/>
      <c r="AY353" s="16"/>
    </row>
    <row r="354" spans="1:51">
      <c r="A354" s="16"/>
      <c r="B354" s="16"/>
      <c r="C354" s="16"/>
      <c r="D354" s="16"/>
      <c r="E354" s="16"/>
      <c r="F354" s="16"/>
      <c r="H354" s="16"/>
      <c r="I354" s="16"/>
      <c r="J354" s="16"/>
      <c r="K354" s="16"/>
      <c r="L354" s="16"/>
      <c r="M354" s="16"/>
      <c r="O354" s="16"/>
      <c r="Q354" s="16"/>
      <c r="R354" s="16"/>
      <c r="S354" s="16"/>
      <c r="T354" s="16"/>
      <c r="V354" s="16"/>
      <c r="X354" s="16"/>
      <c r="Y354" s="16"/>
      <c r="Z354" s="16"/>
      <c r="AA354" s="16"/>
      <c r="AC354" s="16">
        <v>3170</v>
      </c>
      <c r="AD354" s="16">
        <f t="shared" si="37"/>
        <v>52.833333333333336</v>
      </c>
      <c r="AE354" s="16">
        <v>48.896774000000001</v>
      </c>
      <c r="AF354" s="16">
        <v>106.55853999999999</v>
      </c>
      <c r="AG354" s="16">
        <v>0.14349037000000001</v>
      </c>
      <c r="AH354" s="19">
        <v>6.0313113000000005E-4</v>
      </c>
      <c r="AJ354" s="16">
        <v>3210</v>
      </c>
      <c r="AK354" s="16">
        <f t="shared" si="35"/>
        <v>53.5</v>
      </c>
      <c r="AL354" s="16">
        <v>40.228949999999998</v>
      </c>
      <c r="AM354" s="16">
        <v>85.182940000000002</v>
      </c>
      <c r="AN354" s="16">
        <v>7.2442110000000004E-2</v>
      </c>
      <c r="AO354" s="16">
        <v>-3.5631022999999998E-2</v>
      </c>
      <c r="AQ354" s="16">
        <v>3270</v>
      </c>
      <c r="AR354">
        <f t="shared" si="38"/>
        <v>54.5</v>
      </c>
      <c r="AS354" s="16">
        <v>14.537960999999999</v>
      </c>
      <c r="AT354" s="16">
        <v>74.770110000000003</v>
      </c>
      <c r="AU354" s="16">
        <v>2.124382E-2</v>
      </c>
      <c r="AV354" s="16">
        <v>0.98356569999999999</v>
      </c>
      <c r="AX354" s="16"/>
      <c r="AY354" s="16"/>
    </row>
    <row r="355" spans="1:51">
      <c r="A355" s="16"/>
      <c r="B355" s="16"/>
      <c r="C355" s="16"/>
      <c r="D355" s="16"/>
      <c r="E355" s="16"/>
      <c r="F355" s="16"/>
      <c r="H355" s="16"/>
      <c r="I355" s="16"/>
      <c r="J355" s="16"/>
      <c r="K355" s="16"/>
      <c r="L355" s="16"/>
      <c r="M355" s="16"/>
      <c r="O355" s="16"/>
      <c r="Q355" s="16"/>
      <c r="R355" s="16"/>
      <c r="S355" s="16"/>
      <c r="T355" s="16"/>
      <c r="V355" s="16"/>
      <c r="X355" s="16"/>
      <c r="Y355" s="16"/>
      <c r="Z355" s="16"/>
      <c r="AA355" s="16"/>
      <c r="AC355" s="16">
        <v>3180</v>
      </c>
      <c r="AD355" s="16">
        <f t="shared" si="37"/>
        <v>53</v>
      </c>
      <c r="AE355" s="16">
        <v>48.896594999999998</v>
      </c>
      <c r="AF355" s="16">
        <v>106.55853999999999</v>
      </c>
      <c r="AG355" s="16">
        <v>0.14349036000000001</v>
      </c>
      <c r="AH355" s="19">
        <v>6.1597759999999996E-4</v>
      </c>
      <c r="AJ355" s="16">
        <v>3220</v>
      </c>
      <c r="AK355" s="16">
        <f t="shared" si="35"/>
        <v>53.666666666666664</v>
      </c>
      <c r="AL355" s="16">
        <v>40.559306999999997</v>
      </c>
      <c r="AM355" s="16">
        <v>85.694029999999998</v>
      </c>
      <c r="AN355" s="16">
        <v>7.4247720000000003E-2</v>
      </c>
      <c r="AO355" s="16">
        <v>-3.6325030000000001E-2</v>
      </c>
      <c r="AQ355" s="16">
        <v>3280</v>
      </c>
      <c r="AR355">
        <f t="shared" si="38"/>
        <v>54.666666666666664</v>
      </c>
      <c r="AS355" s="16">
        <v>14.401265</v>
      </c>
      <c r="AT355" s="16">
        <v>74.768519999999995</v>
      </c>
      <c r="AU355" s="16">
        <v>2.1102014999999998E-2</v>
      </c>
      <c r="AV355" s="16">
        <v>0.99270990000000003</v>
      </c>
      <c r="AX355" s="16"/>
      <c r="AY355" s="16"/>
    </row>
    <row r="356" spans="1:51">
      <c r="A356" s="16"/>
      <c r="B356" s="16"/>
      <c r="C356" s="16"/>
      <c r="D356" s="16"/>
      <c r="E356" s="16"/>
      <c r="F356" s="16"/>
      <c r="H356" s="16"/>
      <c r="I356" s="16"/>
      <c r="J356" s="16"/>
      <c r="K356" s="16"/>
      <c r="L356" s="16"/>
      <c r="M356" s="16"/>
      <c r="O356" s="16"/>
      <c r="Q356" s="16"/>
      <c r="R356" s="16"/>
      <c r="S356" s="16"/>
      <c r="T356" s="16"/>
      <c r="V356" s="16"/>
      <c r="X356" s="16"/>
      <c r="Y356" s="16"/>
      <c r="Z356" s="16"/>
      <c r="AA356" s="16"/>
      <c r="AC356" s="16">
        <v>3190</v>
      </c>
      <c r="AD356" s="16">
        <f t="shared" si="37"/>
        <v>53.166666666666664</v>
      </c>
      <c r="AE356" s="16">
        <v>48.896419999999999</v>
      </c>
      <c r="AF356" s="16">
        <v>106.55853999999999</v>
      </c>
      <c r="AG356" s="16">
        <v>0.14349036000000001</v>
      </c>
      <c r="AH356" s="19">
        <v>6.2882379999999998E-4</v>
      </c>
      <c r="AJ356" s="16">
        <v>3230</v>
      </c>
      <c r="AK356" s="16">
        <f t="shared" si="35"/>
        <v>53.833333333333336</v>
      </c>
      <c r="AL356" s="16">
        <v>40.889668</v>
      </c>
      <c r="AM356" s="16">
        <v>86.223140000000001</v>
      </c>
      <c r="AN356" s="16">
        <v>7.6093069999999999E-2</v>
      </c>
      <c r="AO356" s="16">
        <v>-3.7047761999999998E-2</v>
      </c>
      <c r="AQ356" s="16">
        <v>3290</v>
      </c>
      <c r="AR356">
        <f t="shared" si="38"/>
        <v>54.833333333333336</v>
      </c>
      <c r="AS356" s="16">
        <v>14.264568000000001</v>
      </c>
      <c r="AT356" s="16">
        <v>74.766914</v>
      </c>
      <c r="AU356" s="16">
        <v>2.0961257E-2</v>
      </c>
      <c r="AV356" s="16">
        <v>1.0020241999999999</v>
      </c>
      <c r="AX356" s="16"/>
      <c r="AY356" s="16"/>
    </row>
    <row r="357" spans="1:51">
      <c r="A357" s="16"/>
      <c r="B357" s="16"/>
      <c r="C357" s="16"/>
      <c r="D357" s="16"/>
      <c r="E357" s="16"/>
      <c r="F357" s="16"/>
      <c r="H357" s="16"/>
      <c r="I357" s="16"/>
      <c r="J357" s="16"/>
      <c r="K357" s="16"/>
      <c r="L357" s="16"/>
      <c r="M357" s="16"/>
      <c r="O357" s="16"/>
      <c r="Q357" s="16"/>
      <c r="R357" s="16"/>
      <c r="S357" s="16"/>
      <c r="T357" s="16"/>
      <c r="V357" s="16"/>
      <c r="X357" s="16"/>
      <c r="Y357" s="16"/>
      <c r="Z357" s="16"/>
      <c r="AA357" s="16"/>
      <c r="AC357" s="16">
        <v>3200</v>
      </c>
      <c r="AD357" s="16">
        <f t="shared" si="37"/>
        <v>53.333333333333336</v>
      </c>
      <c r="AE357" s="16">
        <v>48.896239999999999</v>
      </c>
      <c r="AF357" s="16">
        <v>106.55853999999999</v>
      </c>
      <c r="AG357" s="16">
        <v>0.14349036000000001</v>
      </c>
      <c r="AH357" s="19">
        <v>6.4166959999999997E-4</v>
      </c>
      <c r="AJ357" s="16">
        <v>3240</v>
      </c>
      <c r="AK357" s="16">
        <f t="shared" si="35"/>
        <v>54</v>
      </c>
      <c r="AL357" s="16">
        <v>41.220024000000002</v>
      </c>
      <c r="AM357" s="16">
        <v>86.771125999999995</v>
      </c>
      <c r="AN357" s="16">
        <v>7.7978690000000003E-2</v>
      </c>
      <c r="AO357" s="16">
        <v>-3.7799430000000002E-2</v>
      </c>
      <c r="AQ357" s="16">
        <v>3300</v>
      </c>
      <c r="AR357">
        <f t="shared" si="38"/>
        <v>55</v>
      </c>
      <c r="AS357" s="16">
        <v>14.127872</v>
      </c>
      <c r="AT357" s="16">
        <v>74.765299999999996</v>
      </c>
      <c r="AU357" s="16">
        <v>2.0821528999999998E-2</v>
      </c>
      <c r="AV357" s="16">
        <v>1.0115130999999999</v>
      </c>
      <c r="AX357" s="16"/>
      <c r="AY357" s="16"/>
    </row>
    <row r="358" spans="1:51">
      <c r="A358" s="16"/>
      <c r="B358" s="16"/>
      <c r="C358" s="16"/>
      <c r="D358" s="16"/>
      <c r="E358" s="16"/>
      <c r="F358" s="16"/>
      <c r="H358" s="16"/>
      <c r="I358" s="16"/>
      <c r="J358" s="16"/>
      <c r="K358" s="16"/>
      <c r="L358" s="16"/>
      <c r="M358" s="16"/>
      <c r="O358" s="16"/>
      <c r="Q358" s="16"/>
      <c r="R358" s="16"/>
      <c r="S358" s="16"/>
      <c r="T358" s="16"/>
      <c r="V358" s="16"/>
      <c r="X358" s="16"/>
      <c r="Y358" s="16"/>
      <c r="Z358" s="16"/>
      <c r="AA358" s="16"/>
      <c r="AC358" s="16">
        <v>3210</v>
      </c>
      <c r="AD358" s="16">
        <f t="shared" si="37"/>
        <v>53.5</v>
      </c>
      <c r="AE358" s="16">
        <v>48.896059999999999</v>
      </c>
      <c r="AF358" s="16">
        <v>106.55853999999999</v>
      </c>
      <c r="AG358" s="16">
        <v>0.14349036000000001</v>
      </c>
      <c r="AH358" s="19">
        <v>6.5451509999999997E-4</v>
      </c>
      <c r="AJ358" s="16">
        <v>3250</v>
      </c>
      <c r="AK358" s="16">
        <f t="shared" si="35"/>
        <v>54.166666666666664</v>
      </c>
      <c r="AL358" s="16">
        <v>41.550379999999997</v>
      </c>
      <c r="AM358" s="16">
        <v>87.338920000000002</v>
      </c>
      <c r="AN358" s="16">
        <v>7.9905089999999998E-2</v>
      </c>
      <c r="AO358" s="16">
        <v>-3.8580204999999999E-2</v>
      </c>
      <c r="AQ358" s="16">
        <v>3310</v>
      </c>
      <c r="AR358">
        <f t="shared" si="38"/>
        <v>55.166666666666664</v>
      </c>
      <c r="AS358" s="16">
        <v>13.991175999999999</v>
      </c>
      <c r="AT358" s="16">
        <v>74.763664000000006</v>
      </c>
      <c r="AU358" s="16">
        <v>2.0682815E-2</v>
      </c>
      <c r="AV358" s="16">
        <v>1.0211815</v>
      </c>
      <c r="AX358" s="16"/>
      <c r="AY358" s="16"/>
    </row>
    <row r="359" spans="1:51">
      <c r="A359" s="16"/>
      <c r="B359" s="16"/>
      <c r="C359" s="16"/>
      <c r="D359" s="16"/>
      <c r="E359" s="16"/>
      <c r="F359" s="16"/>
      <c r="H359" s="16"/>
      <c r="I359" s="16"/>
      <c r="J359" s="16"/>
      <c r="K359" s="16"/>
      <c r="L359" s="16"/>
      <c r="M359" s="16"/>
      <c r="O359" s="16"/>
      <c r="Q359" s="16"/>
      <c r="R359" s="16"/>
      <c r="S359" s="16"/>
      <c r="T359" s="16"/>
      <c r="V359" s="16"/>
      <c r="X359" s="16"/>
      <c r="Y359" s="16"/>
      <c r="Z359" s="16"/>
      <c r="AA359" s="16"/>
      <c r="AC359" s="16">
        <v>3220</v>
      </c>
      <c r="AD359" s="16">
        <f t="shared" si="37"/>
        <v>53.666666666666664</v>
      </c>
      <c r="AE359" s="16">
        <v>48.895879999999998</v>
      </c>
      <c r="AF359" s="16">
        <v>106.55855</v>
      </c>
      <c r="AG359" s="16">
        <v>0.14349036000000001</v>
      </c>
      <c r="AH359" s="19">
        <v>6.6736015000000003E-4</v>
      </c>
      <c r="AJ359" s="16">
        <v>3260</v>
      </c>
      <c r="AK359" s="16">
        <f t="shared" si="35"/>
        <v>54.333333333333336</v>
      </c>
      <c r="AL359" s="16">
        <v>41.880740000000003</v>
      </c>
      <c r="AM359" s="16">
        <v>87.927539999999993</v>
      </c>
      <c r="AN359" s="16">
        <v>8.1872754000000006E-2</v>
      </c>
      <c r="AO359" s="16">
        <v>-3.9390527000000002E-2</v>
      </c>
      <c r="AQ359" s="16">
        <v>3320</v>
      </c>
      <c r="AR359">
        <f t="shared" si="38"/>
        <v>55.333333333333336</v>
      </c>
      <c r="AS359" s="16">
        <v>13.854480000000001</v>
      </c>
      <c r="AT359" s="16">
        <v>74.762023999999997</v>
      </c>
      <c r="AU359" s="16">
        <v>2.0545102999999999E-2</v>
      </c>
      <c r="AV359" s="16">
        <v>1.0310341999999999</v>
      </c>
      <c r="AX359" s="16"/>
      <c r="AY359" s="16"/>
    </row>
    <row r="360" spans="1:51">
      <c r="A360" s="16"/>
      <c r="B360" s="16"/>
      <c r="C360" s="16"/>
      <c r="D360" s="16"/>
      <c r="E360" s="16"/>
      <c r="F360" s="16"/>
      <c r="H360" s="16"/>
      <c r="I360" s="16"/>
      <c r="J360" s="16"/>
      <c r="K360" s="16"/>
      <c r="L360" s="16"/>
      <c r="M360" s="16"/>
      <c r="O360" s="16"/>
      <c r="Q360" s="16"/>
      <c r="R360" s="16"/>
      <c r="S360" s="16"/>
      <c r="T360" s="16"/>
      <c r="V360" s="16"/>
      <c r="X360" s="16"/>
      <c r="Y360" s="16"/>
      <c r="Z360" s="16"/>
      <c r="AA360" s="16"/>
      <c r="AC360" s="16">
        <v>3230</v>
      </c>
      <c r="AD360" s="16">
        <f t="shared" si="37"/>
        <v>53.833333333333336</v>
      </c>
      <c r="AE360" s="16">
        <v>48.895702</v>
      </c>
      <c r="AF360" s="16">
        <v>106.55855</v>
      </c>
      <c r="AG360" s="16">
        <v>0.14349036000000001</v>
      </c>
      <c r="AH360" s="19">
        <v>6.8020489999999999E-4</v>
      </c>
      <c r="AJ360" s="16">
        <v>3270</v>
      </c>
      <c r="AK360" s="16">
        <f t="shared" si="35"/>
        <v>54.5</v>
      </c>
      <c r="AL360" s="16">
        <v>42.211098</v>
      </c>
      <c r="AM360" s="16">
        <v>88.538079999999994</v>
      </c>
      <c r="AN360" s="16">
        <v>8.3882079999999998E-2</v>
      </c>
      <c r="AO360" s="16">
        <v>-4.0231759999999998E-2</v>
      </c>
      <c r="AQ360" s="16">
        <v>3330</v>
      </c>
      <c r="AR360">
        <f t="shared" si="38"/>
        <v>55.5</v>
      </c>
      <c r="AS360" s="16">
        <v>13.717783000000001</v>
      </c>
      <c r="AT360" s="16">
        <v>74.760375999999994</v>
      </c>
      <c r="AU360" s="16">
        <v>2.0408376999999998E-2</v>
      </c>
      <c r="AV360" s="16">
        <v>1.0410763999999999</v>
      </c>
      <c r="AX360" s="16"/>
      <c r="AY360" s="16"/>
    </row>
    <row r="361" spans="1:51">
      <c r="A361" s="16"/>
      <c r="B361" s="16"/>
      <c r="C361" s="16"/>
      <c r="D361" s="16"/>
      <c r="E361" s="16"/>
      <c r="F361" s="16"/>
      <c r="H361" s="16"/>
      <c r="I361" s="16"/>
      <c r="J361" s="16"/>
      <c r="K361" s="16"/>
      <c r="L361" s="16"/>
      <c r="M361" s="16"/>
      <c r="O361" s="16"/>
      <c r="Q361" s="16"/>
      <c r="R361" s="16"/>
      <c r="S361" s="16"/>
      <c r="T361" s="16"/>
      <c r="V361" s="16"/>
      <c r="X361" s="16"/>
      <c r="Y361" s="16"/>
      <c r="Z361" s="16"/>
      <c r="AA361" s="16"/>
      <c r="AC361" s="16">
        <v>3240</v>
      </c>
      <c r="AD361" s="16">
        <f t="shared" si="37"/>
        <v>54</v>
      </c>
      <c r="AE361" s="16">
        <v>48.895522999999997</v>
      </c>
      <c r="AF361" s="16">
        <v>106.55855</v>
      </c>
      <c r="AG361" s="16">
        <v>0.14349036000000001</v>
      </c>
      <c r="AH361" s="19">
        <v>6.9304917000000002E-4</v>
      </c>
      <c r="AJ361" s="16">
        <v>3280</v>
      </c>
      <c r="AK361" s="16">
        <f t="shared" si="35"/>
        <v>54.666666666666664</v>
      </c>
      <c r="AL361" s="16">
        <v>42.541460000000001</v>
      </c>
      <c r="AM361" s="16">
        <v>89.17174</v>
      </c>
      <c r="AN361" s="16">
        <v>8.5933460000000003E-2</v>
      </c>
      <c r="AO361" s="16">
        <v>-4.1105177E-2</v>
      </c>
      <c r="AQ361" s="16">
        <v>3340</v>
      </c>
      <c r="AR361">
        <f t="shared" si="38"/>
        <v>55.666666666666664</v>
      </c>
      <c r="AS361" s="16">
        <v>13.581087</v>
      </c>
      <c r="AT361" s="16">
        <v>74.758709999999994</v>
      </c>
      <c r="AU361" s="16">
        <v>2.0272622000000001E-2</v>
      </c>
      <c r="AV361" s="16">
        <v>1.0513129999999999</v>
      </c>
      <c r="AX361" s="16"/>
      <c r="AY361" s="16"/>
    </row>
    <row r="362" spans="1:51">
      <c r="A362" s="16"/>
      <c r="B362" s="16"/>
      <c r="C362" s="16"/>
      <c r="D362" s="16"/>
      <c r="E362" s="16"/>
      <c r="F362" s="16"/>
      <c r="H362" s="16"/>
      <c r="I362" s="16"/>
      <c r="J362" s="16"/>
      <c r="K362" s="16"/>
      <c r="L362" s="16"/>
      <c r="M362" s="16"/>
      <c r="O362" s="16"/>
      <c r="Q362" s="16"/>
      <c r="R362" s="16"/>
      <c r="S362" s="16"/>
      <c r="T362" s="16"/>
      <c r="V362" s="16"/>
      <c r="X362" s="16"/>
      <c r="Y362" s="16"/>
      <c r="Z362" s="16"/>
      <c r="AA362" s="16"/>
      <c r="AC362" s="16">
        <v>3250</v>
      </c>
      <c r="AD362" s="16">
        <f t="shared" si="37"/>
        <v>54.166666666666664</v>
      </c>
      <c r="AE362" s="16">
        <v>48.895344000000001</v>
      </c>
      <c r="AF362" s="16">
        <v>106.55855</v>
      </c>
      <c r="AG362" s="16">
        <v>0.14349036000000001</v>
      </c>
      <c r="AH362" s="19">
        <v>7.0589304000000003E-4</v>
      </c>
      <c r="AJ362" s="16">
        <v>3287.136</v>
      </c>
      <c r="AK362" s="16">
        <f t="shared" si="35"/>
        <v>54.785600000000002</v>
      </c>
      <c r="AL362" s="16">
        <v>42.777200000000001</v>
      </c>
      <c r="AM362" s="16">
        <v>89.638756000000001</v>
      </c>
      <c r="AN362" s="16">
        <v>8.7423294999999998E-2</v>
      </c>
      <c r="AO362" s="16">
        <v>-4.1748239999999999E-2</v>
      </c>
      <c r="AQ362" s="16">
        <v>3350</v>
      </c>
      <c r="AR362">
        <f t="shared" si="38"/>
        <v>55.833333333333336</v>
      </c>
      <c r="AS362" s="16">
        <v>13.44439</v>
      </c>
      <c r="AT362" s="16">
        <v>74.757034000000004</v>
      </c>
      <c r="AU362" s="16">
        <v>2.0137823999999999E-2</v>
      </c>
      <c r="AV362" s="16">
        <v>1.0617494999999999</v>
      </c>
      <c r="AX362" s="16"/>
      <c r="AY362" s="16"/>
    </row>
    <row r="363" spans="1:51">
      <c r="A363" s="16"/>
      <c r="B363" s="16"/>
      <c r="C363" s="16"/>
      <c r="D363" s="16"/>
      <c r="E363" s="16"/>
      <c r="F363" s="16"/>
      <c r="H363" s="16"/>
      <c r="I363" s="16"/>
      <c r="J363" s="16"/>
      <c r="K363" s="16"/>
      <c r="L363" s="16"/>
      <c r="M363" s="16"/>
      <c r="O363" s="16"/>
      <c r="Q363" s="16"/>
      <c r="R363" s="16"/>
      <c r="S363" s="16"/>
      <c r="T363" s="16"/>
      <c r="V363" s="16"/>
      <c r="X363" s="16"/>
      <c r="Y363" s="16"/>
      <c r="Z363" s="16"/>
      <c r="AA363" s="16"/>
      <c r="AC363" s="16">
        <v>3260</v>
      </c>
      <c r="AD363" s="16">
        <f t="shared" si="37"/>
        <v>54.333333333333336</v>
      </c>
      <c r="AE363" s="16">
        <v>48.895164000000001</v>
      </c>
      <c r="AF363" s="16">
        <v>106.55855</v>
      </c>
      <c r="AG363" s="16">
        <v>0.14349033999999999</v>
      </c>
      <c r="AH363" s="19">
        <v>7.1873650000000005E-4</v>
      </c>
      <c r="AJ363" s="16">
        <v>3287.136</v>
      </c>
      <c r="AK363" s="16">
        <f t="shared" si="35"/>
        <v>54.785600000000002</v>
      </c>
      <c r="AL363" s="16">
        <v>42.777200000000001</v>
      </c>
      <c r="AM363" s="16">
        <v>89.638756000000001</v>
      </c>
      <c r="AN363" s="16">
        <v>8.7423294999999998E-2</v>
      </c>
      <c r="AO363" s="16">
        <v>-4.1748239999999999E-2</v>
      </c>
      <c r="AQ363" s="16">
        <v>3360</v>
      </c>
      <c r="AR363">
        <f t="shared" si="38"/>
        <v>56</v>
      </c>
      <c r="AS363" s="16">
        <v>13.307694</v>
      </c>
      <c r="AT363" s="16">
        <v>74.755340000000004</v>
      </c>
      <c r="AU363" s="16">
        <v>2.0003973000000001E-2</v>
      </c>
      <c r="AV363" s="16">
        <v>1.072398</v>
      </c>
      <c r="AX363" s="16"/>
      <c r="AY363" s="16"/>
    </row>
    <row r="364" spans="1:51">
      <c r="A364" s="16"/>
      <c r="B364" s="16"/>
      <c r="C364" s="16"/>
      <c r="D364" s="16"/>
      <c r="E364" s="16"/>
      <c r="F364" s="16"/>
      <c r="H364" s="16"/>
      <c r="I364" s="16"/>
      <c r="J364" s="16"/>
      <c r="K364" s="16"/>
      <c r="L364" s="16"/>
      <c r="M364" s="16"/>
      <c r="O364" s="16"/>
      <c r="Q364" s="16"/>
      <c r="R364" s="16"/>
      <c r="S364" s="16"/>
      <c r="T364" s="16"/>
      <c r="V364" s="16"/>
      <c r="X364" s="16"/>
      <c r="Y364" s="16"/>
      <c r="Z364" s="16"/>
      <c r="AA364" s="16"/>
      <c r="AC364" s="16">
        <v>3270</v>
      </c>
      <c r="AD364" s="16">
        <f t="shared" si="37"/>
        <v>54.5</v>
      </c>
      <c r="AE364" s="16">
        <v>48.89499</v>
      </c>
      <c r="AF364" s="16">
        <v>106.55855</v>
      </c>
      <c r="AG364" s="16">
        <v>0.14349033999999999</v>
      </c>
      <c r="AH364" s="19">
        <v>7.3157949999999995E-4</v>
      </c>
      <c r="AJ364" s="16">
        <v>3290</v>
      </c>
      <c r="AK364" s="16">
        <f t="shared" si="35"/>
        <v>54.833333333333336</v>
      </c>
      <c r="AL364" s="16">
        <v>42.807020000000001</v>
      </c>
      <c r="AM364" s="16">
        <v>89.818989999999999</v>
      </c>
      <c r="AN364" s="16">
        <v>8.7993299999999997E-2</v>
      </c>
      <c r="AO364" s="16">
        <v>-3.7674840000000001E-2</v>
      </c>
      <c r="AQ364" s="16">
        <v>3370</v>
      </c>
      <c r="AR364">
        <f t="shared" si="38"/>
        <v>56.166666666666664</v>
      </c>
      <c r="AS364" s="16">
        <v>13.170998000000001</v>
      </c>
      <c r="AT364" s="16">
        <v>74.753640000000004</v>
      </c>
      <c r="AU364" s="16">
        <v>1.9871048999999998E-2</v>
      </c>
      <c r="AV364" s="16">
        <v>1.0832603999999999</v>
      </c>
      <c r="AX364" s="16"/>
      <c r="AY364" s="16"/>
    </row>
    <row r="365" spans="1:51">
      <c r="A365" s="16"/>
      <c r="B365" s="16"/>
      <c r="C365" s="16"/>
      <c r="D365" s="16"/>
      <c r="E365" s="16"/>
      <c r="F365" s="16"/>
      <c r="H365" s="16"/>
      <c r="I365" s="16"/>
      <c r="J365" s="16"/>
      <c r="K365" s="16"/>
      <c r="L365" s="16"/>
      <c r="M365" s="16"/>
      <c r="O365" s="16"/>
      <c r="Q365" s="16"/>
      <c r="R365" s="16"/>
      <c r="S365" s="16"/>
      <c r="T365" s="16"/>
      <c r="V365" s="16"/>
      <c r="X365" s="16"/>
      <c r="Y365" s="16"/>
      <c r="Z365" s="16"/>
      <c r="AA365" s="16"/>
      <c r="AC365" s="16">
        <v>3280</v>
      </c>
      <c r="AD365" s="16">
        <f t="shared" si="37"/>
        <v>54.666666666666664</v>
      </c>
      <c r="AE365" s="16">
        <v>48.89481</v>
      </c>
      <c r="AF365" s="16">
        <v>106.558556</v>
      </c>
      <c r="AG365" s="16">
        <v>0.14349033999999999</v>
      </c>
      <c r="AH365" s="19">
        <v>7.4442210000000004E-4</v>
      </c>
      <c r="AJ365" s="16">
        <v>3300</v>
      </c>
      <c r="AK365" s="16">
        <f t="shared" si="35"/>
        <v>55</v>
      </c>
      <c r="AL365" s="16">
        <v>42.911133</v>
      </c>
      <c r="AM365" s="16">
        <v>90.329809999999995</v>
      </c>
      <c r="AN365" s="16">
        <v>8.9593716000000004E-2</v>
      </c>
      <c r="AO365" s="16">
        <v>-2.7860168000000001E-2</v>
      </c>
      <c r="AQ365" s="16">
        <v>3380</v>
      </c>
      <c r="AR365">
        <f t="shared" si="38"/>
        <v>56.333333333333336</v>
      </c>
      <c r="AS365" s="16">
        <v>13.034302</v>
      </c>
      <c r="AT365" s="16">
        <v>74.751919999999998</v>
      </c>
      <c r="AU365" s="16">
        <v>1.9739043000000001E-2</v>
      </c>
      <c r="AV365" s="16">
        <v>1.0943422</v>
      </c>
      <c r="AX365" s="16"/>
      <c r="AY365" s="16"/>
    </row>
    <row r="366" spans="1:51">
      <c r="A366" s="16"/>
      <c r="B366" s="16"/>
      <c r="C366" s="16"/>
      <c r="D366" s="16"/>
      <c r="E366" s="16"/>
      <c r="F366" s="16"/>
      <c r="H366" s="16"/>
      <c r="I366" s="16"/>
      <c r="J366" s="16"/>
      <c r="K366" s="16"/>
      <c r="L366" s="16"/>
      <c r="M366" s="16"/>
      <c r="O366" s="16"/>
      <c r="Q366" s="16"/>
      <c r="R366" s="16"/>
      <c r="S366" s="16"/>
      <c r="T366" s="16"/>
      <c r="V366" s="16"/>
      <c r="X366" s="16"/>
      <c r="Y366" s="16"/>
      <c r="Z366" s="16"/>
      <c r="AA366" s="16"/>
      <c r="AC366" s="16">
        <v>3290</v>
      </c>
      <c r="AD366" s="16">
        <f t="shared" si="37"/>
        <v>54.833333333333336</v>
      </c>
      <c r="AE366" s="16">
        <v>48.894629999999999</v>
      </c>
      <c r="AF366" s="16">
        <v>106.558556</v>
      </c>
      <c r="AG366" s="16">
        <v>0.14349033999999999</v>
      </c>
      <c r="AH366" s="19">
        <v>7.5726414999999995E-4</v>
      </c>
      <c r="AJ366" s="16">
        <v>3310</v>
      </c>
      <c r="AK366" s="16">
        <f t="shared" si="35"/>
        <v>55.166666666666664</v>
      </c>
      <c r="AL366" s="16">
        <v>43.015247000000002</v>
      </c>
      <c r="AM366" s="16">
        <v>90.722740000000002</v>
      </c>
      <c r="AN366" s="16">
        <v>9.0809669999999995E-2</v>
      </c>
      <c r="AO366" s="16">
        <v>-2.2392306000000001E-2</v>
      </c>
      <c r="AQ366" s="16">
        <v>3390</v>
      </c>
      <c r="AR366">
        <f t="shared" si="38"/>
        <v>56.5</v>
      </c>
      <c r="AS366" s="16">
        <v>12.897605</v>
      </c>
      <c r="AT366" s="16">
        <v>74.750200000000007</v>
      </c>
      <c r="AU366" s="16">
        <v>1.9607940000000001E-2</v>
      </c>
      <c r="AV366" s="16">
        <v>1.1056497000000001</v>
      </c>
      <c r="AX366" s="16"/>
      <c r="AY366" s="16"/>
    </row>
    <row r="367" spans="1:51">
      <c r="A367" s="16"/>
      <c r="B367" s="16"/>
      <c r="C367" s="16"/>
      <c r="D367" s="16"/>
      <c r="E367" s="16"/>
      <c r="F367" s="16"/>
      <c r="H367" s="16"/>
      <c r="I367" s="16"/>
      <c r="J367" s="16"/>
      <c r="K367" s="16"/>
      <c r="L367" s="16"/>
      <c r="M367" s="16"/>
      <c r="O367" s="16"/>
      <c r="Q367" s="16"/>
      <c r="R367" s="16"/>
      <c r="S367" s="16"/>
      <c r="T367" s="16"/>
      <c r="V367" s="16"/>
      <c r="X367" s="16"/>
      <c r="Y367" s="16"/>
      <c r="Z367" s="16"/>
      <c r="AA367" s="16"/>
      <c r="AC367" s="16">
        <v>3300</v>
      </c>
      <c r="AD367" s="16">
        <f t="shared" si="37"/>
        <v>55</v>
      </c>
      <c r="AE367" s="16">
        <v>48.894449999999999</v>
      </c>
      <c r="AF367" s="16">
        <v>106.558556</v>
      </c>
      <c r="AG367" s="16">
        <v>0.14349033999999999</v>
      </c>
      <c r="AH367" s="19">
        <v>7.7010575000000003E-4</v>
      </c>
      <c r="AJ367" s="16">
        <v>3320</v>
      </c>
      <c r="AK367" s="16">
        <f t="shared" si="35"/>
        <v>55.333333333333336</v>
      </c>
      <c r="AL367" s="16">
        <v>43.11936</v>
      </c>
      <c r="AM367" s="16">
        <v>91.050539999999998</v>
      </c>
      <c r="AN367" s="16">
        <v>9.1814140000000002E-2</v>
      </c>
      <c r="AO367" s="16">
        <v>-1.9323578000000001E-2</v>
      </c>
      <c r="AQ367" s="16">
        <v>3400</v>
      </c>
      <c r="AR367">
        <f t="shared" si="38"/>
        <v>56.666666666666664</v>
      </c>
      <c r="AS367" s="16">
        <v>12.760909</v>
      </c>
      <c r="AT367" s="16">
        <v>74.748459999999994</v>
      </c>
      <c r="AU367" s="16">
        <v>1.9477727E-2</v>
      </c>
      <c r="AV367" s="16">
        <v>1.117189</v>
      </c>
      <c r="AX367" s="16"/>
      <c r="AY367" s="16"/>
    </row>
    <row r="368" spans="1:51">
      <c r="A368" s="16"/>
      <c r="B368" s="16"/>
      <c r="C368" s="16"/>
      <c r="D368" s="16"/>
      <c r="E368" s="16"/>
      <c r="F368" s="16"/>
      <c r="H368" s="16"/>
      <c r="I368" s="16"/>
      <c r="J368" s="16"/>
      <c r="K368" s="16"/>
      <c r="L368" s="16"/>
      <c r="M368" s="16"/>
      <c r="O368" s="16"/>
      <c r="Q368" s="16"/>
      <c r="R368" s="16"/>
      <c r="S368" s="16"/>
      <c r="T368" s="16"/>
      <c r="V368" s="16"/>
      <c r="X368" s="16"/>
      <c r="Y368" s="16"/>
      <c r="Z368" s="16"/>
      <c r="AA368" s="16"/>
      <c r="AC368" s="16">
        <v>3310</v>
      </c>
      <c r="AD368" s="16">
        <f t="shared" si="37"/>
        <v>55.166666666666664</v>
      </c>
      <c r="AE368" s="16">
        <v>48.894269999999999</v>
      </c>
      <c r="AF368" s="16">
        <v>106.558556</v>
      </c>
      <c r="AG368" s="16">
        <v>0.14349033999999999</v>
      </c>
      <c r="AH368" s="19">
        <v>7.8294680000000002E-4</v>
      </c>
      <c r="AJ368" s="16">
        <v>3330</v>
      </c>
      <c r="AK368" s="16">
        <f t="shared" si="35"/>
        <v>55.5</v>
      </c>
      <c r="AL368" s="16">
        <v>43.223475999999998</v>
      </c>
      <c r="AM368" s="16">
        <v>91.342389999999995</v>
      </c>
      <c r="AN368" s="16">
        <v>9.27008E-2</v>
      </c>
      <c r="AO368" s="16">
        <v>-1.7605876999999999E-2</v>
      </c>
      <c r="AQ368" s="16">
        <v>3410</v>
      </c>
      <c r="AR368">
        <f t="shared" si="38"/>
        <v>56.833333333333336</v>
      </c>
      <c r="AS368" s="16">
        <v>12.624212</v>
      </c>
      <c r="AT368" s="16">
        <v>74.746703999999994</v>
      </c>
      <c r="AU368" s="16">
        <v>1.934839E-2</v>
      </c>
      <c r="AV368" s="16">
        <v>1.1289671999999999</v>
      </c>
      <c r="AX368" s="16"/>
      <c r="AY368" s="16"/>
    </row>
    <row r="369" spans="1:51">
      <c r="A369" s="16"/>
      <c r="B369" s="16"/>
      <c r="C369" s="16"/>
      <c r="D369" s="16"/>
      <c r="E369" s="16"/>
      <c r="F369" s="16"/>
      <c r="H369" s="16"/>
      <c r="I369" s="16"/>
      <c r="J369" s="16"/>
      <c r="K369" s="16"/>
      <c r="L369" s="16"/>
      <c r="M369" s="16"/>
      <c r="O369" s="16"/>
      <c r="Q369" s="16"/>
      <c r="R369" s="16"/>
      <c r="S369" s="16"/>
      <c r="T369" s="16"/>
      <c r="V369" s="16"/>
      <c r="X369" s="16"/>
      <c r="Y369" s="16"/>
      <c r="Z369" s="16"/>
      <c r="AA369" s="16"/>
      <c r="AC369" s="16">
        <v>3320</v>
      </c>
      <c r="AD369" s="16">
        <f t="shared" si="37"/>
        <v>55.333333333333336</v>
      </c>
      <c r="AE369" s="16">
        <v>48.894092999999998</v>
      </c>
      <c r="AF369" s="16">
        <v>106.55856</v>
      </c>
      <c r="AG369" s="16">
        <v>0.14349033</v>
      </c>
      <c r="AH369" s="19">
        <v>7.9578742999999996E-4</v>
      </c>
      <c r="AJ369" s="16">
        <v>3340</v>
      </c>
      <c r="AK369" s="16">
        <f t="shared" si="35"/>
        <v>55.666666666666664</v>
      </c>
      <c r="AL369" s="16">
        <v>43.327590000000001</v>
      </c>
      <c r="AM369" s="16">
        <v>91.614750000000001</v>
      </c>
      <c r="AN369" s="16">
        <v>9.3521885999999999E-2</v>
      </c>
      <c r="AO369" s="16">
        <v>-1.6659202000000001E-2</v>
      </c>
      <c r="AQ369" s="16">
        <v>3420</v>
      </c>
      <c r="AR369">
        <f t="shared" si="38"/>
        <v>57</v>
      </c>
      <c r="AS369" s="16">
        <v>12.487515999999999</v>
      </c>
      <c r="AT369" s="16">
        <v>74.744934000000001</v>
      </c>
      <c r="AU369" s="16">
        <v>1.9219920000000001E-2</v>
      </c>
      <c r="AV369" s="16">
        <v>1.1409906999999999</v>
      </c>
      <c r="AX369" s="16"/>
      <c r="AY369" s="16"/>
    </row>
    <row r="370" spans="1:51">
      <c r="A370" s="16"/>
      <c r="B370" s="16"/>
      <c r="C370" s="16"/>
      <c r="D370" s="16"/>
      <c r="E370" s="16"/>
      <c r="F370" s="16"/>
      <c r="H370" s="16"/>
      <c r="I370" s="16"/>
      <c r="J370" s="16"/>
      <c r="K370" s="16"/>
      <c r="L370" s="16"/>
      <c r="M370" s="16"/>
      <c r="O370" s="16"/>
      <c r="Q370" s="16"/>
      <c r="R370" s="16"/>
      <c r="S370" s="16"/>
      <c r="T370" s="16"/>
      <c r="V370" s="16"/>
      <c r="X370" s="16"/>
      <c r="Y370" s="16"/>
      <c r="Z370" s="16"/>
      <c r="AA370" s="16"/>
      <c r="AC370" s="16">
        <v>3330</v>
      </c>
      <c r="AD370" s="16">
        <f t="shared" si="37"/>
        <v>55.5</v>
      </c>
      <c r="AE370" s="16">
        <v>48.893912999999998</v>
      </c>
      <c r="AF370" s="16">
        <v>106.55856</v>
      </c>
      <c r="AG370" s="16">
        <v>0.14349033</v>
      </c>
      <c r="AH370" s="19">
        <v>8.0862749999999998E-4</v>
      </c>
      <c r="AJ370" s="16">
        <v>3350</v>
      </c>
      <c r="AK370" s="16">
        <f t="shared" si="35"/>
        <v>55.833333333333336</v>
      </c>
      <c r="AL370" s="16">
        <v>43.431699999999999</v>
      </c>
      <c r="AM370" s="16">
        <v>91.877080000000007</v>
      </c>
      <c r="AN370" s="16">
        <v>9.4306803999999994E-2</v>
      </c>
      <c r="AO370" s="16">
        <v>-1.6159315E-2</v>
      </c>
      <c r="AQ370" s="16">
        <v>3430</v>
      </c>
      <c r="AR370">
        <f t="shared" si="38"/>
        <v>57.166666666666664</v>
      </c>
      <c r="AS370" s="16">
        <v>12.350820000000001</v>
      </c>
      <c r="AT370" s="16">
        <v>74.743160000000003</v>
      </c>
      <c r="AU370" s="16">
        <v>1.9092299E-2</v>
      </c>
      <c r="AV370" s="16">
        <v>1.1532667999999999</v>
      </c>
      <c r="AX370" s="16"/>
      <c r="AY370" s="16"/>
    </row>
    <row r="371" spans="1:51">
      <c r="A371" s="16"/>
      <c r="B371" s="16"/>
      <c r="C371" s="16"/>
      <c r="D371" s="16"/>
      <c r="E371" s="16"/>
      <c r="F371" s="16"/>
      <c r="H371" s="16"/>
      <c r="I371" s="16"/>
      <c r="J371" s="16"/>
      <c r="K371" s="16"/>
      <c r="L371" s="16"/>
      <c r="M371" s="16"/>
      <c r="O371" s="16"/>
      <c r="Q371" s="16"/>
      <c r="R371" s="16"/>
      <c r="S371" s="16"/>
      <c r="T371" s="16"/>
      <c r="V371" s="16"/>
      <c r="X371" s="16"/>
      <c r="Y371" s="16"/>
      <c r="Z371" s="16"/>
      <c r="AA371" s="16"/>
      <c r="AC371" s="16">
        <v>3340</v>
      </c>
      <c r="AD371" s="16">
        <f t="shared" si="37"/>
        <v>55.666666666666664</v>
      </c>
      <c r="AE371" s="16">
        <v>48.893734000000002</v>
      </c>
      <c r="AF371" s="16">
        <v>106.55856</v>
      </c>
      <c r="AG371" s="16">
        <v>0.14349033</v>
      </c>
      <c r="AH371" s="19">
        <v>8.2146699999999999E-4</v>
      </c>
      <c r="AJ371" s="16">
        <v>3360</v>
      </c>
      <c r="AK371" s="16">
        <f t="shared" si="35"/>
        <v>56</v>
      </c>
      <c r="AL371" s="16">
        <v>43.535815999999997</v>
      </c>
      <c r="AM371" s="16">
        <v>92.134910000000005</v>
      </c>
      <c r="AN371" s="16">
        <v>9.5072660000000003E-2</v>
      </c>
      <c r="AO371" s="16">
        <v>-1.5918980999999999E-2</v>
      </c>
      <c r="AQ371" s="16">
        <v>3440</v>
      </c>
      <c r="AR371">
        <f t="shared" si="38"/>
        <v>57.333333333333336</v>
      </c>
      <c r="AS371" s="16">
        <v>12.214124</v>
      </c>
      <c r="AT371" s="16">
        <v>74.741355999999996</v>
      </c>
      <c r="AU371" s="16">
        <v>1.896552E-2</v>
      </c>
      <c r="AV371" s="16">
        <v>1.1658025000000001</v>
      </c>
      <c r="AX371" s="16"/>
      <c r="AY371" s="16"/>
    </row>
    <row r="372" spans="1:51">
      <c r="A372" s="16"/>
      <c r="B372" s="16"/>
      <c r="C372" s="16"/>
      <c r="D372" s="16"/>
      <c r="E372" s="16"/>
      <c r="F372" s="16"/>
      <c r="H372" s="16"/>
      <c r="I372" s="16"/>
      <c r="J372" s="16"/>
      <c r="K372" s="16"/>
      <c r="L372" s="16"/>
      <c r="M372" s="16"/>
      <c r="O372" s="16"/>
      <c r="Q372" s="16"/>
      <c r="R372" s="16"/>
      <c r="S372" s="16"/>
      <c r="T372" s="16"/>
      <c r="V372" s="16"/>
      <c r="X372" s="16"/>
      <c r="Y372" s="16"/>
      <c r="Z372" s="16"/>
      <c r="AA372" s="16"/>
      <c r="AC372" s="16">
        <v>3350</v>
      </c>
      <c r="AD372" s="16">
        <f t="shared" si="37"/>
        <v>55.833333333333336</v>
      </c>
      <c r="AE372" s="16">
        <v>48.893560000000001</v>
      </c>
      <c r="AF372" s="16">
        <v>106.55856</v>
      </c>
      <c r="AG372" s="16">
        <v>0.14349033</v>
      </c>
      <c r="AH372" s="19">
        <v>8.3430600000000004E-4</v>
      </c>
      <c r="AJ372" s="16">
        <v>3370</v>
      </c>
      <c r="AK372" s="16">
        <f t="shared" si="35"/>
        <v>56.166666666666664</v>
      </c>
      <c r="AL372" s="16">
        <v>43.63993</v>
      </c>
      <c r="AM372" s="16">
        <v>92.391499999999994</v>
      </c>
      <c r="AN372" s="16">
        <v>9.5829399999999995E-2</v>
      </c>
      <c r="AO372" s="16">
        <v>-1.5830448E-2</v>
      </c>
      <c r="AQ372" s="16">
        <v>3450</v>
      </c>
      <c r="AR372">
        <f t="shared" si="38"/>
        <v>57.5</v>
      </c>
      <c r="AS372" s="16">
        <v>12.077427</v>
      </c>
      <c r="AT372" s="16">
        <v>74.739549999999994</v>
      </c>
      <c r="AU372" s="16">
        <v>1.8839565999999999E-2</v>
      </c>
      <c r="AV372" s="16">
        <v>1.1786051</v>
      </c>
      <c r="AX372" s="16"/>
      <c r="AY372" s="16"/>
    </row>
    <row r="373" spans="1:51">
      <c r="A373" s="16"/>
      <c r="B373" s="16"/>
      <c r="C373" s="16"/>
      <c r="D373" s="16"/>
      <c r="E373" s="16"/>
      <c r="F373" s="16"/>
      <c r="H373" s="16"/>
      <c r="I373" s="16"/>
      <c r="J373" s="16"/>
      <c r="K373" s="16"/>
      <c r="L373" s="16"/>
      <c r="M373" s="16"/>
      <c r="O373" s="16"/>
      <c r="Q373" s="16"/>
      <c r="R373" s="16"/>
      <c r="S373" s="16"/>
      <c r="T373" s="16"/>
      <c r="V373" s="16"/>
      <c r="X373" s="16"/>
      <c r="Y373" s="16"/>
      <c r="Z373" s="16"/>
      <c r="AA373" s="16"/>
      <c r="AC373" s="16">
        <v>3360</v>
      </c>
      <c r="AD373" s="16">
        <f t="shared" si="37"/>
        <v>56</v>
      </c>
      <c r="AE373" s="16">
        <v>48.893380000000001</v>
      </c>
      <c r="AF373" s="16">
        <v>106.55857</v>
      </c>
      <c r="AG373" s="16">
        <v>0.14349033</v>
      </c>
      <c r="AH373" s="19">
        <v>8.4714440000000001E-4</v>
      </c>
      <c r="AJ373" s="16">
        <v>3380</v>
      </c>
      <c r="AK373" s="16">
        <f t="shared" si="35"/>
        <v>56.333333333333336</v>
      </c>
      <c r="AL373" s="16">
        <v>43.744045</v>
      </c>
      <c r="AM373" s="16">
        <v>92.648809999999997</v>
      </c>
      <c r="AN373" s="16">
        <v>9.6582785000000004E-2</v>
      </c>
      <c r="AO373" s="16">
        <v>-1.5831680000000001E-2</v>
      </c>
      <c r="AQ373" s="16">
        <v>3460</v>
      </c>
      <c r="AR373">
        <f t="shared" si="38"/>
        <v>57.666666666666664</v>
      </c>
      <c r="AS373" s="16">
        <v>11.94073</v>
      </c>
      <c r="AT373" s="16">
        <v>74.737724</v>
      </c>
      <c r="AU373" s="16">
        <v>1.8714430000000001E-2</v>
      </c>
      <c r="AV373" s="16">
        <v>1.1916822</v>
      </c>
      <c r="AX373" s="16"/>
      <c r="AY373" s="16"/>
    </row>
    <row r="374" spans="1:51">
      <c r="A374" s="16"/>
      <c r="B374" s="16"/>
      <c r="C374" s="16"/>
      <c r="D374" s="16"/>
      <c r="E374" s="16"/>
      <c r="F374" s="16"/>
      <c r="H374" s="16"/>
      <c r="I374" s="16"/>
      <c r="J374" s="16"/>
      <c r="K374" s="16"/>
      <c r="L374" s="16"/>
      <c r="M374" s="16"/>
      <c r="O374" s="16"/>
      <c r="Q374" s="16"/>
      <c r="R374" s="16"/>
      <c r="S374" s="16"/>
      <c r="T374" s="16"/>
      <c r="V374" s="16"/>
      <c r="X374" s="16"/>
      <c r="Y374" s="16"/>
      <c r="Z374" s="16"/>
      <c r="AA374" s="16"/>
      <c r="AC374" s="16">
        <v>3370</v>
      </c>
      <c r="AD374" s="16">
        <f t="shared" si="37"/>
        <v>56.166666666666664</v>
      </c>
      <c r="AE374" s="16">
        <v>48.8932</v>
      </c>
      <c r="AF374" s="16">
        <v>106.55857</v>
      </c>
      <c r="AG374" s="16">
        <v>0.14349031000000001</v>
      </c>
      <c r="AH374" s="19">
        <v>8.5998219999999998E-4</v>
      </c>
      <c r="AJ374" s="16">
        <v>3390</v>
      </c>
      <c r="AK374" s="16">
        <f t="shared" si="35"/>
        <v>56.5</v>
      </c>
      <c r="AL374" s="16">
        <v>43.84816</v>
      </c>
      <c r="AM374" s="16">
        <v>92.90795</v>
      </c>
      <c r="AN374" s="16">
        <v>9.7336060000000002E-2</v>
      </c>
      <c r="AO374" s="16">
        <v>-1.588811E-2</v>
      </c>
      <c r="AQ374" s="16">
        <v>3470</v>
      </c>
      <c r="AR374">
        <f t="shared" si="38"/>
        <v>57.833333333333336</v>
      </c>
      <c r="AS374" s="16">
        <v>11.804034</v>
      </c>
      <c r="AT374" s="16">
        <v>74.735885999999994</v>
      </c>
      <c r="AU374" s="16">
        <v>1.8590096E-2</v>
      </c>
      <c r="AV374" s="16">
        <v>1.2050418000000001</v>
      </c>
      <c r="AX374" s="16"/>
      <c r="AY374" s="16"/>
    </row>
    <row r="375" spans="1:51">
      <c r="A375" s="16"/>
      <c r="B375" s="16"/>
      <c r="C375" s="16"/>
      <c r="D375" s="16"/>
      <c r="E375" s="16"/>
      <c r="F375" s="16"/>
      <c r="H375" s="16"/>
      <c r="I375" s="16"/>
      <c r="J375" s="16"/>
      <c r="K375" s="16"/>
      <c r="L375" s="16"/>
      <c r="M375" s="16"/>
      <c r="O375" s="16"/>
      <c r="Q375" s="16"/>
      <c r="R375" s="16"/>
      <c r="S375" s="16"/>
      <c r="T375" s="16"/>
      <c r="V375" s="16"/>
      <c r="X375" s="16"/>
      <c r="Y375" s="16"/>
      <c r="Z375" s="16"/>
      <c r="AA375" s="16"/>
      <c r="AC375" s="16">
        <v>3380</v>
      </c>
      <c r="AD375" s="16">
        <f t="shared" si="37"/>
        <v>56.333333333333336</v>
      </c>
      <c r="AE375" s="16">
        <v>48.89302</v>
      </c>
      <c r="AF375" s="16">
        <v>106.55857</v>
      </c>
      <c r="AG375" s="16">
        <v>0.14349031000000001</v>
      </c>
      <c r="AH375" s="19">
        <v>8.7281944999999998E-4</v>
      </c>
      <c r="AJ375" s="16">
        <v>3400</v>
      </c>
      <c r="AK375" s="16">
        <f t="shared" si="35"/>
        <v>56.666666666666664</v>
      </c>
      <c r="AL375" s="16">
        <v>43.952274000000003</v>
      </c>
      <c r="AM375" s="16">
        <v>93.169669999999996</v>
      </c>
      <c r="AN375" s="16">
        <v>9.8091274000000006E-2</v>
      </c>
      <c r="AO375" s="16">
        <v>-1.597819E-2</v>
      </c>
      <c r="AQ375" s="16">
        <v>3480</v>
      </c>
      <c r="AR375">
        <f t="shared" si="38"/>
        <v>58</v>
      </c>
      <c r="AS375" s="16">
        <v>11.667337</v>
      </c>
      <c r="AT375" s="16">
        <v>74.734039999999993</v>
      </c>
      <c r="AU375" s="16">
        <v>1.8466554999999999E-2</v>
      </c>
      <c r="AV375" s="16">
        <v>1.2186937</v>
      </c>
      <c r="AX375" s="16"/>
      <c r="AY375" s="16"/>
    </row>
    <row r="376" spans="1:51">
      <c r="A376" s="16"/>
      <c r="B376" s="16"/>
      <c r="C376" s="16"/>
      <c r="D376" s="16"/>
      <c r="E376" s="16"/>
      <c r="F376" s="16"/>
      <c r="H376" s="16"/>
      <c r="I376" s="16"/>
      <c r="J376" s="16"/>
      <c r="K376" s="16"/>
      <c r="L376" s="16"/>
      <c r="M376" s="16"/>
      <c r="O376" s="16"/>
      <c r="Q376" s="16"/>
      <c r="R376" s="16"/>
      <c r="S376" s="16"/>
      <c r="T376" s="16"/>
      <c r="V376" s="16"/>
      <c r="X376" s="16"/>
      <c r="Y376" s="16"/>
      <c r="Z376" s="16"/>
      <c r="AA376" s="16"/>
      <c r="AC376" s="16">
        <v>3390</v>
      </c>
      <c r="AD376" s="16">
        <f t="shared" si="37"/>
        <v>56.5</v>
      </c>
      <c r="AE376" s="16">
        <v>48.89284</v>
      </c>
      <c r="AF376" s="16">
        <v>106.55857</v>
      </c>
      <c r="AG376" s="16">
        <v>0.14349031000000001</v>
      </c>
      <c r="AH376" s="19">
        <v>8.856561E-4</v>
      </c>
      <c r="AJ376" s="16">
        <v>3410</v>
      </c>
      <c r="AK376" s="16">
        <f t="shared" si="35"/>
        <v>56.833333333333336</v>
      </c>
      <c r="AL376" s="16">
        <v>44.05639</v>
      </c>
      <c r="AM376" s="16">
        <v>93.434439999999995</v>
      </c>
      <c r="AN376" s="16">
        <v>9.8849670000000001E-2</v>
      </c>
      <c r="AO376" s="16">
        <v>-1.6089073999999998E-2</v>
      </c>
      <c r="AQ376" s="16">
        <v>3490</v>
      </c>
      <c r="AR376">
        <f t="shared" si="38"/>
        <v>58.166666666666664</v>
      </c>
      <c r="AS376" s="16">
        <v>11.530642</v>
      </c>
      <c r="AT376" s="16">
        <v>74.732169999999996</v>
      </c>
      <c r="AU376" s="16">
        <v>1.8343795E-2</v>
      </c>
      <c r="AV376" s="16">
        <v>1.2326549</v>
      </c>
      <c r="AX376" s="16"/>
      <c r="AY376" s="16"/>
    </row>
    <row r="377" spans="1:51">
      <c r="A377" s="16"/>
      <c r="B377" s="16"/>
      <c r="C377" s="16"/>
      <c r="D377" s="16"/>
      <c r="E377" s="16"/>
      <c r="F377" s="16"/>
      <c r="H377" s="16"/>
      <c r="I377" s="16"/>
      <c r="J377" s="16"/>
      <c r="K377" s="16"/>
      <c r="L377" s="16"/>
      <c r="M377" s="16"/>
      <c r="O377" s="16"/>
      <c r="Q377" s="16"/>
      <c r="R377" s="16"/>
      <c r="S377" s="16"/>
      <c r="T377" s="16"/>
      <c r="V377" s="16"/>
      <c r="X377" s="16"/>
      <c r="Y377" s="16"/>
      <c r="Z377" s="16"/>
      <c r="AA377" s="16"/>
      <c r="AC377" s="16">
        <v>3400</v>
      </c>
      <c r="AD377" s="16">
        <f t="shared" si="37"/>
        <v>56.666666666666664</v>
      </c>
      <c r="AE377" s="16">
        <v>48.892662000000001</v>
      </c>
      <c r="AF377" s="16">
        <v>106.55858000000001</v>
      </c>
      <c r="AG377" s="16">
        <v>0.14349031000000001</v>
      </c>
      <c r="AH377" s="19">
        <v>8.9849210000000001E-4</v>
      </c>
      <c r="AJ377" s="16">
        <v>3420</v>
      </c>
      <c r="AK377" s="16">
        <f t="shared" si="35"/>
        <v>57</v>
      </c>
      <c r="AL377" s="16">
        <v>44.160502999999999</v>
      </c>
      <c r="AM377" s="16">
        <v>93.702569999999994</v>
      </c>
      <c r="AN377" s="16">
        <v>9.9611944999999993E-2</v>
      </c>
      <c r="AO377" s="16">
        <v>-1.6213581000000001E-2</v>
      </c>
      <c r="AQ377" s="16">
        <v>3500</v>
      </c>
      <c r="AR377">
        <f t="shared" si="38"/>
        <v>58.333333333333336</v>
      </c>
      <c r="AS377" s="16">
        <v>11.393945</v>
      </c>
      <c r="AT377" s="16">
        <v>74.730286000000007</v>
      </c>
      <c r="AU377" s="16">
        <v>1.8221807E-2</v>
      </c>
      <c r="AV377" s="16">
        <v>1.246928</v>
      </c>
      <c r="AX377" s="16"/>
      <c r="AY377" s="16"/>
    </row>
    <row r="378" spans="1:51">
      <c r="A378" s="16"/>
      <c r="B378" s="16"/>
      <c r="C378" s="16"/>
      <c r="D378" s="16"/>
      <c r="E378" s="16"/>
      <c r="F378" s="16"/>
      <c r="H378" s="16"/>
      <c r="I378" s="16"/>
      <c r="J378" s="16"/>
      <c r="K378" s="16"/>
      <c r="L378" s="16"/>
      <c r="M378" s="16"/>
      <c r="O378" s="16"/>
      <c r="Q378" s="16"/>
      <c r="R378" s="16"/>
      <c r="S378" s="16"/>
      <c r="T378" s="16"/>
      <c r="V378" s="16"/>
      <c r="X378" s="16"/>
      <c r="Y378" s="16"/>
      <c r="Z378" s="16"/>
      <c r="AA378" s="16"/>
      <c r="AC378" s="16">
        <v>3410</v>
      </c>
      <c r="AD378" s="16">
        <f t="shared" si="37"/>
        <v>56.833333333333336</v>
      </c>
      <c r="AE378" s="16">
        <v>48.892482999999999</v>
      </c>
      <c r="AF378" s="16">
        <v>106.55858000000001</v>
      </c>
      <c r="AG378" s="16">
        <v>0.14349029999999999</v>
      </c>
      <c r="AH378" s="19">
        <v>9.1132750000000003E-4</v>
      </c>
      <c r="AJ378" s="16">
        <v>3430</v>
      </c>
      <c r="AK378" s="16">
        <f t="shared" si="35"/>
        <v>57.166666666666664</v>
      </c>
      <c r="AL378" s="16">
        <v>44.264617999999999</v>
      </c>
      <c r="AM378" s="16">
        <v>93.974260000000001</v>
      </c>
      <c r="AN378" s="16">
        <v>0.10037852</v>
      </c>
      <c r="AO378" s="16">
        <v>-1.6347469999999999E-2</v>
      </c>
      <c r="AQ378" s="16">
        <v>3510</v>
      </c>
      <c r="AR378">
        <f t="shared" si="38"/>
        <v>58.5</v>
      </c>
      <c r="AS378" s="16">
        <v>11.257249</v>
      </c>
      <c r="AT378" s="16">
        <v>74.728386</v>
      </c>
      <c r="AU378" s="16">
        <v>1.8100577999999999E-2</v>
      </c>
      <c r="AV378" s="16">
        <v>1.2615225000000001</v>
      </c>
      <c r="AX378" s="16"/>
      <c r="AY378" s="16"/>
    </row>
    <row r="379" spans="1:51">
      <c r="A379" s="16"/>
      <c r="B379" s="16"/>
      <c r="C379" s="16"/>
      <c r="D379" s="16"/>
      <c r="E379" s="16"/>
      <c r="F379" s="16"/>
      <c r="H379" s="16"/>
      <c r="I379" s="16"/>
      <c r="J379" s="16"/>
      <c r="K379" s="16"/>
      <c r="L379" s="16"/>
      <c r="M379" s="16"/>
      <c r="O379" s="16"/>
      <c r="Q379" s="16"/>
      <c r="R379" s="16"/>
      <c r="S379" s="16"/>
      <c r="T379" s="16"/>
      <c r="V379" s="16"/>
      <c r="X379" s="16"/>
      <c r="Y379" s="16"/>
      <c r="Z379" s="16"/>
      <c r="AA379" s="16"/>
      <c r="AC379" s="16">
        <v>3420</v>
      </c>
      <c r="AD379" s="16">
        <f t="shared" si="37"/>
        <v>57</v>
      </c>
      <c r="AE379" s="16">
        <v>48.892302999999998</v>
      </c>
      <c r="AF379" s="16">
        <v>106.55858000000001</v>
      </c>
      <c r="AG379" s="16">
        <v>0.14349029999999999</v>
      </c>
      <c r="AH379" s="19">
        <v>9.2416220000000003E-4</v>
      </c>
      <c r="AJ379" s="16">
        <v>3440</v>
      </c>
      <c r="AK379" s="16">
        <f t="shared" si="35"/>
        <v>57.333333333333336</v>
      </c>
      <c r="AL379" s="16">
        <v>44.368732000000001</v>
      </c>
      <c r="AM379" s="16">
        <v>94.249690000000001</v>
      </c>
      <c r="AN379" s="16">
        <v>0.10114963</v>
      </c>
      <c r="AO379" s="16">
        <v>-1.6488565E-2</v>
      </c>
      <c r="AQ379" s="16">
        <v>3520</v>
      </c>
      <c r="AR379">
        <f t="shared" si="38"/>
        <v>58.666666666666664</v>
      </c>
      <c r="AS379" s="16">
        <v>11.120552</v>
      </c>
      <c r="AT379" s="16">
        <v>74.726470000000006</v>
      </c>
      <c r="AU379" s="16">
        <v>1.7980097E-2</v>
      </c>
      <c r="AV379" s="16">
        <v>1.2764485000000001</v>
      </c>
      <c r="AX379" s="16"/>
      <c r="AY379" s="16"/>
    </row>
    <row r="380" spans="1:51">
      <c r="A380" s="16"/>
      <c r="B380" s="16"/>
      <c r="C380" s="16"/>
      <c r="D380" s="16"/>
      <c r="E380" s="16"/>
      <c r="F380" s="16"/>
      <c r="H380" s="16"/>
      <c r="I380" s="16"/>
      <c r="J380" s="16"/>
      <c r="K380" s="16"/>
      <c r="L380" s="16"/>
      <c r="M380" s="16"/>
      <c r="O380" s="16"/>
      <c r="Q380" s="16"/>
      <c r="R380" s="16"/>
      <c r="S380" s="16"/>
      <c r="T380" s="16"/>
      <c r="V380" s="16"/>
      <c r="X380" s="16"/>
      <c r="Y380" s="16"/>
      <c r="Z380" s="16"/>
      <c r="AA380" s="16"/>
      <c r="AC380" s="16">
        <v>3430</v>
      </c>
      <c r="AD380" s="16">
        <f t="shared" si="37"/>
        <v>57.166666666666664</v>
      </c>
      <c r="AE380" s="16">
        <v>48.892128</v>
      </c>
      <c r="AF380" s="16">
        <v>106.55858600000001</v>
      </c>
      <c r="AG380" s="16">
        <v>0.14349029999999999</v>
      </c>
      <c r="AH380" s="19">
        <v>9.3699625000000003E-4</v>
      </c>
      <c r="AJ380" s="16">
        <v>3450</v>
      </c>
      <c r="AK380" s="16">
        <f t="shared" si="35"/>
        <v>57.5</v>
      </c>
      <c r="AL380" s="16">
        <v>44.472847000000002</v>
      </c>
      <c r="AM380" s="16">
        <v>94.528980000000004</v>
      </c>
      <c r="AN380" s="16">
        <v>0.101925485</v>
      </c>
      <c r="AO380" s="16">
        <v>-1.6635027E-2</v>
      </c>
      <c r="AQ380" s="16">
        <v>3530</v>
      </c>
      <c r="AR380">
        <f t="shared" si="38"/>
        <v>58.833333333333336</v>
      </c>
      <c r="AS380" s="16">
        <v>10.983855999999999</v>
      </c>
      <c r="AT380" s="16">
        <v>74.724540000000005</v>
      </c>
      <c r="AU380" s="16">
        <v>1.7860355000000001E-2</v>
      </c>
      <c r="AV380" s="16">
        <v>1.2917160999999999</v>
      </c>
      <c r="AX380" s="16"/>
      <c r="AY380" s="16"/>
    </row>
    <row r="381" spans="1:51">
      <c r="A381" s="16"/>
      <c r="B381" s="16"/>
      <c r="C381" s="16"/>
      <c r="D381" s="16"/>
      <c r="E381" s="16"/>
      <c r="F381" s="16"/>
      <c r="H381" s="16"/>
      <c r="I381" s="16"/>
      <c r="J381" s="16"/>
      <c r="K381" s="16"/>
      <c r="L381" s="16"/>
      <c r="M381" s="16"/>
      <c r="O381" s="16"/>
      <c r="Q381" s="16"/>
      <c r="R381" s="16"/>
      <c r="S381" s="16"/>
      <c r="T381" s="16"/>
      <c r="V381" s="16"/>
      <c r="X381" s="16"/>
      <c r="Y381" s="16"/>
      <c r="Z381" s="16"/>
      <c r="AA381" s="16"/>
      <c r="AC381" s="16">
        <v>3440</v>
      </c>
      <c r="AD381" s="16">
        <f t="shared" si="37"/>
        <v>57.333333333333336</v>
      </c>
      <c r="AE381" s="16">
        <v>48.891950000000001</v>
      </c>
      <c r="AF381" s="16">
        <v>106.55858600000001</v>
      </c>
      <c r="AG381" s="16">
        <v>0.14349028</v>
      </c>
      <c r="AH381" s="19">
        <v>9.4982963999999995E-4</v>
      </c>
      <c r="AJ381" s="16">
        <v>3460</v>
      </c>
      <c r="AK381" s="16">
        <f t="shared" si="35"/>
        <v>57.666666666666664</v>
      </c>
      <c r="AL381" s="16">
        <v>44.576957999999998</v>
      </c>
      <c r="AM381" s="16">
        <v>94.812240000000003</v>
      </c>
      <c r="AN381" s="16">
        <v>0.102706164</v>
      </c>
      <c r="AO381" s="16">
        <v>-1.6785989000000001E-2</v>
      </c>
      <c r="AQ381" s="16">
        <v>3531.1379999999999</v>
      </c>
      <c r="AR381">
        <f t="shared" si="38"/>
        <v>58.8523</v>
      </c>
      <c r="AS381" s="16">
        <v>10.968299999999999</v>
      </c>
      <c r="AT381" s="16">
        <v>74.724320000000006</v>
      </c>
      <c r="AU381" s="16">
        <v>1.7846773999999999E-2</v>
      </c>
      <c r="AV381" s="16">
        <v>1.2934756000000001</v>
      </c>
      <c r="AX381" s="16"/>
      <c r="AY381" s="16"/>
    </row>
    <row r="382" spans="1:51">
      <c r="A382" s="16"/>
      <c r="B382" s="16"/>
      <c r="C382" s="16"/>
      <c r="D382" s="16"/>
      <c r="E382" s="16"/>
      <c r="F382" s="16"/>
      <c r="H382" s="16"/>
      <c r="I382" s="16"/>
      <c r="J382" s="16"/>
      <c r="K382" s="16"/>
      <c r="L382" s="16"/>
      <c r="M382" s="16"/>
      <c r="O382" s="16"/>
      <c r="Q382" s="16"/>
      <c r="R382" s="16"/>
      <c r="S382" s="16"/>
      <c r="T382" s="16"/>
      <c r="V382" s="16"/>
      <c r="X382" s="16"/>
      <c r="Y382" s="16"/>
      <c r="Z382" s="16"/>
      <c r="AA382" s="16"/>
      <c r="AC382" s="16">
        <v>3450</v>
      </c>
      <c r="AD382" s="16">
        <f t="shared" si="37"/>
        <v>57.5</v>
      </c>
      <c r="AE382" s="16">
        <v>48.891770000000001</v>
      </c>
      <c r="AF382" s="16">
        <v>106.55858600000001</v>
      </c>
      <c r="AG382" s="16">
        <v>0.14349028</v>
      </c>
      <c r="AH382" s="19">
        <v>9.6266234000000003E-4</v>
      </c>
      <c r="AJ382" s="16">
        <v>3470</v>
      </c>
      <c r="AK382" s="16">
        <f t="shared" si="35"/>
        <v>57.833333333333336</v>
      </c>
      <c r="AL382" s="16">
        <v>44.681072</v>
      </c>
      <c r="AM382" s="16">
        <v>95.09957</v>
      </c>
      <c r="AN382" s="16">
        <v>0.10349174999999999</v>
      </c>
      <c r="AO382" s="16">
        <v>-1.6940903E-2</v>
      </c>
      <c r="AQ382" s="16">
        <v>3531.1379999999999</v>
      </c>
      <c r="AR382">
        <f t="shared" si="38"/>
        <v>58.8523</v>
      </c>
      <c r="AS382" s="16">
        <v>10.968299999999999</v>
      </c>
      <c r="AT382" s="16">
        <v>74.724320000000006</v>
      </c>
      <c r="AU382" s="16">
        <v>1.7846773999999999E-2</v>
      </c>
      <c r="AV382" s="16">
        <v>1.2934749999999999</v>
      </c>
      <c r="AX382" s="16"/>
      <c r="AY382" s="16"/>
    </row>
    <row r="383" spans="1:51">
      <c r="A383" s="16"/>
      <c r="B383" s="16"/>
      <c r="C383" s="16"/>
      <c r="D383" s="16"/>
      <c r="E383" s="16"/>
      <c r="F383" s="16"/>
      <c r="H383" s="16"/>
      <c r="I383" s="16"/>
      <c r="J383" s="16"/>
      <c r="K383" s="16"/>
      <c r="L383" s="16"/>
      <c r="M383" s="16"/>
      <c r="O383" s="16"/>
      <c r="Q383" s="16"/>
      <c r="R383" s="16"/>
      <c r="S383" s="16"/>
      <c r="T383" s="16"/>
      <c r="V383" s="16"/>
      <c r="X383" s="16"/>
      <c r="Y383" s="16"/>
      <c r="Z383" s="16"/>
      <c r="AA383" s="16"/>
      <c r="AC383" s="16">
        <v>3460</v>
      </c>
      <c r="AD383" s="16">
        <f t="shared" si="37"/>
        <v>57.666666666666664</v>
      </c>
      <c r="AE383" s="16">
        <v>48.891590000000001</v>
      </c>
      <c r="AF383" s="16">
        <v>106.55859</v>
      </c>
      <c r="AG383" s="16">
        <v>0.14349028</v>
      </c>
      <c r="AH383" s="19">
        <v>9.7549430000000003E-4</v>
      </c>
      <c r="AJ383" s="16">
        <v>3480</v>
      </c>
      <c r="AK383" s="16">
        <f t="shared" si="35"/>
        <v>58</v>
      </c>
      <c r="AL383" s="16">
        <v>44.785187000000001</v>
      </c>
      <c r="AM383" s="16">
        <v>95.391069999999999</v>
      </c>
      <c r="AN383" s="16">
        <v>0.10428226</v>
      </c>
      <c r="AO383" s="16">
        <v>-1.7099877999999999E-2</v>
      </c>
      <c r="AQ383" s="16">
        <v>3540</v>
      </c>
      <c r="AR383">
        <f t="shared" si="38"/>
        <v>59</v>
      </c>
      <c r="AS383" s="16">
        <v>11.2637</v>
      </c>
      <c r="AT383" s="16">
        <v>74.722660000000005</v>
      </c>
      <c r="AU383" s="16">
        <v>1.7744256E-2</v>
      </c>
      <c r="AV383" s="16">
        <v>1.2156129</v>
      </c>
      <c r="AX383" s="16"/>
      <c r="AY383" s="16"/>
    </row>
    <row r="384" spans="1:51">
      <c r="A384" s="16"/>
      <c r="B384" s="16"/>
      <c r="C384" s="16"/>
      <c r="D384" s="16"/>
      <c r="E384" s="16"/>
      <c r="F384" s="16"/>
      <c r="H384" s="16"/>
      <c r="I384" s="16"/>
      <c r="J384" s="16"/>
      <c r="K384" s="16"/>
      <c r="L384" s="16"/>
      <c r="M384" s="16"/>
      <c r="O384" s="16"/>
      <c r="Q384" s="16"/>
      <c r="R384" s="16"/>
      <c r="S384" s="16"/>
      <c r="T384" s="16"/>
      <c r="V384" s="16"/>
      <c r="X384" s="16"/>
      <c r="Y384" s="16"/>
      <c r="Z384" s="16"/>
      <c r="AA384" s="16"/>
      <c r="AC384" s="16">
        <v>3470</v>
      </c>
      <c r="AD384" s="16">
        <f t="shared" si="37"/>
        <v>57.833333333333336</v>
      </c>
      <c r="AE384" s="16">
        <v>48.89141</v>
      </c>
      <c r="AF384" s="16">
        <v>106.55859</v>
      </c>
      <c r="AG384" s="16">
        <v>0.14349028</v>
      </c>
      <c r="AH384" s="19">
        <v>9.8832559999999996E-4</v>
      </c>
      <c r="AJ384" s="16">
        <v>3490</v>
      </c>
      <c r="AK384" s="16">
        <f t="shared" si="35"/>
        <v>58.166666666666664</v>
      </c>
      <c r="AL384" s="16">
        <v>44.889299999999999</v>
      </c>
      <c r="AM384" s="16">
        <v>95.686809999999994</v>
      </c>
      <c r="AN384" s="16">
        <v>0.10507768000000001</v>
      </c>
      <c r="AO384" s="16">
        <v>-1.7262976999999999E-2</v>
      </c>
      <c r="AQ384" s="16">
        <v>3550</v>
      </c>
      <c r="AR384">
        <f t="shared" si="38"/>
        <v>59.166666666666664</v>
      </c>
      <c r="AS384" s="16">
        <v>11.5970335</v>
      </c>
      <c r="AT384" s="16">
        <v>74.720889999999997</v>
      </c>
      <c r="AU384" s="16">
        <v>1.7636084999999999E-2</v>
      </c>
      <c r="AV384" s="16">
        <v>1.1330374000000001</v>
      </c>
      <c r="AX384" s="16"/>
      <c r="AY384" s="16"/>
    </row>
    <row r="385" spans="1:51">
      <c r="A385" s="16"/>
      <c r="B385" s="16"/>
      <c r="C385" s="16"/>
      <c r="D385" s="16"/>
      <c r="E385" s="16"/>
      <c r="F385" s="16"/>
      <c r="H385" s="16"/>
      <c r="I385" s="16"/>
      <c r="J385" s="16"/>
      <c r="K385" s="16"/>
      <c r="L385" s="16"/>
      <c r="M385" s="16"/>
      <c r="O385" s="16"/>
      <c r="Q385" s="16"/>
      <c r="R385" s="16"/>
      <c r="S385" s="16"/>
      <c r="T385" s="16"/>
      <c r="V385" s="16"/>
      <c r="X385" s="16"/>
      <c r="Y385" s="16"/>
      <c r="Z385" s="16"/>
      <c r="AA385" s="16"/>
      <c r="AC385" s="16">
        <v>3480</v>
      </c>
      <c r="AD385" s="16">
        <f t="shared" si="37"/>
        <v>58</v>
      </c>
      <c r="AE385" s="16">
        <v>48.89123</v>
      </c>
      <c r="AF385" s="16">
        <v>106.5586</v>
      </c>
      <c r="AG385" s="16">
        <v>0.14349027</v>
      </c>
      <c r="AH385" s="16">
        <v>1.001156E-3</v>
      </c>
      <c r="AJ385" s="16">
        <v>3500</v>
      </c>
      <c r="AK385" s="16">
        <f t="shared" si="35"/>
        <v>58.333333333333336</v>
      </c>
      <c r="AL385" s="16">
        <v>44.993416000000003</v>
      </c>
      <c r="AM385" s="16">
        <v>95.986900000000006</v>
      </c>
      <c r="AN385" s="16">
        <v>0.10587806</v>
      </c>
      <c r="AO385" s="16">
        <v>-1.7429984999999999E-2</v>
      </c>
      <c r="AQ385" s="16">
        <v>3560</v>
      </c>
      <c r="AR385">
        <f t="shared" si="38"/>
        <v>59.333333333333336</v>
      </c>
      <c r="AS385" s="16">
        <v>11.9303665</v>
      </c>
      <c r="AT385" s="16">
        <v>74.719239999999999</v>
      </c>
      <c r="AU385" s="16">
        <v>1.7535591E-2</v>
      </c>
      <c r="AV385" s="16">
        <v>1.0555935000000001</v>
      </c>
      <c r="AX385" s="16"/>
      <c r="AY385" s="16"/>
    </row>
    <row r="386" spans="1:51">
      <c r="A386" s="16"/>
      <c r="B386" s="16"/>
      <c r="C386" s="16"/>
      <c r="D386" s="16"/>
      <c r="E386" s="16"/>
      <c r="F386" s="16"/>
      <c r="H386" s="16"/>
      <c r="I386" s="16"/>
      <c r="J386" s="16"/>
      <c r="K386" s="16"/>
      <c r="L386" s="16"/>
      <c r="M386" s="16"/>
      <c r="O386" s="16"/>
      <c r="Q386" s="16"/>
      <c r="R386" s="16"/>
      <c r="S386" s="16"/>
      <c r="T386" s="16"/>
      <c r="V386" s="16"/>
      <c r="X386" s="16"/>
      <c r="Y386" s="16"/>
      <c r="Z386" s="16"/>
      <c r="AA386" s="16"/>
      <c r="AC386" s="16">
        <v>3490</v>
      </c>
      <c r="AD386" s="16">
        <f t="shared" si="37"/>
        <v>58.166666666666664</v>
      </c>
      <c r="AE386" s="16">
        <v>48.891052000000002</v>
      </c>
      <c r="AF386" s="16">
        <v>106.5586</v>
      </c>
      <c r="AG386" s="16">
        <v>0.14349027</v>
      </c>
      <c r="AH386" s="16">
        <v>1.0139858000000001E-3</v>
      </c>
      <c r="AJ386" s="16">
        <v>3510</v>
      </c>
      <c r="AK386" s="16">
        <f t="shared" si="35"/>
        <v>58.5</v>
      </c>
      <c r="AL386" s="16">
        <v>45.097529999999999</v>
      </c>
      <c r="AM386" s="16">
        <v>96.291420000000002</v>
      </c>
      <c r="AN386" s="16">
        <v>0.10668343</v>
      </c>
      <c r="AO386" s="16">
        <v>-1.7600745000000001E-2</v>
      </c>
      <c r="AQ386" s="16">
        <v>3570</v>
      </c>
      <c r="AR386">
        <f t="shared" si="38"/>
        <v>59.5</v>
      </c>
      <c r="AS386" s="16">
        <v>12.2637</v>
      </c>
      <c r="AT386" s="16">
        <v>74.717709999999997</v>
      </c>
      <c r="AU386" s="16">
        <v>1.7442513E-2</v>
      </c>
      <c r="AV386" s="16">
        <v>0.98285913000000003</v>
      </c>
      <c r="AX386" s="16"/>
      <c r="AY386" s="16"/>
    </row>
    <row r="387" spans="1:51">
      <c r="A387" s="16"/>
      <c r="B387" s="16"/>
      <c r="C387" s="16"/>
      <c r="D387" s="16"/>
      <c r="E387" s="16"/>
      <c r="F387" s="16"/>
      <c r="H387" s="16"/>
      <c r="I387" s="16"/>
      <c r="J387" s="16"/>
      <c r="K387" s="16"/>
      <c r="L387" s="16"/>
      <c r="M387" s="16"/>
      <c r="O387" s="16"/>
      <c r="Q387" s="16"/>
      <c r="R387" s="16"/>
      <c r="S387" s="16"/>
      <c r="T387" s="16"/>
      <c r="V387" s="16"/>
      <c r="X387" s="16"/>
      <c r="Y387" s="16"/>
      <c r="Z387" s="16"/>
      <c r="AA387" s="16"/>
      <c r="AC387" s="16">
        <v>3500</v>
      </c>
      <c r="AD387" s="16">
        <f t="shared" si="37"/>
        <v>58.333333333333336</v>
      </c>
      <c r="AE387" s="16">
        <v>48.890877000000003</v>
      </c>
      <c r="AF387" s="16">
        <v>106.5586</v>
      </c>
      <c r="AG387" s="16">
        <v>0.14349027</v>
      </c>
      <c r="AH387" s="16">
        <v>1.0268148000000001E-3</v>
      </c>
      <c r="AJ387" s="16">
        <v>3520</v>
      </c>
      <c r="AK387" s="16">
        <f t="shared" si="35"/>
        <v>58.666666666666664</v>
      </c>
      <c r="AL387" s="16">
        <v>45.201644999999999</v>
      </c>
      <c r="AM387" s="16">
        <v>96.600449999999995</v>
      </c>
      <c r="AN387" s="16">
        <v>0.10749378</v>
      </c>
      <c r="AO387" s="16">
        <v>-1.7775582000000002E-2</v>
      </c>
      <c r="AQ387" s="16">
        <v>3580</v>
      </c>
      <c r="AR387">
        <f t="shared" si="38"/>
        <v>59.666666666666664</v>
      </c>
      <c r="AS387" s="16">
        <v>12.5970335</v>
      </c>
      <c r="AT387" s="16">
        <v>74.716290000000001</v>
      </c>
      <c r="AU387" s="16">
        <v>1.7356536999999998E-2</v>
      </c>
      <c r="AV387" s="16">
        <v>0.91445620000000005</v>
      </c>
      <c r="AX387" s="16"/>
      <c r="AY387" s="16"/>
    </row>
    <row r="388" spans="1:51">
      <c r="A388" s="16"/>
      <c r="B388" s="16"/>
      <c r="C388" s="16"/>
      <c r="D388" s="16"/>
      <c r="E388" s="16"/>
      <c r="F388" s="16"/>
      <c r="H388" s="16"/>
      <c r="I388" s="16"/>
      <c r="J388" s="16"/>
      <c r="K388" s="16"/>
      <c r="L388" s="16"/>
      <c r="M388" s="16"/>
      <c r="O388" s="16"/>
      <c r="Q388" s="16"/>
      <c r="R388" s="16"/>
      <c r="S388" s="16"/>
      <c r="T388" s="16"/>
      <c r="V388" s="16"/>
      <c r="X388" s="16"/>
      <c r="Y388" s="16"/>
      <c r="Z388" s="16"/>
      <c r="AA388" s="16"/>
      <c r="AC388" s="16">
        <v>3510</v>
      </c>
      <c r="AD388" s="16">
        <f t="shared" si="37"/>
        <v>58.5</v>
      </c>
      <c r="AE388" s="16">
        <v>48.890697000000003</v>
      </c>
      <c r="AF388" s="16">
        <v>106.55861</v>
      </c>
      <c r="AG388" s="16">
        <v>0.14349025000000001</v>
      </c>
      <c r="AH388" s="16">
        <v>1.0396431000000001E-3</v>
      </c>
      <c r="AJ388" s="16">
        <v>3530</v>
      </c>
      <c r="AK388" s="16">
        <f t="shared" si="35"/>
        <v>58.833333333333336</v>
      </c>
      <c r="AL388" s="16">
        <v>45.305759999999999</v>
      </c>
      <c r="AM388" s="16">
        <v>96.914079999999998</v>
      </c>
      <c r="AN388" s="16">
        <v>0.10830909</v>
      </c>
      <c r="AO388" s="16">
        <v>-1.7954700000000001E-2</v>
      </c>
      <c r="AQ388" s="16">
        <v>3590</v>
      </c>
      <c r="AR388">
        <f t="shared" si="38"/>
        <v>59.833333333333336</v>
      </c>
      <c r="AS388" s="16">
        <v>12.9303665</v>
      </c>
      <c r="AT388" s="16">
        <v>74.71499</v>
      </c>
      <c r="AU388" s="16">
        <v>1.7277339999999999E-2</v>
      </c>
      <c r="AV388" s="16">
        <v>0.85000439999999999</v>
      </c>
      <c r="AX388" s="16"/>
      <c r="AY388" s="16"/>
    </row>
    <row r="389" spans="1:51">
      <c r="A389" s="16"/>
      <c r="B389" s="16"/>
      <c r="C389" s="16"/>
      <c r="D389" s="16"/>
      <c r="E389" s="16"/>
      <c r="F389" s="16"/>
      <c r="H389" s="16"/>
      <c r="I389" s="16"/>
      <c r="J389" s="16"/>
      <c r="K389" s="16"/>
      <c r="L389" s="16"/>
      <c r="M389" s="16"/>
      <c r="O389" s="16"/>
      <c r="Q389" s="16"/>
      <c r="R389" s="16"/>
      <c r="S389" s="16"/>
      <c r="T389" s="16"/>
      <c r="V389" s="16"/>
      <c r="X389" s="16"/>
      <c r="Y389" s="16"/>
      <c r="Z389" s="16"/>
      <c r="AA389" s="16"/>
      <c r="AC389" s="16">
        <v>3520</v>
      </c>
      <c r="AD389" s="16">
        <f t="shared" si="37"/>
        <v>58.666666666666664</v>
      </c>
      <c r="AE389" s="16">
        <v>48.890520000000002</v>
      </c>
      <c r="AF389" s="16">
        <v>106.55861</v>
      </c>
      <c r="AG389" s="16">
        <v>0.14349025000000001</v>
      </c>
      <c r="AH389" s="16">
        <v>1.0524705E-3</v>
      </c>
      <c r="AJ389" s="16">
        <v>3540</v>
      </c>
      <c r="AK389" s="16">
        <f t="shared" si="35"/>
        <v>59</v>
      </c>
      <c r="AL389" s="16">
        <v>45.409874000000002</v>
      </c>
      <c r="AM389" s="16">
        <v>97.232389999999995</v>
      </c>
      <c r="AN389" s="16">
        <v>0.10912937</v>
      </c>
      <c r="AO389" s="16">
        <v>-1.8138175999999999E-2</v>
      </c>
      <c r="AQ389" s="16">
        <v>3600</v>
      </c>
      <c r="AR389">
        <f t="shared" si="38"/>
        <v>60</v>
      </c>
      <c r="AS389" s="16">
        <v>13.2637</v>
      </c>
      <c r="AT389" s="16">
        <v>74.713790000000003</v>
      </c>
      <c r="AU389" s="16">
        <v>1.7204629999999999E-2</v>
      </c>
      <c r="AV389" s="16">
        <v>0.78920970000000001</v>
      </c>
      <c r="AX389" s="16"/>
      <c r="AY389" s="16"/>
    </row>
    <row r="390" spans="1:51">
      <c r="A390" s="16"/>
      <c r="B390" s="16"/>
      <c r="C390" s="16"/>
      <c r="D390" s="16"/>
      <c r="E390" s="16"/>
      <c r="F390" s="16"/>
      <c r="H390" s="16"/>
      <c r="I390" s="16"/>
      <c r="J390" s="16"/>
      <c r="K390" s="16"/>
      <c r="L390" s="16"/>
      <c r="M390" s="16"/>
      <c r="O390" s="16"/>
      <c r="Q390" s="16"/>
      <c r="R390" s="16"/>
      <c r="S390" s="16"/>
      <c r="T390" s="16"/>
      <c r="V390" s="16"/>
      <c r="X390" s="16"/>
      <c r="Y390" s="16"/>
      <c r="Z390" s="16"/>
      <c r="AA390" s="16"/>
      <c r="AC390" s="16">
        <v>3530</v>
      </c>
      <c r="AD390" s="16">
        <f t="shared" si="37"/>
        <v>58.833333333333336</v>
      </c>
      <c r="AE390" s="16">
        <v>48.890340000000002</v>
      </c>
      <c r="AF390" s="16">
        <v>106.55862</v>
      </c>
      <c r="AG390" s="16">
        <v>0.14349025000000001</v>
      </c>
      <c r="AH390" s="16">
        <v>1.0652972000000001E-3</v>
      </c>
      <c r="AJ390" s="16">
        <v>3550</v>
      </c>
      <c r="AK390" s="16">
        <f t="shared" ref="AK390:AK453" si="39">AJ390/60</f>
        <v>59.166666666666664</v>
      </c>
      <c r="AL390" s="16">
        <v>45.51399</v>
      </c>
      <c r="AM390" s="16">
        <v>97.555480000000003</v>
      </c>
      <c r="AN390" s="16">
        <v>0.10995462</v>
      </c>
      <c r="AO390" s="16">
        <v>-1.8326160000000001E-2</v>
      </c>
      <c r="AQ390" s="16">
        <v>3610</v>
      </c>
      <c r="AR390">
        <f t="shared" si="38"/>
        <v>60.166666666666664</v>
      </c>
      <c r="AS390" s="16">
        <v>13.5970335</v>
      </c>
      <c r="AT390" s="16">
        <v>74.712689999999995</v>
      </c>
      <c r="AU390" s="16">
        <v>1.7138133E-2</v>
      </c>
      <c r="AV390" s="16">
        <v>0.73177725000000005</v>
      </c>
      <c r="AX390" s="16"/>
      <c r="AY390" s="16"/>
    </row>
    <row r="391" spans="1:51">
      <c r="A391" s="16"/>
      <c r="B391" s="16"/>
      <c r="C391" s="16"/>
      <c r="D391" s="16"/>
      <c r="E391" s="16"/>
      <c r="F391" s="16"/>
      <c r="H391" s="16"/>
      <c r="I391" s="16"/>
      <c r="J391" s="16"/>
      <c r="K391" s="16"/>
      <c r="L391" s="16"/>
      <c r="M391" s="16"/>
      <c r="O391" s="16"/>
      <c r="Q391" s="16"/>
      <c r="R391" s="16"/>
      <c r="S391" s="16"/>
      <c r="T391" s="16"/>
      <c r="V391" s="16"/>
      <c r="X391" s="16"/>
      <c r="Y391" s="16"/>
      <c r="Z391" s="16"/>
      <c r="AA391" s="16"/>
      <c r="AC391" s="16">
        <v>3540</v>
      </c>
      <c r="AD391" s="16">
        <f t="shared" ref="AD391:AD454" si="40">AC391/60</f>
        <v>59</v>
      </c>
      <c r="AE391" s="16">
        <v>48.890160000000002</v>
      </c>
      <c r="AF391" s="16">
        <v>106.55862</v>
      </c>
      <c r="AG391" s="16">
        <v>0.14349023999999999</v>
      </c>
      <c r="AH391" s="16">
        <v>1.0781229E-3</v>
      </c>
      <c r="AJ391" s="16">
        <v>3560</v>
      </c>
      <c r="AK391" s="16">
        <f t="shared" si="39"/>
        <v>59.333333333333336</v>
      </c>
      <c r="AL391" s="16">
        <v>45.618099999999998</v>
      </c>
      <c r="AM391" s="16">
        <v>97.883439999999993</v>
      </c>
      <c r="AN391" s="16">
        <v>0.11078482000000001</v>
      </c>
      <c r="AO391" s="16">
        <v>-1.8518883999999999E-2</v>
      </c>
      <c r="AQ391" s="16">
        <v>3620</v>
      </c>
      <c r="AR391">
        <f t="shared" ref="AR391:AR454" si="41">AQ391/60</f>
        <v>60.333333333333336</v>
      </c>
      <c r="AS391" s="16">
        <v>13.9303665</v>
      </c>
      <c r="AT391" s="16">
        <v>74.711690000000004</v>
      </c>
      <c r="AU391" s="16">
        <v>1.7077582000000001E-2</v>
      </c>
      <c r="AV391" s="16">
        <v>0.67744919999999997</v>
      </c>
      <c r="AX391" s="16"/>
      <c r="AY391" s="16"/>
    </row>
    <row r="392" spans="1:51">
      <c r="A392" s="16"/>
      <c r="B392" s="16"/>
      <c r="C392" s="16"/>
      <c r="D392" s="16"/>
      <c r="E392" s="16"/>
      <c r="F392" s="16"/>
      <c r="H392" s="16"/>
      <c r="I392" s="16"/>
      <c r="J392" s="16"/>
      <c r="K392" s="16"/>
      <c r="L392" s="16"/>
      <c r="M392" s="16"/>
      <c r="O392" s="16"/>
      <c r="Q392" s="16"/>
      <c r="R392" s="16"/>
      <c r="S392" s="16"/>
      <c r="T392" s="16"/>
      <c r="V392" s="16"/>
      <c r="X392" s="16"/>
      <c r="Y392" s="16"/>
      <c r="Z392" s="16"/>
      <c r="AA392" s="16"/>
      <c r="AC392" s="16">
        <v>3550</v>
      </c>
      <c r="AD392" s="16">
        <f t="shared" si="40"/>
        <v>59.166666666666664</v>
      </c>
      <c r="AE392" s="16">
        <v>48.889980000000001</v>
      </c>
      <c r="AF392" s="16">
        <v>106.55862399999999</v>
      </c>
      <c r="AG392" s="16">
        <v>0.14349023999999999</v>
      </c>
      <c r="AH392" s="16">
        <v>1.0909479E-3</v>
      </c>
      <c r="AJ392" s="16">
        <v>3570</v>
      </c>
      <c r="AK392" s="16">
        <f t="shared" si="39"/>
        <v>59.5</v>
      </c>
      <c r="AL392" s="16">
        <v>45.722214000000001</v>
      </c>
      <c r="AM392" s="16">
        <v>98.216369999999998</v>
      </c>
      <c r="AN392" s="16">
        <v>0.111619964</v>
      </c>
      <c r="AO392" s="16">
        <v>-1.8716564000000002E-2</v>
      </c>
      <c r="AQ392" s="16">
        <v>3630</v>
      </c>
      <c r="AR392">
        <f t="shared" si="41"/>
        <v>60.5</v>
      </c>
      <c r="AS392" s="16">
        <v>14.2637</v>
      </c>
      <c r="AT392" s="16">
        <v>74.710785000000001</v>
      </c>
      <c r="AU392" s="16">
        <v>1.7022704999999999E-2</v>
      </c>
      <c r="AV392" s="16">
        <v>0.62596370000000001</v>
      </c>
      <c r="AX392" s="16"/>
      <c r="AY392" s="16"/>
    </row>
    <row r="393" spans="1:51">
      <c r="A393" s="16"/>
      <c r="B393" s="16"/>
      <c r="C393" s="16"/>
      <c r="D393" s="16"/>
      <c r="E393" s="16"/>
      <c r="F393" s="16"/>
      <c r="H393" s="16"/>
      <c r="I393" s="16"/>
      <c r="J393" s="16"/>
      <c r="K393" s="16"/>
      <c r="L393" s="16"/>
      <c r="M393" s="16"/>
      <c r="O393" s="16"/>
      <c r="Q393" s="16"/>
      <c r="R393" s="16"/>
      <c r="S393" s="16"/>
      <c r="T393" s="16"/>
      <c r="V393" s="16"/>
      <c r="X393" s="16"/>
      <c r="Y393" s="16"/>
      <c r="Z393" s="16"/>
      <c r="AA393" s="16"/>
      <c r="AC393" s="16">
        <v>3560</v>
      </c>
      <c r="AD393" s="16">
        <f t="shared" si="40"/>
        <v>59.333333333333336</v>
      </c>
      <c r="AE393" s="16">
        <v>48.889800000000001</v>
      </c>
      <c r="AF393" s="16">
        <v>106.55862399999999</v>
      </c>
      <c r="AG393" s="16">
        <v>0.14349023</v>
      </c>
      <c r="AH393" s="16">
        <v>1.103772E-3</v>
      </c>
      <c r="AJ393" s="16">
        <v>3580</v>
      </c>
      <c r="AK393" s="16">
        <f t="shared" si="39"/>
        <v>59.666666666666664</v>
      </c>
      <c r="AL393" s="16">
        <v>45.826329999999999</v>
      </c>
      <c r="AM393" s="16">
        <v>98.554344</v>
      </c>
      <c r="AN393" s="16">
        <v>0.11246005000000001</v>
      </c>
      <c r="AO393" s="16">
        <v>-1.891938E-2</v>
      </c>
      <c r="AQ393" s="16">
        <v>3640</v>
      </c>
      <c r="AR393">
        <f t="shared" si="41"/>
        <v>60.666666666666664</v>
      </c>
      <c r="AS393" s="16">
        <v>14.5970335</v>
      </c>
      <c r="AT393" s="16">
        <v>74.709969999999998</v>
      </c>
      <c r="AU393" s="16">
        <v>1.6973235E-2</v>
      </c>
      <c r="AV393" s="16">
        <v>0.5771231</v>
      </c>
      <c r="AX393" s="16"/>
      <c r="AY393" s="16"/>
    </row>
    <row r="394" spans="1:51">
      <c r="A394" s="16"/>
      <c r="B394" s="16"/>
      <c r="C394" s="16"/>
      <c r="D394" s="16"/>
      <c r="E394" s="16"/>
      <c r="F394" s="16"/>
      <c r="H394" s="16"/>
      <c r="I394" s="16"/>
      <c r="J394" s="16"/>
      <c r="K394" s="16"/>
      <c r="L394" s="16"/>
      <c r="M394" s="16"/>
      <c r="O394" s="16"/>
      <c r="Q394" s="16"/>
      <c r="R394" s="16"/>
      <c r="S394" s="16"/>
      <c r="T394" s="16"/>
      <c r="V394" s="16"/>
      <c r="X394" s="16"/>
      <c r="Y394" s="16"/>
      <c r="Z394" s="16"/>
      <c r="AA394" s="16"/>
      <c r="AC394" s="16">
        <v>3570</v>
      </c>
      <c r="AD394" s="16">
        <f t="shared" si="40"/>
        <v>59.5</v>
      </c>
      <c r="AE394" s="16">
        <v>48.889620000000001</v>
      </c>
      <c r="AF394" s="16">
        <v>106.55862999999999</v>
      </c>
      <c r="AG394" s="16">
        <v>0.14349023</v>
      </c>
      <c r="AH394" s="16">
        <v>1.1165952E-3</v>
      </c>
      <c r="AJ394" s="16">
        <v>3590</v>
      </c>
      <c r="AK394" s="16">
        <f t="shared" si="39"/>
        <v>59.833333333333336</v>
      </c>
      <c r="AL394" s="16">
        <v>45.930442999999997</v>
      </c>
      <c r="AM394" s="16">
        <v>98.897484000000006</v>
      </c>
      <c r="AN394" s="16">
        <v>0.11330505</v>
      </c>
      <c r="AO394" s="16">
        <v>-1.9127548000000001E-2</v>
      </c>
      <c r="AQ394" s="16">
        <v>3650</v>
      </c>
      <c r="AR394">
        <f t="shared" si="41"/>
        <v>60.833333333333336</v>
      </c>
      <c r="AS394" s="16">
        <v>14.9303665</v>
      </c>
      <c r="AT394" s="16">
        <v>74.709236000000004</v>
      </c>
      <c r="AU394" s="16">
        <v>1.6928914999999999E-2</v>
      </c>
      <c r="AV394" s="16">
        <v>0.53072154999999999</v>
      </c>
      <c r="AX394" s="16"/>
      <c r="AY394" s="16"/>
    </row>
    <row r="395" spans="1:51">
      <c r="A395" s="16"/>
      <c r="B395" s="16"/>
      <c r="C395" s="16"/>
      <c r="D395" s="16"/>
      <c r="E395" s="16"/>
      <c r="F395" s="16"/>
      <c r="H395" s="16"/>
      <c r="I395" s="16"/>
      <c r="J395" s="16"/>
      <c r="K395" s="16"/>
      <c r="L395" s="16"/>
      <c r="M395" s="16"/>
      <c r="O395" s="16"/>
      <c r="Q395" s="16"/>
      <c r="R395" s="16"/>
      <c r="S395" s="16"/>
      <c r="T395" s="16"/>
      <c r="V395" s="16"/>
      <c r="X395" s="16"/>
      <c r="Y395" s="16"/>
      <c r="Z395" s="16"/>
      <c r="AA395" s="16"/>
      <c r="AC395" s="16">
        <v>3580</v>
      </c>
      <c r="AD395" s="16">
        <f t="shared" si="40"/>
        <v>59.666666666666664</v>
      </c>
      <c r="AE395" s="16">
        <v>48.889446</v>
      </c>
      <c r="AF395" s="16">
        <v>106.55862999999999</v>
      </c>
      <c r="AG395" s="16">
        <v>0.14349023</v>
      </c>
      <c r="AH395" s="16">
        <v>1.1294176E-3</v>
      </c>
      <c r="AJ395" s="16">
        <v>3600</v>
      </c>
      <c r="AK395" s="16">
        <f t="shared" si="39"/>
        <v>60</v>
      </c>
      <c r="AL395" s="16">
        <v>46.034557</v>
      </c>
      <c r="AM395" s="16">
        <v>99.245859999999993</v>
      </c>
      <c r="AN395" s="16">
        <v>0.11415496</v>
      </c>
      <c r="AO395" s="16">
        <v>-1.9341220999999999E-2</v>
      </c>
      <c r="AQ395" s="16">
        <v>3660</v>
      </c>
      <c r="AR395">
        <f t="shared" si="41"/>
        <v>61</v>
      </c>
      <c r="AS395" s="16">
        <v>15.2637</v>
      </c>
      <c r="AT395" s="16">
        <v>74.708579999999998</v>
      </c>
      <c r="AU395" s="16">
        <v>1.6889483E-2</v>
      </c>
      <c r="AV395" s="16">
        <v>0.48657023999999999</v>
      </c>
      <c r="AX395" s="16"/>
      <c r="AY395" s="16"/>
    </row>
    <row r="396" spans="1:51">
      <c r="A396" s="16"/>
      <c r="B396" s="16"/>
      <c r="C396" s="16"/>
      <c r="D396" s="16"/>
      <c r="E396" s="16"/>
      <c r="F396" s="16"/>
      <c r="H396" s="16"/>
      <c r="I396" s="16"/>
      <c r="J396" s="16"/>
      <c r="K396" s="16"/>
      <c r="L396" s="16"/>
      <c r="M396" s="16"/>
      <c r="O396" s="16"/>
      <c r="Q396" s="16"/>
      <c r="R396" s="16"/>
      <c r="S396" s="16"/>
      <c r="T396" s="16"/>
      <c r="V396" s="16"/>
      <c r="X396" s="16"/>
      <c r="Y396" s="16"/>
      <c r="Z396" s="16"/>
      <c r="AA396" s="16"/>
      <c r="AC396" s="16">
        <v>3590</v>
      </c>
      <c r="AD396" s="16">
        <f t="shared" si="40"/>
        <v>59.833333333333336</v>
      </c>
      <c r="AE396" s="16">
        <v>48.889266999999997</v>
      </c>
      <c r="AF396" s="16">
        <v>106.55864</v>
      </c>
      <c r="AG396" s="16">
        <v>0.14349021000000001</v>
      </c>
      <c r="AH396" s="16">
        <v>1.1422391E-3</v>
      </c>
      <c r="AJ396" s="16">
        <v>3610</v>
      </c>
      <c r="AK396" s="16">
        <f t="shared" si="39"/>
        <v>60.166666666666664</v>
      </c>
      <c r="AL396" s="16">
        <v>46.138669999999998</v>
      </c>
      <c r="AM396" s="16">
        <v>99.599580000000003</v>
      </c>
      <c r="AN396" s="16">
        <v>0.11500977</v>
      </c>
      <c r="AO396" s="16">
        <v>-1.9560654E-2</v>
      </c>
      <c r="AQ396" s="16">
        <v>3670</v>
      </c>
      <c r="AR396">
        <f t="shared" si="41"/>
        <v>61.166666666666664</v>
      </c>
      <c r="AS396" s="16">
        <v>15.5970335</v>
      </c>
      <c r="AT396" s="16">
        <v>74.708010000000002</v>
      </c>
      <c r="AU396" s="16">
        <v>1.6854676999999998E-2</v>
      </c>
      <c r="AV396" s="16">
        <v>0.44450023999999999</v>
      </c>
      <c r="AX396" s="16"/>
      <c r="AY396" s="16"/>
    </row>
    <row r="397" spans="1:51">
      <c r="A397" s="16"/>
      <c r="B397" s="16"/>
      <c r="C397" s="16"/>
      <c r="D397" s="16"/>
      <c r="E397" s="16"/>
      <c r="F397" s="16"/>
      <c r="H397" s="16"/>
      <c r="I397" s="16"/>
      <c r="J397" s="16"/>
      <c r="K397" s="16"/>
      <c r="L397" s="16"/>
      <c r="M397" s="16"/>
      <c r="O397" s="16"/>
      <c r="Q397" s="16"/>
      <c r="R397" s="16"/>
      <c r="S397" s="16"/>
      <c r="T397" s="16"/>
      <c r="V397" s="16"/>
      <c r="X397" s="16"/>
      <c r="Y397" s="16"/>
      <c r="Z397" s="16"/>
      <c r="AA397" s="16"/>
      <c r="AC397" s="16">
        <v>3600</v>
      </c>
      <c r="AD397" s="16">
        <f t="shared" si="40"/>
        <v>60</v>
      </c>
      <c r="AE397" s="16">
        <v>48.889088000000001</v>
      </c>
      <c r="AF397" s="16">
        <v>106.55864</v>
      </c>
      <c r="AG397" s="16">
        <v>0.14349021000000001</v>
      </c>
      <c r="AH397" s="16">
        <v>1.1550597E-3</v>
      </c>
      <c r="AJ397" s="16">
        <v>3620</v>
      </c>
      <c r="AK397" s="16">
        <f t="shared" si="39"/>
        <v>60.333333333333336</v>
      </c>
      <c r="AL397" s="16">
        <v>46.242786000000002</v>
      </c>
      <c r="AM397" s="16">
        <v>99.958730000000003</v>
      </c>
      <c r="AN397" s="16">
        <v>0.11586945999999999</v>
      </c>
      <c r="AO397" s="16">
        <v>-1.9785997999999999E-2</v>
      </c>
      <c r="AQ397" s="16">
        <v>3680</v>
      </c>
      <c r="AR397">
        <f t="shared" si="41"/>
        <v>61.333333333333336</v>
      </c>
      <c r="AS397" s="16">
        <v>15.9303665</v>
      </c>
      <c r="AT397" s="16">
        <v>74.707504</v>
      </c>
      <c r="AU397" s="16">
        <v>1.6824240000000001E-2</v>
      </c>
      <c r="AV397" s="16">
        <v>0.40436026000000003</v>
      </c>
      <c r="AX397" s="16"/>
      <c r="AY397" s="16"/>
    </row>
    <row r="398" spans="1:51">
      <c r="A398" s="16"/>
      <c r="B398" s="16"/>
      <c r="C398" s="16"/>
      <c r="D398" s="16"/>
      <c r="E398" s="16"/>
      <c r="F398" s="16"/>
      <c r="H398" s="16"/>
      <c r="I398" s="16"/>
      <c r="J398" s="16"/>
      <c r="K398" s="16"/>
      <c r="L398" s="16"/>
      <c r="M398" s="16"/>
      <c r="O398" s="16"/>
      <c r="Q398" s="16"/>
      <c r="R398" s="16"/>
      <c r="S398" s="16"/>
      <c r="T398" s="16"/>
      <c r="V398" s="16"/>
      <c r="X398" s="16"/>
      <c r="Y398" s="16"/>
      <c r="Z398" s="16"/>
      <c r="AA398" s="16"/>
      <c r="AC398" s="16">
        <v>3610</v>
      </c>
      <c r="AD398" s="16">
        <f t="shared" si="40"/>
        <v>60.166666666666664</v>
      </c>
      <c r="AE398" s="16">
        <v>48.888910000000003</v>
      </c>
      <c r="AF398" s="16">
        <v>106.55865</v>
      </c>
      <c r="AG398" s="16">
        <v>0.14349020000000001</v>
      </c>
      <c r="AH398" s="16">
        <v>1.1678793E-3</v>
      </c>
      <c r="AJ398" s="16">
        <v>3630</v>
      </c>
      <c r="AK398" s="16">
        <f t="shared" si="39"/>
        <v>60.5</v>
      </c>
      <c r="AL398" s="16">
        <v>46.346899999999998</v>
      </c>
      <c r="AM398" s="16">
        <v>100.32342</v>
      </c>
      <c r="AN398" s="16">
        <v>0.116734035</v>
      </c>
      <c r="AO398" s="16">
        <v>-2.0017376E-2</v>
      </c>
      <c r="AQ398" s="16">
        <v>3690</v>
      </c>
      <c r="AR398">
        <f t="shared" si="41"/>
        <v>61.5</v>
      </c>
      <c r="AS398" s="16">
        <v>16.2637</v>
      </c>
      <c r="AT398" s="16">
        <v>74.707070000000002</v>
      </c>
      <c r="AU398" s="16">
        <v>1.6797903999999999E-2</v>
      </c>
      <c r="AV398" s="16">
        <v>0.36600450000000001</v>
      </c>
      <c r="AX398" s="16"/>
      <c r="AY398" s="16"/>
    </row>
    <row r="399" spans="1:51">
      <c r="A399" s="16"/>
      <c r="B399" s="16"/>
      <c r="C399" s="16"/>
      <c r="D399" s="16"/>
      <c r="E399" s="16"/>
      <c r="F399" s="16"/>
      <c r="H399" s="16"/>
      <c r="I399" s="16"/>
      <c r="J399" s="16"/>
      <c r="K399" s="16"/>
      <c r="L399" s="16"/>
      <c r="M399" s="16"/>
      <c r="O399" s="16"/>
      <c r="Q399" s="16"/>
      <c r="R399" s="16"/>
      <c r="S399" s="16"/>
      <c r="T399" s="16"/>
      <c r="V399" s="16"/>
      <c r="X399" s="16"/>
      <c r="Y399" s="16"/>
      <c r="Z399" s="16"/>
      <c r="AA399" s="16"/>
      <c r="AC399" s="16">
        <v>3620</v>
      </c>
      <c r="AD399" s="16">
        <f t="shared" si="40"/>
        <v>60.333333333333336</v>
      </c>
      <c r="AE399" s="16">
        <v>48.888730000000002</v>
      </c>
      <c r="AF399" s="16">
        <v>106.55865</v>
      </c>
      <c r="AG399" s="16">
        <v>0.14349020000000001</v>
      </c>
      <c r="AH399" s="16">
        <v>1.180698E-3</v>
      </c>
      <c r="AJ399" s="16">
        <v>3640</v>
      </c>
      <c r="AK399" s="16">
        <f t="shared" si="39"/>
        <v>60.666666666666664</v>
      </c>
      <c r="AL399" s="16">
        <v>46.451014999999998</v>
      </c>
      <c r="AM399" s="16">
        <v>100.69374000000001</v>
      </c>
      <c r="AN399" s="16">
        <v>0.117603466</v>
      </c>
      <c r="AO399" s="16">
        <v>-2.0255018E-2</v>
      </c>
      <c r="AQ399" s="16">
        <v>3700</v>
      </c>
      <c r="AR399">
        <f t="shared" si="41"/>
        <v>61.666666666666664</v>
      </c>
      <c r="AS399" s="16">
        <v>16.597033</v>
      </c>
      <c r="AT399" s="16">
        <v>74.706699999999998</v>
      </c>
      <c r="AU399" s="16">
        <v>1.6775403000000001E-2</v>
      </c>
      <c r="AV399" s="16">
        <v>0.32930135999999999</v>
      </c>
      <c r="AX399" s="16"/>
      <c r="AY399" s="16"/>
    </row>
    <row r="400" spans="1:51">
      <c r="A400" s="16"/>
      <c r="B400" s="16"/>
      <c r="C400" s="16"/>
      <c r="D400" s="16"/>
      <c r="E400" s="16"/>
      <c r="F400" s="16"/>
      <c r="H400" s="16"/>
      <c r="I400" s="16"/>
      <c r="J400" s="16"/>
      <c r="K400" s="16"/>
      <c r="L400" s="16"/>
      <c r="M400" s="16"/>
      <c r="O400" s="16"/>
      <c r="Q400" s="16"/>
      <c r="R400" s="16"/>
      <c r="S400" s="16"/>
      <c r="T400" s="16"/>
      <c r="V400" s="16"/>
      <c r="X400" s="16"/>
      <c r="Y400" s="16"/>
      <c r="Z400" s="16"/>
      <c r="AA400" s="16"/>
      <c r="AC400" s="16">
        <v>3630</v>
      </c>
      <c r="AD400" s="16">
        <f t="shared" si="40"/>
        <v>60.5</v>
      </c>
      <c r="AE400" s="16">
        <v>48.888550000000002</v>
      </c>
      <c r="AF400" s="16">
        <v>106.558655</v>
      </c>
      <c r="AG400" s="16">
        <v>0.14349017999999999</v>
      </c>
      <c r="AH400" s="16">
        <v>1.1935157E-3</v>
      </c>
      <c r="AJ400" s="16">
        <v>3650</v>
      </c>
      <c r="AK400" s="16">
        <f t="shared" si="39"/>
        <v>60.833333333333336</v>
      </c>
      <c r="AL400" s="16">
        <v>46.555129999999998</v>
      </c>
      <c r="AM400" s="16">
        <v>101.06979</v>
      </c>
      <c r="AN400" s="16">
        <v>0.11847774</v>
      </c>
      <c r="AO400" s="16">
        <v>-2.0499158999999999E-2</v>
      </c>
      <c r="AQ400" s="16">
        <v>3710</v>
      </c>
      <c r="AR400">
        <f t="shared" si="41"/>
        <v>61.833333333333336</v>
      </c>
      <c r="AS400" s="16">
        <v>16.930367</v>
      </c>
      <c r="AT400" s="16">
        <v>74.706389999999999</v>
      </c>
      <c r="AU400" s="16">
        <v>1.6756468E-2</v>
      </c>
      <c r="AV400" s="16">
        <v>0.29412916</v>
      </c>
      <c r="AX400" s="16"/>
      <c r="AY400" s="16"/>
    </row>
    <row r="401" spans="1:51">
      <c r="A401" s="16"/>
      <c r="B401" s="16"/>
      <c r="C401" s="16"/>
      <c r="D401" s="16"/>
      <c r="E401" s="16"/>
      <c r="F401" s="16"/>
      <c r="H401" s="16"/>
      <c r="I401" s="16"/>
      <c r="J401" s="16"/>
      <c r="K401" s="16"/>
      <c r="L401" s="16"/>
      <c r="M401" s="16"/>
      <c r="O401" s="16"/>
      <c r="Q401" s="16"/>
      <c r="R401" s="16"/>
      <c r="S401" s="16"/>
      <c r="T401" s="16"/>
      <c r="V401" s="16"/>
      <c r="X401" s="16"/>
      <c r="Y401" s="16"/>
      <c r="Z401" s="16"/>
      <c r="AA401" s="16"/>
      <c r="AC401" s="16">
        <v>3640</v>
      </c>
      <c r="AD401" s="16">
        <f t="shared" si="40"/>
        <v>60.666666666666664</v>
      </c>
      <c r="AE401" s="16">
        <v>48.888370000000002</v>
      </c>
      <c r="AF401" s="16">
        <v>106.558655</v>
      </c>
      <c r="AG401" s="16">
        <v>0.14349017999999999</v>
      </c>
      <c r="AH401" s="16">
        <v>1.2063325E-3</v>
      </c>
      <c r="AJ401" s="16">
        <v>3660</v>
      </c>
      <c r="AK401" s="16">
        <f t="shared" si="39"/>
        <v>61</v>
      </c>
      <c r="AL401" s="16">
        <v>46.659244999999999</v>
      </c>
      <c r="AM401" s="16">
        <v>101.45168</v>
      </c>
      <c r="AN401" s="16">
        <v>0.119356744</v>
      </c>
      <c r="AO401" s="16">
        <v>-2.0750663999999999E-2</v>
      </c>
      <c r="AQ401" s="16">
        <v>3720</v>
      </c>
      <c r="AR401">
        <f t="shared" si="41"/>
        <v>62</v>
      </c>
      <c r="AS401" s="16">
        <v>17.2637</v>
      </c>
      <c r="AT401" s="16">
        <v>74.706130000000002</v>
      </c>
      <c r="AU401" s="16">
        <v>1.6740820999999999E-2</v>
      </c>
      <c r="AV401" s="16">
        <v>0.26037474999999999</v>
      </c>
      <c r="AX401" s="16"/>
      <c r="AY401" s="16"/>
    </row>
    <row r="402" spans="1:51">
      <c r="A402" s="16"/>
      <c r="B402" s="16"/>
      <c r="C402" s="16"/>
      <c r="D402" s="16"/>
      <c r="E402" s="16"/>
      <c r="F402" s="16"/>
      <c r="H402" s="16"/>
      <c r="I402" s="16"/>
      <c r="J402" s="16"/>
      <c r="K402" s="16"/>
      <c r="L402" s="16"/>
      <c r="M402" s="16"/>
      <c r="O402" s="16"/>
      <c r="Q402" s="16"/>
      <c r="R402" s="16"/>
      <c r="S402" s="16"/>
      <c r="T402" s="16"/>
      <c r="V402" s="16"/>
      <c r="X402" s="16"/>
      <c r="Y402" s="16"/>
      <c r="Z402" s="16"/>
      <c r="AA402" s="16"/>
      <c r="AC402" s="16">
        <v>3650</v>
      </c>
      <c r="AD402" s="16">
        <f t="shared" si="40"/>
        <v>60.833333333333336</v>
      </c>
      <c r="AE402" s="16">
        <v>48.888190000000002</v>
      </c>
      <c r="AF402" s="16">
        <v>106.55866</v>
      </c>
      <c r="AG402" s="16">
        <v>0.14349017</v>
      </c>
      <c r="AH402" s="16">
        <v>1.2191483000000001E-3</v>
      </c>
      <c r="AJ402" s="16">
        <v>3670</v>
      </c>
      <c r="AK402" s="16">
        <f t="shared" si="39"/>
        <v>61.166666666666664</v>
      </c>
      <c r="AL402" s="16">
        <v>46.763354999999997</v>
      </c>
      <c r="AM402" s="16">
        <v>101.839516</v>
      </c>
      <c r="AN402" s="16">
        <v>0.1202405</v>
      </c>
      <c r="AO402" s="16">
        <v>-2.1009501E-2</v>
      </c>
      <c r="AQ402" s="16">
        <v>3730</v>
      </c>
      <c r="AR402">
        <f t="shared" si="41"/>
        <v>62.166666666666664</v>
      </c>
      <c r="AS402" s="16">
        <v>17.597033</v>
      </c>
      <c r="AT402" s="16">
        <v>74.705924999999993</v>
      </c>
      <c r="AU402" s="16">
        <v>1.6728176000000001E-2</v>
      </c>
      <c r="AV402" s="16">
        <v>0.22793358999999999</v>
      </c>
      <c r="AX402" s="16"/>
      <c r="AY402" s="16"/>
    </row>
    <row r="403" spans="1:51">
      <c r="A403" s="16"/>
      <c r="B403" s="16"/>
      <c r="C403" s="16"/>
      <c r="D403" s="16"/>
      <c r="E403" s="16"/>
      <c r="F403" s="16"/>
      <c r="H403" s="16"/>
      <c r="I403" s="16"/>
      <c r="J403" s="16"/>
      <c r="K403" s="16"/>
      <c r="L403" s="16"/>
      <c r="M403" s="16"/>
      <c r="O403" s="16"/>
      <c r="Q403" s="16"/>
      <c r="R403" s="16"/>
      <c r="S403" s="16"/>
      <c r="T403" s="16"/>
      <c r="V403" s="16"/>
      <c r="X403" s="16"/>
      <c r="Y403" s="16"/>
      <c r="Z403" s="16"/>
      <c r="AA403" s="16"/>
      <c r="AC403" s="16">
        <v>3660</v>
      </c>
      <c r="AD403" s="16">
        <f t="shared" si="40"/>
        <v>61</v>
      </c>
      <c r="AE403" s="16">
        <v>48.888016</v>
      </c>
      <c r="AF403" s="16">
        <v>106.55867000000001</v>
      </c>
      <c r="AG403" s="16">
        <v>0.14349017</v>
      </c>
      <c r="AH403" s="16">
        <v>1.2319632E-3</v>
      </c>
      <c r="AJ403" s="16">
        <v>3680</v>
      </c>
      <c r="AK403" s="16">
        <f t="shared" si="39"/>
        <v>61.333333333333336</v>
      </c>
      <c r="AL403" s="16">
        <v>46.867469999999997</v>
      </c>
      <c r="AM403" s="16">
        <v>102.23338</v>
      </c>
      <c r="AN403" s="16">
        <v>0.12112901</v>
      </c>
      <c r="AO403" s="16">
        <v>-2.1275664E-2</v>
      </c>
      <c r="AQ403" s="16">
        <v>3740</v>
      </c>
      <c r="AR403">
        <f t="shared" si="41"/>
        <v>62.333333333333336</v>
      </c>
      <c r="AS403" s="16">
        <v>17.930367</v>
      </c>
      <c r="AT403" s="16">
        <v>74.705765</v>
      </c>
      <c r="AU403" s="16">
        <v>1.6718238999999999E-2</v>
      </c>
      <c r="AV403" s="16">
        <v>0.19670889999999999</v>
      </c>
      <c r="AX403" s="16"/>
      <c r="AY403" s="16"/>
    </row>
    <row r="404" spans="1:51">
      <c r="A404" s="16"/>
      <c r="B404" s="16"/>
      <c r="C404" s="16"/>
      <c r="D404" s="16"/>
      <c r="E404" s="16"/>
      <c r="F404" s="16"/>
      <c r="H404" s="16"/>
      <c r="I404" s="16"/>
      <c r="J404" s="16"/>
      <c r="K404" s="16"/>
      <c r="L404" s="16"/>
      <c r="M404" s="16"/>
      <c r="O404" s="16"/>
      <c r="Q404" s="16"/>
      <c r="R404" s="16"/>
      <c r="S404" s="16"/>
      <c r="T404" s="16"/>
      <c r="V404" s="16"/>
      <c r="X404" s="16"/>
      <c r="Y404" s="16"/>
      <c r="Z404" s="16"/>
      <c r="AA404" s="16"/>
      <c r="AC404" s="16">
        <v>3670</v>
      </c>
      <c r="AD404" s="16">
        <f t="shared" si="40"/>
        <v>61.166666666666664</v>
      </c>
      <c r="AE404" s="16">
        <v>48.887836</v>
      </c>
      <c r="AF404" s="16">
        <v>106.55867000000001</v>
      </c>
      <c r="AG404" s="16">
        <v>0.14349015000000001</v>
      </c>
      <c r="AH404" s="16">
        <v>1.2447769E-3</v>
      </c>
      <c r="AJ404" s="16">
        <v>3690</v>
      </c>
      <c r="AK404" s="16">
        <f t="shared" si="39"/>
        <v>61.5</v>
      </c>
      <c r="AL404" s="16">
        <v>46.971584</v>
      </c>
      <c r="AM404" s="16">
        <v>102.63341</v>
      </c>
      <c r="AN404" s="16">
        <v>0.12202224</v>
      </c>
      <c r="AO404" s="16">
        <v>-2.1549445E-2</v>
      </c>
      <c r="AQ404" s="16">
        <v>3750</v>
      </c>
      <c r="AR404">
        <f t="shared" si="41"/>
        <v>62.5</v>
      </c>
      <c r="AS404" s="16">
        <v>18.2637</v>
      </c>
      <c r="AT404" s="16">
        <v>74.705640000000002</v>
      </c>
      <c r="AU404" s="16">
        <v>1.6710708000000001E-2</v>
      </c>
      <c r="AV404" s="16">
        <v>0.16661049999999999</v>
      </c>
      <c r="AX404" s="16"/>
      <c r="AY404" s="16"/>
    </row>
    <row r="405" spans="1:51">
      <c r="A405" s="16"/>
      <c r="B405" s="16"/>
      <c r="C405" s="16"/>
      <c r="D405" s="16"/>
      <c r="E405" s="16"/>
      <c r="F405" s="16"/>
      <c r="H405" s="16"/>
      <c r="I405" s="16"/>
      <c r="J405" s="16"/>
      <c r="K405" s="16"/>
      <c r="L405" s="16"/>
      <c r="M405" s="16"/>
      <c r="O405" s="16"/>
      <c r="Q405" s="16"/>
      <c r="R405" s="16"/>
      <c r="S405" s="16"/>
      <c r="T405" s="16"/>
      <c r="V405" s="16"/>
      <c r="X405" s="16"/>
      <c r="Y405" s="16"/>
      <c r="Z405" s="16"/>
      <c r="AA405" s="16"/>
      <c r="AC405" s="16">
        <v>3680</v>
      </c>
      <c r="AD405" s="16">
        <f t="shared" si="40"/>
        <v>61.333333333333336</v>
      </c>
      <c r="AE405" s="16">
        <v>48.887656999999997</v>
      </c>
      <c r="AF405" s="16">
        <v>106.55868</v>
      </c>
      <c r="AG405" s="16">
        <v>0.14349015000000001</v>
      </c>
      <c r="AH405" s="16">
        <v>1.2575897E-3</v>
      </c>
      <c r="AJ405" s="16">
        <v>3700</v>
      </c>
      <c r="AK405" s="16">
        <f t="shared" si="39"/>
        <v>61.666666666666664</v>
      </c>
      <c r="AL405" s="16">
        <v>47.075699999999998</v>
      </c>
      <c r="AM405" s="16">
        <v>103.03969600000001</v>
      </c>
      <c r="AN405" s="16">
        <v>0.122920156</v>
      </c>
      <c r="AO405" s="16">
        <v>-2.1831138E-2</v>
      </c>
      <c r="AQ405" s="16">
        <v>3760</v>
      </c>
      <c r="AR405">
        <f t="shared" si="41"/>
        <v>62.666666666666664</v>
      </c>
      <c r="AS405" s="16">
        <v>18.597033</v>
      </c>
      <c r="AT405" s="16">
        <v>74.705550000000002</v>
      </c>
      <c r="AU405" s="16">
        <v>1.6705265E-2</v>
      </c>
      <c r="AV405" s="16">
        <v>0.1375546</v>
      </c>
      <c r="AX405" s="16"/>
      <c r="AY405" s="16"/>
    </row>
    <row r="406" spans="1:51">
      <c r="A406" s="16"/>
      <c r="B406" s="16"/>
      <c r="C406" s="16"/>
      <c r="D406" s="16"/>
      <c r="E406" s="16"/>
      <c r="F406" s="16"/>
      <c r="H406" s="16"/>
      <c r="I406" s="16"/>
      <c r="J406" s="16"/>
      <c r="K406" s="16"/>
      <c r="L406" s="16"/>
      <c r="M406" s="16"/>
      <c r="O406" s="16"/>
      <c r="Q406" s="16"/>
      <c r="R406" s="16"/>
      <c r="S406" s="16"/>
      <c r="T406" s="16"/>
      <c r="V406" s="16"/>
      <c r="X406" s="16"/>
      <c r="Y406" s="16"/>
      <c r="Z406" s="16"/>
      <c r="AA406" s="16"/>
      <c r="AC406" s="16">
        <v>3690</v>
      </c>
      <c r="AD406" s="16">
        <f t="shared" si="40"/>
        <v>61.5</v>
      </c>
      <c r="AE406" s="16">
        <v>48.887478000000002</v>
      </c>
      <c r="AF406" s="16">
        <v>106.558685</v>
      </c>
      <c r="AG406" s="16">
        <v>0.14349013999999999</v>
      </c>
      <c r="AH406" s="16">
        <v>1.2704013000000001E-3</v>
      </c>
      <c r="AJ406" s="16">
        <v>3710</v>
      </c>
      <c r="AK406" s="16">
        <f t="shared" si="39"/>
        <v>61.833333333333336</v>
      </c>
      <c r="AL406" s="16">
        <v>47.179813000000003</v>
      </c>
      <c r="AM406" s="16">
        <v>103.45236</v>
      </c>
      <c r="AN406" s="16">
        <v>0.12382271</v>
      </c>
      <c r="AO406" s="16">
        <v>-2.2121029E-2</v>
      </c>
      <c r="AQ406" s="16">
        <v>3770</v>
      </c>
      <c r="AR406">
        <f t="shared" si="41"/>
        <v>62.833333333333336</v>
      </c>
      <c r="AS406" s="16">
        <v>18.930367</v>
      </c>
      <c r="AT406" s="16">
        <v>74.705489999999998</v>
      </c>
      <c r="AU406" s="16">
        <v>1.6701588E-2</v>
      </c>
      <c r="AV406" s="16">
        <v>0.10946316</v>
      </c>
      <c r="AX406" s="16"/>
      <c r="AY406" s="16"/>
    </row>
    <row r="407" spans="1:51">
      <c r="A407" s="16"/>
      <c r="B407" s="16"/>
      <c r="C407" s="16"/>
      <c r="D407" s="16"/>
      <c r="E407" s="16"/>
      <c r="F407" s="16"/>
      <c r="H407" s="16"/>
      <c r="I407" s="16"/>
      <c r="J407" s="16"/>
      <c r="K407" s="16"/>
      <c r="L407" s="16"/>
      <c r="M407" s="16"/>
      <c r="O407" s="16"/>
      <c r="Q407" s="16"/>
      <c r="R407" s="16"/>
      <c r="S407" s="16"/>
      <c r="T407" s="16"/>
      <c r="V407" s="16"/>
      <c r="X407" s="16"/>
      <c r="Y407" s="16"/>
      <c r="Z407" s="16"/>
      <c r="AA407" s="16"/>
      <c r="AC407" s="16">
        <v>3700</v>
      </c>
      <c r="AD407" s="16">
        <f t="shared" si="40"/>
        <v>61.666666666666664</v>
      </c>
      <c r="AE407" s="16">
        <v>48.887300000000003</v>
      </c>
      <c r="AF407" s="16">
        <v>106.558685</v>
      </c>
      <c r="AG407" s="16">
        <v>0.14349013999999999</v>
      </c>
      <c r="AH407" s="16">
        <v>1.2832119999999999E-3</v>
      </c>
      <c r="AJ407" s="16">
        <v>3720</v>
      </c>
      <c r="AK407" s="16">
        <f t="shared" si="39"/>
        <v>62</v>
      </c>
      <c r="AL407" s="16">
        <v>47.283928000000003</v>
      </c>
      <c r="AM407" s="16">
        <v>103.87152</v>
      </c>
      <c r="AN407" s="16">
        <v>0.12472989</v>
      </c>
      <c r="AO407" s="16">
        <v>-2.2419412E-2</v>
      </c>
      <c r="AQ407" s="16">
        <v>3780</v>
      </c>
      <c r="AR407">
        <f t="shared" si="41"/>
        <v>63</v>
      </c>
      <c r="AS407" s="16">
        <v>19.2637</v>
      </c>
      <c r="AT407" s="16">
        <v>74.705449999999999</v>
      </c>
      <c r="AU407" s="16">
        <v>1.6699335999999999E-2</v>
      </c>
      <c r="AV407" s="16">
        <v>8.2263569999999994E-2</v>
      </c>
      <c r="AX407" s="16"/>
      <c r="AY407" s="16"/>
    </row>
    <row r="408" spans="1:51">
      <c r="A408" s="16"/>
      <c r="B408" s="16"/>
      <c r="C408" s="16"/>
      <c r="D408" s="16"/>
      <c r="E408" s="16"/>
      <c r="F408" s="16"/>
      <c r="H408" s="16"/>
      <c r="I408" s="16"/>
      <c r="J408" s="16"/>
      <c r="K408" s="16"/>
      <c r="L408" s="16"/>
      <c r="M408" s="16"/>
      <c r="O408" s="16"/>
      <c r="Q408" s="16"/>
      <c r="R408" s="16"/>
      <c r="S408" s="16"/>
      <c r="T408" s="16"/>
      <c r="V408" s="16"/>
      <c r="X408" s="16"/>
      <c r="Y408" s="16"/>
      <c r="Z408" s="16"/>
      <c r="AA408" s="16"/>
      <c r="AC408" s="16">
        <v>3710</v>
      </c>
      <c r="AD408" s="16">
        <f t="shared" si="40"/>
        <v>61.833333333333336</v>
      </c>
      <c r="AE408" s="16">
        <v>48.887120000000003</v>
      </c>
      <c r="AF408" s="16">
        <v>106.55869</v>
      </c>
      <c r="AG408" s="16">
        <v>0.14349012</v>
      </c>
      <c r="AH408" s="16">
        <v>1.2960216000000001E-3</v>
      </c>
      <c r="AJ408" s="16">
        <v>3730</v>
      </c>
      <c r="AK408" s="16">
        <f t="shared" si="39"/>
        <v>62.166666666666664</v>
      </c>
      <c r="AL408" s="16">
        <v>47.388041999999999</v>
      </c>
      <c r="AM408" s="16">
        <v>104.297264</v>
      </c>
      <c r="AN408" s="16">
        <v>0.12564163</v>
      </c>
      <c r="AO408" s="16">
        <v>-2.2726550000000002E-2</v>
      </c>
      <c r="AQ408" s="16">
        <v>3790</v>
      </c>
      <c r="AR408">
        <f t="shared" si="41"/>
        <v>63.166666666666664</v>
      </c>
      <c r="AS408" s="16">
        <v>19.597033</v>
      </c>
      <c r="AT408" s="16">
        <v>74.705439999999996</v>
      </c>
      <c r="AU408" s="16">
        <v>1.6698162999999999E-2</v>
      </c>
      <c r="AV408" s="16">
        <v>5.5888264999999999E-2</v>
      </c>
      <c r="AX408" s="16"/>
      <c r="AY408" s="16"/>
    </row>
    <row r="409" spans="1:51">
      <c r="A409" s="16"/>
      <c r="B409" s="16"/>
      <c r="C409" s="16"/>
      <c r="D409" s="16"/>
      <c r="E409" s="16"/>
      <c r="F409" s="16"/>
      <c r="H409" s="16"/>
      <c r="I409" s="16"/>
      <c r="J409" s="16"/>
      <c r="K409" s="16"/>
      <c r="L409" s="16"/>
      <c r="M409" s="16"/>
      <c r="O409" s="16"/>
      <c r="Q409" s="16"/>
      <c r="R409" s="16"/>
      <c r="S409" s="16"/>
      <c r="T409" s="16"/>
      <c r="V409" s="16"/>
      <c r="X409" s="16"/>
      <c r="Y409" s="16"/>
      <c r="Z409" s="16"/>
      <c r="AA409" s="16"/>
      <c r="AC409" s="16">
        <v>3720</v>
      </c>
      <c r="AD409" s="16">
        <f t="shared" si="40"/>
        <v>62</v>
      </c>
      <c r="AE409" s="16">
        <v>48.886940000000003</v>
      </c>
      <c r="AF409" s="16">
        <v>106.5587</v>
      </c>
      <c r="AG409" s="16">
        <v>0.14349012</v>
      </c>
      <c r="AH409" s="16">
        <v>1.3088301E-3</v>
      </c>
      <c r="AJ409" s="16">
        <v>3740</v>
      </c>
      <c r="AK409" s="16">
        <f t="shared" si="39"/>
        <v>62.333333333333336</v>
      </c>
      <c r="AL409" s="16">
        <v>47.492156999999999</v>
      </c>
      <c r="AM409" s="16">
        <v>104.72970599999999</v>
      </c>
      <c r="AN409" s="16">
        <v>0.12655791999999999</v>
      </c>
      <c r="AO409" s="16">
        <v>-2.3042744E-2</v>
      </c>
      <c r="AQ409" s="16">
        <v>3800</v>
      </c>
      <c r="AR409">
        <f t="shared" si="41"/>
        <v>63.333333333333336</v>
      </c>
      <c r="AS409" s="16">
        <v>19.930367</v>
      </c>
      <c r="AT409" s="16">
        <v>74.705430000000007</v>
      </c>
      <c r="AU409" s="16">
        <v>1.6697712E-2</v>
      </c>
      <c r="AV409" s="16">
        <v>3.0274724999999999E-2</v>
      </c>
      <c r="AX409" s="16"/>
      <c r="AY409" s="16"/>
    </row>
    <row r="410" spans="1:51">
      <c r="A410" s="16"/>
      <c r="B410" s="16"/>
      <c r="C410" s="16"/>
      <c r="D410" s="16"/>
      <c r="E410" s="16"/>
      <c r="F410" s="16"/>
      <c r="H410" s="16"/>
      <c r="I410" s="16"/>
      <c r="J410" s="16"/>
      <c r="K410" s="16"/>
      <c r="L410" s="16"/>
      <c r="M410" s="16"/>
      <c r="O410" s="16"/>
      <c r="Q410" s="16"/>
      <c r="R410" s="16"/>
      <c r="S410" s="16"/>
      <c r="T410" s="16"/>
      <c r="V410" s="16"/>
      <c r="X410" s="16"/>
      <c r="Y410" s="16"/>
      <c r="Z410" s="16"/>
      <c r="AA410" s="16"/>
      <c r="AC410" s="16">
        <v>3730</v>
      </c>
      <c r="AD410" s="16">
        <f t="shared" si="40"/>
        <v>62.166666666666664</v>
      </c>
      <c r="AE410" s="16">
        <v>48.886760000000002</v>
      </c>
      <c r="AF410" s="16">
        <v>106.5587</v>
      </c>
      <c r="AG410" s="16">
        <v>0.14349010000000001</v>
      </c>
      <c r="AH410" s="16">
        <v>1.3216374E-3</v>
      </c>
      <c r="AJ410" s="16">
        <v>3750</v>
      </c>
      <c r="AK410" s="16">
        <f t="shared" si="39"/>
        <v>62.5</v>
      </c>
      <c r="AL410" s="16">
        <v>47.596269999999997</v>
      </c>
      <c r="AM410" s="16">
        <v>105.16897</v>
      </c>
      <c r="AN410" s="16">
        <v>0.1274787</v>
      </c>
      <c r="AO410" s="16">
        <v>-2.3368295000000001E-2</v>
      </c>
      <c r="AQ410" s="16">
        <v>3810</v>
      </c>
      <c r="AR410">
        <f t="shared" si="41"/>
        <v>63.5</v>
      </c>
      <c r="AS410" s="16">
        <v>20.2637</v>
      </c>
      <c r="AT410" s="16">
        <v>74.705430000000007</v>
      </c>
      <c r="AU410" s="16">
        <v>1.6697632E-2</v>
      </c>
      <c r="AV410" s="16">
        <v>5.3656753E-3</v>
      </c>
      <c r="AX410" s="16"/>
      <c r="AY410" s="16"/>
    </row>
    <row r="411" spans="1:51">
      <c r="A411" s="16"/>
      <c r="B411" s="16"/>
      <c r="C411" s="16"/>
      <c r="D411" s="16"/>
      <c r="E411" s="16"/>
      <c r="F411" s="16"/>
      <c r="H411" s="16"/>
      <c r="I411" s="16"/>
      <c r="J411" s="16"/>
      <c r="K411" s="16"/>
      <c r="L411" s="16"/>
      <c r="M411" s="16"/>
      <c r="O411" s="16"/>
      <c r="Q411" s="16"/>
      <c r="R411" s="16"/>
      <c r="S411" s="16"/>
      <c r="T411" s="16"/>
      <c r="V411" s="16"/>
      <c r="X411" s="16"/>
      <c r="Y411" s="16"/>
      <c r="Z411" s="16"/>
      <c r="AA411" s="16"/>
      <c r="AC411" s="16">
        <v>3740</v>
      </c>
      <c r="AD411" s="16">
        <f t="shared" si="40"/>
        <v>62.333333333333336</v>
      </c>
      <c r="AE411" s="16">
        <v>48.886584999999997</v>
      </c>
      <c r="AF411" s="16">
        <v>106.55871</v>
      </c>
      <c r="AG411" s="16">
        <v>0.14349010000000001</v>
      </c>
      <c r="AH411" s="16">
        <v>1.3344437000000001E-3</v>
      </c>
      <c r="AJ411" s="16">
        <v>3758.6183999999998</v>
      </c>
      <c r="AK411" s="16">
        <f t="shared" si="39"/>
        <v>62.643639999999998</v>
      </c>
      <c r="AL411" s="16">
        <v>47.686</v>
      </c>
      <c r="AM411" s="16">
        <v>105.55309</v>
      </c>
      <c r="AN411" s="16">
        <v>0.12827583000000001</v>
      </c>
      <c r="AO411" s="16">
        <v>-2.3656602999999998E-2</v>
      </c>
      <c r="AQ411" s="16">
        <v>3812.1896999999999</v>
      </c>
      <c r="AR411">
        <f t="shared" si="41"/>
        <v>63.536494999999995</v>
      </c>
      <c r="AS411" s="16">
        <v>20.336693</v>
      </c>
      <c r="AT411" s="16">
        <v>74.705430000000007</v>
      </c>
      <c r="AU411" s="16">
        <v>1.6697632E-2</v>
      </c>
      <c r="AV411" s="19">
        <v>5.4740212000000003E-11</v>
      </c>
      <c r="AX411" s="16"/>
      <c r="AY411" s="16"/>
    </row>
    <row r="412" spans="1:51">
      <c r="A412" s="16"/>
      <c r="B412" s="16"/>
      <c r="C412" s="16"/>
      <c r="D412" s="16"/>
      <c r="E412" s="16"/>
      <c r="F412" s="16"/>
      <c r="H412" s="16"/>
      <c r="I412" s="16"/>
      <c r="J412" s="16"/>
      <c r="K412" s="16"/>
      <c r="L412" s="16"/>
      <c r="M412" s="16"/>
      <c r="O412" s="16"/>
      <c r="Q412" s="16"/>
      <c r="R412" s="16"/>
      <c r="S412" s="16"/>
      <c r="T412" s="16"/>
      <c r="V412" s="16"/>
      <c r="X412" s="16"/>
      <c r="Y412" s="16"/>
      <c r="Z412" s="16"/>
      <c r="AA412" s="16"/>
      <c r="AC412" s="16">
        <v>3750</v>
      </c>
      <c r="AD412" s="16">
        <f t="shared" si="40"/>
        <v>62.5</v>
      </c>
      <c r="AE412" s="16">
        <v>48.886406000000001</v>
      </c>
      <c r="AF412" s="16">
        <v>106.558716</v>
      </c>
      <c r="AG412" s="16">
        <v>0.14349008999999999</v>
      </c>
      <c r="AH412" s="16">
        <v>1.3472487999999999E-3</v>
      </c>
      <c r="AJ412" s="16">
        <v>3758.6183999999998</v>
      </c>
      <c r="AK412" s="16">
        <f t="shared" si="39"/>
        <v>62.643639999999998</v>
      </c>
      <c r="AL412" s="16">
        <v>47.686</v>
      </c>
      <c r="AM412" s="16">
        <v>105.55309</v>
      </c>
      <c r="AN412" s="16">
        <v>0.12827584</v>
      </c>
      <c r="AO412" s="16">
        <v>-2.3656594999999999E-2</v>
      </c>
      <c r="AQ412" s="16">
        <v>3812.1896999999999</v>
      </c>
      <c r="AR412">
        <f t="shared" si="41"/>
        <v>63.536494999999995</v>
      </c>
      <c r="AS412" s="16">
        <v>20.336693</v>
      </c>
      <c r="AT412" s="16">
        <v>74.705430000000007</v>
      </c>
      <c r="AU412" s="16">
        <v>1.6697632E-2</v>
      </c>
      <c r="AV412" s="19">
        <v>5.4740212000000003E-11</v>
      </c>
      <c r="AX412" s="16"/>
      <c r="AY412" s="16"/>
    </row>
    <row r="413" spans="1:51">
      <c r="A413" s="16"/>
      <c r="B413" s="16"/>
      <c r="C413" s="16"/>
      <c r="D413" s="16"/>
      <c r="E413" s="16"/>
      <c r="F413" s="16"/>
      <c r="H413" s="16"/>
      <c r="I413" s="16"/>
      <c r="J413" s="16"/>
      <c r="K413" s="16"/>
      <c r="L413" s="16"/>
      <c r="M413" s="16"/>
      <c r="O413" s="16"/>
      <c r="Q413" s="16"/>
      <c r="R413" s="16"/>
      <c r="S413" s="16"/>
      <c r="T413" s="16"/>
      <c r="V413" s="16"/>
      <c r="X413" s="16"/>
      <c r="Y413" s="16"/>
      <c r="Z413" s="16"/>
      <c r="AA413" s="16"/>
      <c r="AC413" s="16">
        <v>3760</v>
      </c>
      <c r="AD413" s="16">
        <f t="shared" si="40"/>
        <v>62.666666666666664</v>
      </c>
      <c r="AE413" s="16">
        <v>48.886226999999998</v>
      </c>
      <c r="AF413" s="16">
        <v>106.55871999999999</v>
      </c>
      <c r="AG413" s="16">
        <v>0.14349007999999999</v>
      </c>
      <c r="AH413" s="16">
        <v>1.3600528000000001E-3</v>
      </c>
      <c r="AJ413" s="16">
        <v>3760</v>
      </c>
      <c r="AK413" s="16">
        <f t="shared" si="39"/>
        <v>62.666666666666664</v>
      </c>
      <c r="AL413" s="16">
        <v>47.686</v>
      </c>
      <c r="AM413" s="16">
        <v>105.61377</v>
      </c>
      <c r="AN413" s="16">
        <v>0.12840107000000001</v>
      </c>
      <c r="AO413" s="16">
        <v>-2.2703279999999999E-2</v>
      </c>
      <c r="AQ413" s="16">
        <v>3820</v>
      </c>
      <c r="AR413">
        <f t="shared" si="41"/>
        <v>63.666666666666664</v>
      </c>
      <c r="AS413" s="16">
        <v>20.597033</v>
      </c>
      <c r="AT413" s="16">
        <v>74.741590000000002</v>
      </c>
      <c r="AU413" s="16">
        <v>1.6846237999999999E-2</v>
      </c>
      <c r="AV413" s="16">
        <v>-1.0156292500000001E-2</v>
      </c>
      <c r="AX413" s="16"/>
      <c r="AY413" s="16"/>
    </row>
    <row r="414" spans="1:51">
      <c r="A414" s="16"/>
      <c r="B414" s="16"/>
      <c r="C414" s="16"/>
      <c r="D414" s="16"/>
      <c r="E414" s="16"/>
      <c r="F414" s="16"/>
      <c r="H414" s="16"/>
      <c r="I414" s="16"/>
      <c r="J414" s="16"/>
      <c r="K414" s="16"/>
      <c r="L414" s="16"/>
      <c r="M414" s="16"/>
      <c r="O414" s="16"/>
      <c r="Q414" s="16"/>
      <c r="R414" s="16"/>
      <c r="S414" s="16"/>
      <c r="T414" s="16"/>
      <c r="V414" s="16"/>
      <c r="X414" s="16"/>
      <c r="Y414" s="16"/>
      <c r="Z414" s="16"/>
      <c r="AA414" s="16"/>
      <c r="AC414" s="16">
        <v>3770</v>
      </c>
      <c r="AD414" s="16">
        <f t="shared" si="40"/>
        <v>62.833333333333336</v>
      </c>
      <c r="AE414" s="16">
        <v>48.886046999999998</v>
      </c>
      <c r="AF414" s="16">
        <v>106.55873</v>
      </c>
      <c r="AG414" s="16">
        <v>0.14349007999999999</v>
      </c>
      <c r="AH414" s="16">
        <v>1.3728556000000001E-3</v>
      </c>
      <c r="AJ414" s="16">
        <v>3770</v>
      </c>
      <c r="AK414" s="16">
        <f t="shared" si="39"/>
        <v>62.833333333333336</v>
      </c>
      <c r="AL414" s="16">
        <v>47.685989999999997</v>
      </c>
      <c r="AM414" s="16">
        <v>105.98465</v>
      </c>
      <c r="AN414" s="16">
        <v>0.12916254999999999</v>
      </c>
      <c r="AO414" s="16">
        <v>-1.6906863000000001E-2</v>
      </c>
      <c r="AQ414" s="16">
        <v>3830</v>
      </c>
      <c r="AR414">
        <f t="shared" si="41"/>
        <v>63.833333333333336</v>
      </c>
      <c r="AS414" s="16">
        <v>20.930367</v>
      </c>
      <c r="AT414" s="16">
        <v>74.818960000000004</v>
      </c>
      <c r="AU414" s="16">
        <v>1.7174769999999999E-2</v>
      </c>
      <c r="AV414" s="16">
        <v>-1.5159185E-2</v>
      </c>
      <c r="AX414" s="16"/>
      <c r="AY414" s="16"/>
    </row>
    <row r="415" spans="1:51">
      <c r="A415" s="16"/>
      <c r="B415" s="16"/>
      <c r="C415" s="16"/>
      <c r="D415" s="16"/>
      <c r="E415" s="16"/>
      <c r="F415" s="16"/>
      <c r="H415" s="16"/>
      <c r="I415" s="16"/>
      <c r="J415" s="16"/>
      <c r="K415" s="16"/>
      <c r="L415" s="16"/>
      <c r="M415" s="16"/>
      <c r="O415" s="16"/>
      <c r="Q415" s="16"/>
      <c r="R415" s="16"/>
      <c r="S415" s="16"/>
      <c r="T415" s="16"/>
      <c r="V415" s="16"/>
      <c r="X415" s="16"/>
      <c r="Y415" s="16"/>
      <c r="Z415" s="16"/>
      <c r="AA415" s="16"/>
      <c r="AC415" s="16">
        <v>3780</v>
      </c>
      <c r="AD415" s="16">
        <f t="shared" si="40"/>
        <v>63</v>
      </c>
      <c r="AE415" s="16">
        <v>48.885868000000002</v>
      </c>
      <c r="AF415" s="16">
        <v>106.55873</v>
      </c>
      <c r="AG415" s="16">
        <v>0.14349006</v>
      </c>
      <c r="AH415" s="16">
        <v>1.3856573000000001E-3</v>
      </c>
      <c r="AJ415" s="16">
        <v>3780</v>
      </c>
      <c r="AK415" s="16">
        <f t="shared" si="39"/>
        <v>63</v>
      </c>
      <c r="AL415" s="16">
        <v>47.685980000000001</v>
      </c>
      <c r="AM415" s="16">
        <v>106.25951000000001</v>
      </c>
      <c r="AN415" s="16">
        <v>0.12972252000000001</v>
      </c>
      <c r="AO415" s="16">
        <v>-1.2644183E-2</v>
      </c>
      <c r="AQ415" s="16">
        <v>3840</v>
      </c>
      <c r="AR415">
        <f t="shared" si="41"/>
        <v>64</v>
      </c>
      <c r="AS415" s="16">
        <v>21.2637</v>
      </c>
      <c r="AT415" s="16">
        <v>74.906229999999994</v>
      </c>
      <c r="AU415" s="16">
        <v>1.7552867999999999E-2</v>
      </c>
      <c r="AV415" s="16">
        <v>-1.7692960000000001E-2</v>
      </c>
      <c r="AX415" s="16"/>
      <c r="AY415" s="16"/>
    </row>
    <row r="416" spans="1:51">
      <c r="A416" s="16"/>
      <c r="B416" s="16"/>
      <c r="C416" s="16"/>
      <c r="D416" s="16"/>
      <c r="E416" s="16"/>
      <c r="F416" s="16"/>
      <c r="H416" s="16"/>
      <c r="I416" s="16"/>
      <c r="J416" s="16"/>
      <c r="K416" s="16"/>
      <c r="L416" s="16"/>
      <c r="M416" s="16"/>
      <c r="O416" s="16"/>
      <c r="Q416" s="16"/>
      <c r="R416" s="16"/>
      <c r="S416" s="16"/>
      <c r="T416" s="16"/>
      <c r="V416" s="16"/>
      <c r="X416" s="16"/>
      <c r="Y416" s="16"/>
      <c r="Z416" s="16"/>
      <c r="AA416" s="16"/>
      <c r="AC416" s="16">
        <v>3790</v>
      </c>
      <c r="AD416" s="16">
        <f t="shared" si="40"/>
        <v>63.166666666666664</v>
      </c>
      <c r="AE416" s="16">
        <v>48.885689999999997</v>
      </c>
      <c r="AF416" s="16">
        <v>106.55874</v>
      </c>
      <c r="AG416" s="16">
        <v>0.14349005000000001</v>
      </c>
      <c r="AH416" s="16">
        <v>1.3984577999999999E-3</v>
      </c>
      <c r="AJ416" s="16">
        <v>3790</v>
      </c>
      <c r="AK416" s="16">
        <f t="shared" si="39"/>
        <v>63.166666666666664</v>
      </c>
      <c r="AL416" s="16">
        <v>47.685974000000002</v>
      </c>
      <c r="AM416" s="16">
        <v>106.46441</v>
      </c>
      <c r="AN416" s="16">
        <v>0.13013754999999999</v>
      </c>
      <c r="AO416" s="16">
        <v>-9.4846679999999999E-3</v>
      </c>
      <c r="AQ416" s="16">
        <v>3850</v>
      </c>
      <c r="AR416">
        <f t="shared" si="41"/>
        <v>64.166666666666671</v>
      </c>
      <c r="AS416" s="16">
        <v>21.597033</v>
      </c>
      <c r="AT416" s="16">
        <v>74.998540000000006</v>
      </c>
      <c r="AU416" s="16">
        <v>1.7957649999999999E-2</v>
      </c>
      <c r="AV416" s="16">
        <v>-1.91979E-2</v>
      </c>
      <c r="AX416" s="16"/>
      <c r="AY416" s="16"/>
    </row>
    <row r="417" spans="1:51">
      <c r="A417" s="16"/>
      <c r="B417" s="16"/>
      <c r="C417" s="16"/>
      <c r="D417" s="16"/>
      <c r="E417" s="16"/>
      <c r="F417" s="16"/>
      <c r="H417" s="16"/>
      <c r="I417" s="16"/>
      <c r="J417" s="16"/>
      <c r="K417" s="16"/>
      <c r="L417" s="16"/>
      <c r="M417" s="16"/>
      <c r="O417" s="16"/>
      <c r="Q417" s="16"/>
      <c r="R417" s="16"/>
      <c r="S417" s="16"/>
      <c r="T417" s="16"/>
      <c r="V417" s="16"/>
      <c r="X417" s="16"/>
      <c r="Y417" s="16"/>
      <c r="Z417" s="16"/>
      <c r="AA417" s="16"/>
      <c r="AC417" s="16">
        <v>3800</v>
      </c>
      <c r="AD417" s="16">
        <f t="shared" si="40"/>
        <v>63.333333333333336</v>
      </c>
      <c r="AE417" s="16">
        <v>48.885509999999996</v>
      </c>
      <c r="AF417" s="16">
        <v>106.55875</v>
      </c>
      <c r="AG417" s="16">
        <v>0.14349005000000001</v>
      </c>
      <c r="AH417" s="16">
        <v>1.411257E-3</v>
      </c>
      <c r="AJ417" s="16">
        <v>3800</v>
      </c>
      <c r="AK417" s="16">
        <f t="shared" si="39"/>
        <v>63.333333333333336</v>
      </c>
      <c r="AL417" s="16">
        <v>47.685966000000001</v>
      </c>
      <c r="AM417" s="16">
        <v>106.61772000000001</v>
      </c>
      <c r="AN417" s="16">
        <v>0.13044675999999999</v>
      </c>
      <c r="AO417" s="16">
        <v>-7.1306345E-3</v>
      </c>
      <c r="AQ417" s="16">
        <v>3860</v>
      </c>
      <c r="AR417">
        <f t="shared" si="41"/>
        <v>64.333333333333329</v>
      </c>
      <c r="AS417" s="16">
        <v>21.930367</v>
      </c>
      <c r="AT417" s="16">
        <v>75.094629999999995</v>
      </c>
      <c r="AU417" s="16">
        <v>1.838182E-2</v>
      </c>
      <c r="AV417" s="16">
        <v>-2.0153692000000001E-2</v>
      </c>
      <c r="AX417" s="16"/>
      <c r="AY417" s="16"/>
    </row>
    <row r="418" spans="1:51">
      <c r="A418" s="16"/>
      <c r="B418" s="16"/>
      <c r="C418" s="16"/>
      <c r="D418" s="16"/>
      <c r="E418" s="16"/>
      <c r="F418" s="16"/>
      <c r="H418" s="16"/>
      <c r="I418" s="16"/>
      <c r="J418" s="16"/>
      <c r="K418" s="16"/>
      <c r="L418" s="16"/>
      <c r="M418" s="16"/>
      <c r="O418" s="16"/>
      <c r="Q418" s="16"/>
      <c r="R418" s="16"/>
      <c r="S418" s="16"/>
      <c r="T418" s="16"/>
      <c r="V418" s="16"/>
      <c r="X418" s="16"/>
      <c r="Y418" s="16"/>
      <c r="Z418" s="16"/>
      <c r="AA418" s="16"/>
      <c r="AC418" s="16">
        <v>3810</v>
      </c>
      <c r="AD418" s="16">
        <f t="shared" si="40"/>
        <v>63.5</v>
      </c>
      <c r="AE418" s="16">
        <v>48.885334</v>
      </c>
      <c r="AF418" s="16">
        <v>106.55875399999999</v>
      </c>
      <c r="AG418" s="16">
        <v>0.14349002999999999</v>
      </c>
      <c r="AH418" s="16">
        <v>1.424055E-3</v>
      </c>
      <c r="AJ418" s="16">
        <v>3810</v>
      </c>
      <c r="AK418" s="16">
        <f t="shared" si="39"/>
        <v>63.5</v>
      </c>
      <c r="AL418" s="16">
        <v>47.685960000000001</v>
      </c>
      <c r="AM418" s="16">
        <v>106.73273500000001</v>
      </c>
      <c r="AN418" s="16">
        <v>0.13067798</v>
      </c>
      <c r="AO418" s="16">
        <v>-5.3700859999999996E-3</v>
      </c>
      <c r="AQ418" s="16">
        <v>3870</v>
      </c>
      <c r="AR418">
        <f t="shared" si="41"/>
        <v>64.5</v>
      </c>
      <c r="AS418" s="16">
        <v>22.2637</v>
      </c>
      <c r="AT418" s="16">
        <v>75.193664999999996</v>
      </c>
      <c r="AU418" s="16">
        <v>1.8821147999999999E-2</v>
      </c>
      <c r="AV418" s="16">
        <v>-2.083786E-2</v>
      </c>
      <c r="AX418" s="16"/>
      <c r="AY418" s="16"/>
    </row>
    <row r="419" spans="1:51">
      <c r="A419" s="16"/>
      <c r="B419" s="16"/>
      <c r="C419" s="16"/>
      <c r="D419" s="16"/>
      <c r="E419" s="16"/>
      <c r="F419" s="16"/>
      <c r="H419" s="16"/>
      <c r="I419" s="16"/>
      <c r="J419" s="16"/>
      <c r="K419" s="16"/>
      <c r="L419" s="16"/>
      <c r="M419" s="16"/>
      <c r="O419" s="16"/>
      <c r="Q419" s="16"/>
      <c r="R419" s="16"/>
      <c r="S419" s="16"/>
      <c r="T419" s="16"/>
      <c r="V419" s="16"/>
      <c r="X419" s="16"/>
      <c r="Y419" s="16"/>
      <c r="Z419" s="16"/>
      <c r="AA419" s="16"/>
      <c r="AC419" s="16">
        <v>3820</v>
      </c>
      <c r="AD419" s="16">
        <f t="shared" si="40"/>
        <v>63.666666666666664</v>
      </c>
      <c r="AE419" s="16">
        <v>48.885154999999997</v>
      </c>
      <c r="AF419" s="16">
        <v>106.55876000000001</v>
      </c>
      <c r="AG419" s="16">
        <v>0.14349002</v>
      </c>
      <c r="AH419" s="16">
        <v>1.4368517999999999E-3</v>
      </c>
      <c r="AJ419" s="16">
        <v>3820</v>
      </c>
      <c r="AK419" s="16">
        <f t="shared" si="39"/>
        <v>63.666666666666664</v>
      </c>
      <c r="AL419" s="16">
        <v>47.685949999999998</v>
      </c>
      <c r="AM419" s="16">
        <v>106.81923</v>
      </c>
      <c r="AN419" s="16">
        <v>0.13085146</v>
      </c>
      <c r="AO419" s="16">
        <v>-4.0491065E-3</v>
      </c>
      <c r="AQ419" s="16">
        <v>3880</v>
      </c>
      <c r="AR419">
        <f t="shared" si="41"/>
        <v>64.666666666666671</v>
      </c>
      <c r="AS419" s="16">
        <v>22.597033</v>
      </c>
      <c r="AT419" s="16">
        <v>75.295310000000001</v>
      </c>
      <c r="AU419" s="16">
        <v>1.9273731999999998E-2</v>
      </c>
      <c r="AV419" s="16">
        <v>-2.1385788999999999E-2</v>
      </c>
      <c r="AX419" s="16"/>
      <c r="AY419" s="16"/>
    </row>
    <row r="420" spans="1:51">
      <c r="A420" s="16"/>
      <c r="B420" s="16"/>
      <c r="C420" s="16"/>
      <c r="D420" s="16"/>
      <c r="E420" s="16"/>
      <c r="F420" s="16"/>
      <c r="H420" s="16"/>
      <c r="I420" s="16"/>
      <c r="J420" s="16"/>
      <c r="K420" s="16"/>
      <c r="L420" s="16"/>
      <c r="M420" s="16"/>
      <c r="O420" s="16"/>
      <c r="Q420" s="16"/>
      <c r="R420" s="16"/>
      <c r="S420" s="16"/>
      <c r="T420" s="16"/>
      <c r="V420" s="16"/>
      <c r="X420" s="16"/>
      <c r="Y420" s="16"/>
      <c r="Z420" s="16"/>
      <c r="AA420" s="16"/>
      <c r="AC420" s="16">
        <v>3830</v>
      </c>
      <c r="AD420" s="16">
        <f t="shared" si="40"/>
        <v>63.833333333333336</v>
      </c>
      <c r="AE420" s="16">
        <v>48.884974999999997</v>
      </c>
      <c r="AF420" s="16">
        <v>106.55877</v>
      </c>
      <c r="AG420" s="16">
        <v>0.14349002</v>
      </c>
      <c r="AH420" s="16">
        <v>1.4496471999999999E-3</v>
      </c>
      <c r="AJ420" s="16">
        <v>3830</v>
      </c>
      <c r="AK420" s="16">
        <f t="shared" si="39"/>
        <v>63.833333333333336</v>
      </c>
      <c r="AL420" s="16">
        <v>47.685940000000002</v>
      </c>
      <c r="AM420" s="16">
        <v>106.88437999999999</v>
      </c>
      <c r="AN420" s="16">
        <v>0.13098187999999999</v>
      </c>
      <c r="AO420" s="16">
        <v>-3.0558512000000001E-3</v>
      </c>
      <c r="AQ420" s="16">
        <v>3890</v>
      </c>
      <c r="AR420">
        <f t="shared" si="41"/>
        <v>64.833333333333329</v>
      </c>
      <c r="AS420" s="16">
        <v>22.930367</v>
      </c>
      <c r="AT420" s="16">
        <v>75.399506000000002</v>
      </c>
      <c r="AU420" s="16">
        <v>1.9739053999999999E-2</v>
      </c>
      <c r="AV420" s="16">
        <v>-2.1852190000000001E-2</v>
      </c>
      <c r="AX420" s="16"/>
      <c r="AY420" s="16"/>
    </row>
    <row r="421" spans="1:51">
      <c r="A421" s="16"/>
      <c r="B421" s="16"/>
      <c r="C421" s="16"/>
      <c r="D421" s="16"/>
      <c r="E421" s="16"/>
      <c r="F421" s="16"/>
      <c r="H421" s="16"/>
      <c r="I421" s="16"/>
      <c r="J421" s="16"/>
      <c r="K421" s="16"/>
      <c r="L421" s="16"/>
      <c r="M421" s="16"/>
      <c r="O421" s="16"/>
      <c r="Q421" s="16"/>
      <c r="R421" s="16"/>
      <c r="S421" s="16"/>
      <c r="T421" s="16"/>
      <c r="V421" s="16"/>
      <c r="X421" s="16"/>
      <c r="Y421" s="16"/>
      <c r="Z421" s="16"/>
      <c r="AA421" s="16"/>
      <c r="AC421" s="16">
        <v>3840</v>
      </c>
      <c r="AD421" s="16">
        <f t="shared" si="40"/>
        <v>64</v>
      </c>
      <c r="AE421" s="16">
        <v>48.884796000000001</v>
      </c>
      <c r="AF421" s="16">
        <v>106.55877</v>
      </c>
      <c r="AG421" s="16">
        <v>0.14349000000000001</v>
      </c>
      <c r="AH421" s="16">
        <v>1.4624415E-3</v>
      </c>
      <c r="AJ421" s="16">
        <v>3840</v>
      </c>
      <c r="AK421" s="16">
        <f t="shared" si="39"/>
        <v>64</v>
      </c>
      <c r="AL421" s="16">
        <v>47.685932000000001</v>
      </c>
      <c r="AM421" s="16">
        <v>106.93351</v>
      </c>
      <c r="AN421" s="16">
        <v>0.1310801</v>
      </c>
      <c r="AO421" s="16">
        <v>-2.3076173000000002E-3</v>
      </c>
      <c r="AQ421" s="16">
        <v>3900</v>
      </c>
      <c r="AR421">
        <f t="shared" si="41"/>
        <v>65</v>
      </c>
      <c r="AS421" s="16">
        <v>23.2637</v>
      </c>
      <c r="AT421" s="16">
        <v>75.506325000000004</v>
      </c>
      <c r="AU421" s="16">
        <v>2.0217214000000001E-2</v>
      </c>
      <c r="AV421" s="16">
        <v>-2.225792E-2</v>
      </c>
      <c r="AX421" s="16"/>
      <c r="AY421" s="16"/>
    </row>
    <row r="422" spans="1:51">
      <c r="A422" s="16"/>
      <c r="B422" s="16"/>
      <c r="C422" s="16"/>
      <c r="D422" s="16"/>
      <c r="E422" s="16"/>
      <c r="F422" s="16"/>
      <c r="H422" s="16"/>
      <c r="I422" s="16"/>
      <c r="J422" s="16"/>
      <c r="K422" s="16"/>
      <c r="L422" s="16"/>
      <c r="M422" s="16"/>
      <c r="O422" s="16"/>
      <c r="Q422" s="16"/>
      <c r="R422" s="16"/>
      <c r="S422" s="16"/>
      <c r="T422" s="16"/>
      <c r="V422" s="16"/>
      <c r="X422" s="16"/>
      <c r="Y422" s="16"/>
      <c r="Z422" s="16"/>
      <c r="AA422" s="16"/>
      <c r="AC422" s="16">
        <v>3850</v>
      </c>
      <c r="AD422" s="16">
        <f t="shared" si="40"/>
        <v>64.166666666666671</v>
      </c>
      <c r="AE422" s="16">
        <v>48.884616999999999</v>
      </c>
      <c r="AF422" s="16">
        <v>106.55878</v>
      </c>
      <c r="AG422" s="16">
        <v>0.14348999000000001</v>
      </c>
      <c r="AH422" s="16">
        <v>1.4752344999999999E-3</v>
      </c>
      <c r="AJ422" s="16">
        <v>3850</v>
      </c>
      <c r="AK422" s="16">
        <f t="shared" si="39"/>
        <v>64.166666666666671</v>
      </c>
      <c r="AL422" s="16">
        <v>47.685924999999997</v>
      </c>
      <c r="AM422" s="16">
        <v>106.97058</v>
      </c>
      <c r="AN422" s="16">
        <v>0.13115415</v>
      </c>
      <c r="AO422" s="16">
        <v>-1.7434621999999999E-3</v>
      </c>
      <c r="AQ422" s="16">
        <v>3910</v>
      </c>
      <c r="AR422">
        <f t="shared" si="41"/>
        <v>65.166666666666671</v>
      </c>
      <c r="AS422" s="16">
        <v>23.597033</v>
      </c>
      <c r="AT422" s="16">
        <v>75.615880000000004</v>
      </c>
      <c r="AU422" s="16">
        <v>2.0708509E-2</v>
      </c>
      <c r="AV422" s="16">
        <v>-2.2612775000000002E-2</v>
      </c>
      <c r="AX422" s="16"/>
      <c r="AY422" s="16"/>
    </row>
    <row r="423" spans="1:51">
      <c r="A423" s="16"/>
      <c r="B423" s="16"/>
      <c r="C423" s="16"/>
      <c r="D423" s="16"/>
      <c r="E423" s="16"/>
      <c r="F423" s="16"/>
      <c r="H423" s="16"/>
      <c r="I423" s="16"/>
      <c r="J423" s="16"/>
      <c r="K423" s="16"/>
      <c r="L423" s="16"/>
      <c r="M423" s="16"/>
      <c r="O423" s="16"/>
      <c r="Q423" s="16"/>
      <c r="R423" s="16"/>
      <c r="S423" s="16"/>
      <c r="T423" s="16"/>
      <c r="V423" s="16"/>
      <c r="X423" s="16"/>
      <c r="Y423" s="16"/>
      <c r="Z423" s="16"/>
      <c r="AA423" s="16"/>
      <c r="AC423" s="16">
        <v>3860</v>
      </c>
      <c r="AD423" s="16">
        <f t="shared" si="40"/>
        <v>64.333333333333329</v>
      </c>
      <c r="AE423" s="16">
        <v>48.884438000000003</v>
      </c>
      <c r="AF423" s="16">
        <v>106.558784</v>
      </c>
      <c r="AG423" s="16">
        <v>0.14348996999999999</v>
      </c>
      <c r="AH423" s="16">
        <v>1.4880262E-3</v>
      </c>
      <c r="AJ423" s="16">
        <v>3860</v>
      </c>
      <c r="AK423" s="16">
        <f t="shared" si="39"/>
        <v>64.333333333333329</v>
      </c>
      <c r="AL423" s="16">
        <v>47.685917000000003</v>
      </c>
      <c r="AM423" s="16">
        <v>106.99857</v>
      </c>
      <c r="AN423" s="16">
        <v>0.13121000999999999</v>
      </c>
      <c r="AO423" s="16">
        <v>-1.3177022000000001E-3</v>
      </c>
      <c r="AQ423" s="16">
        <v>3920</v>
      </c>
      <c r="AR423">
        <f t="shared" si="41"/>
        <v>65.333333333333329</v>
      </c>
      <c r="AS423" s="16">
        <v>23.930367</v>
      </c>
      <c r="AT423" s="16">
        <v>75.728324999999998</v>
      </c>
      <c r="AU423" s="16">
        <v>2.1213290999999999E-2</v>
      </c>
      <c r="AV423" s="16">
        <v>-2.2923903999999998E-2</v>
      </c>
      <c r="AX423" s="16"/>
      <c r="AY423" s="16"/>
    </row>
    <row r="424" spans="1:51">
      <c r="A424" s="16"/>
      <c r="B424" s="16"/>
      <c r="C424" s="16"/>
      <c r="D424" s="16"/>
      <c r="E424" s="16"/>
      <c r="F424" s="16"/>
      <c r="H424" s="16"/>
      <c r="I424" s="16"/>
      <c r="J424" s="16"/>
      <c r="K424" s="16"/>
      <c r="L424" s="16"/>
      <c r="M424" s="16"/>
      <c r="O424" s="16"/>
      <c r="Q424" s="16"/>
      <c r="R424" s="16"/>
      <c r="S424" s="16"/>
      <c r="T424" s="16"/>
      <c r="V424" s="16"/>
      <c r="X424" s="16"/>
      <c r="Y424" s="16"/>
      <c r="Z424" s="16"/>
      <c r="AA424" s="16"/>
      <c r="AC424" s="16">
        <v>3870</v>
      </c>
      <c r="AD424" s="16">
        <f t="shared" si="40"/>
        <v>64.5</v>
      </c>
      <c r="AE424" s="16">
        <v>48.884259999999998</v>
      </c>
      <c r="AF424" s="16">
        <v>106.55879</v>
      </c>
      <c r="AG424" s="16">
        <v>0.14348996999999999</v>
      </c>
      <c r="AH424" s="16">
        <v>1.5008166000000001E-3</v>
      </c>
      <c r="AJ424" s="16">
        <v>3870</v>
      </c>
      <c r="AK424" s="16">
        <f t="shared" si="39"/>
        <v>64.5</v>
      </c>
      <c r="AL424" s="16">
        <v>47.68591</v>
      </c>
      <c r="AM424" s="16">
        <v>107.01972000000001</v>
      </c>
      <c r="AN424" s="16">
        <v>0.13125218</v>
      </c>
      <c r="AO424" s="19">
        <v>-9.9607530000000001E-4</v>
      </c>
      <c r="AQ424" s="16">
        <v>3930</v>
      </c>
      <c r="AR424">
        <f t="shared" si="41"/>
        <v>65.5</v>
      </c>
      <c r="AS424" s="16">
        <v>24.2637</v>
      </c>
      <c r="AT424" s="16">
        <v>75.843779999999995</v>
      </c>
      <c r="AU424" s="16">
        <v>2.1731905999999999E-2</v>
      </c>
      <c r="AV424" s="16">
        <v>-2.3198677000000001E-2</v>
      </c>
      <c r="AX424" s="16"/>
      <c r="AY424" s="16"/>
    </row>
    <row r="425" spans="1:51">
      <c r="A425" s="16"/>
      <c r="B425" s="16"/>
      <c r="C425" s="16"/>
      <c r="D425" s="16"/>
      <c r="E425" s="16"/>
      <c r="F425" s="16"/>
      <c r="H425" s="16"/>
      <c r="I425" s="16"/>
      <c r="J425" s="16"/>
      <c r="K425" s="16"/>
      <c r="L425" s="16"/>
      <c r="M425" s="16"/>
      <c r="O425" s="16"/>
      <c r="Q425" s="16"/>
      <c r="R425" s="16"/>
      <c r="S425" s="16"/>
      <c r="T425" s="16"/>
      <c r="V425" s="16"/>
      <c r="X425" s="16"/>
      <c r="Y425" s="16"/>
      <c r="Z425" s="16"/>
      <c r="AA425" s="16"/>
      <c r="AC425" s="16">
        <v>3880</v>
      </c>
      <c r="AD425" s="16">
        <f t="shared" si="40"/>
        <v>64.666666666666671</v>
      </c>
      <c r="AE425" s="16">
        <v>48.884079999999997</v>
      </c>
      <c r="AF425" s="16">
        <v>106.55880000000001</v>
      </c>
      <c r="AG425" s="16">
        <v>0.14348996</v>
      </c>
      <c r="AH425" s="16">
        <v>1.5136056000000001E-3</v>
      </c>
      <c r="AJ425" s="16">
        <v>3880</v>
      </c>
      <c r="AK425" s="16">
        <f t="shared" si="39"/>
        <v>64.666666666666671</v>
      </c>
      <c r="AL425" s="16">
        <v>47.685899999999997</v>
      </c>
      <c r="AM425" s="16">
        <v>107.03570000000001</v>
      </c>
      <c r="AN425" s="16">
        <v>0.13128403</v>
      </c>
      <c r="AO425" s="19">
        <v>-7.5307179999999996E-4</v>
      </c>
      <c r="AQ425" s="16">
        <v>3940</v>
      </c>
      <c r="AR425">
        <f t="shared" si="41"/>
        <v>65.666666666666671</v>
      </c>
      <c r="AS425" s="16">
        <v>24.597033</v>
      </c>
      <c r="AT425" s="16">
        <v>75.962370000000007</v>
      </c>
      <c r="AU425" s="16">
        <v>2.2264684999999999E-2</v>
      </c>
      <c r="AV425" s="16">
        <v>-2.3444682000000001E-2</v>
      </c>
      <c r="AX425" s="16"/>
      <c r="AY425" s="16"/>
    </row>
    <row r="426" spans="1:51">
      <c r="A426" s="16"/>
      <c r="B426" s="16"/>
      <c r="C426" s="16"/>
      <c r="D426" s="16"/>
      <c r="E426" s="16"/>
      <c r="F426" s="16"/>
      <c r="H426" s="16"/>
      <c r="I426" s="16"/>
      <c r="J426" s="16"/>
      <c r="K426" s="16"/>
      <c r="L426" s="16"/>
      <c r="M426" s="16"/>
      <c r="O426" s="16"/>
      <c r="Q426" s="16"/>
      <c r="R426" s="16"/>
      <c r="S426" s="16"/>
      <c r="T426" s="16"/>
      <c r="V426" s="16"/>
      <c r="X426" s="16"/>
      <c r="Y426" s="16"/>
      <c r="Z426" s="16"/>
      <c r="AA426" s="16"/>
      <c r="AC426" s="16">
        <v>3890</v>
      </c>
      <c r="AD426" s="16">
        <f t="shared" si="40"/>
        <v>64.833333333333329</v>
      </c>
      <c r="AE426" s="16">
        <v>48.883904000000001</v>
      </c>
      <c r="AF426" s="16">
        <v>106.55880999999999</v>
      </c>
      <c r="AG426" s="16">
        <v>0.14348994000000001</v>
      </c>
      <c r="AH426" s="16">
        <v>1.5263932000000001E-3</v>
      </c>
      <c r="AJ426" s="16">
        <v>3890</v>
      </c>
      <c r="AK426" s="16">
        <f t="shared" si="39"/>
        <v>64.833333333333329</v>
      </c>
      <c r="AL426" s="16">
        <v>47.685890000000001</v>
      </c>
      <c r="AM426" s="16">
        <v>107.04776</v>
      </c>
      <c r="AN426" s="16">
        <v>0.13130806</v>
      </c>
      <c r="AO426" s="19">
        <v>-5.6952809999999995E-4</v>
      </c>
      <c r="AQ426" s="16">
        <v>3950</v>
      </c>
      <c r="AR426">
        <f t="shared" si="41"/>
        <v>65.833333333333329</v>
      </c>
      <c r="AS426" s="16">
        <v>24.930367</v>
      </c>
      <c r="AT426" s="16">
        <v>76.084220000000002</v>
      </c>
      <c r="AU426" s="16">
        <v>2.2811972999999999E-2</v>
      </c>
      <c r="AV426" s="16">
        <v>-2.3668978E-2</v>
      </c>
      <c r="AX426" s="16"/>
      <c r="AY426" s="16"/>
    </row>
    <row r="427" spans="1:51">
      <c r="A427" s="16"/>
      <c r="B427" s="16"/>
      <c r="C427" s="16"/>
      <c r="D427" s="16"/>
      <c r="E427" s="16"/>
      <c r="F427" s="16"/>
      <c r="H427" s="16"/>
      <c r="I427" s="16"/>
      <c r="J427" s="16"/>
      <c r="K427" s="16"/>
      <c r="L427" s="16"/>
      <c r="M427" s="16"/>
      <c r="O427" s="16"/>
      <c r="Q427" s="16"/>
      <c r="R427" s="16"/>
      <c r="S427" s="16"/>
      <c r="T427" s="16"/>
      <c r="V427" s="16"/>
      <c r="X427" s="16"/>
      <c r="Y427" s="16"/>
      <c r="Z427" s="16"/>
      <c r="AA427" s="16"/>
      <c r="AC427" s="16">
        <v>3900</v>
      </c>
      <c r="AD427" s="16">
        <f t="shared" si="40"/>
        <v>65</v>
      </c>
      <c r="AE427" s="16">
        <v>48.883724000000001</v>
      </c>
      <c r="AF427" s="16">
        <v>106.558815</v>
      </c>
      <c r="AG427" s="16">
        <v>0.14348992999999999</v>
      </c>
      <c r="AH427" s="16">
        <v>1.5391795000000001E-3</v>
      </c>
      <c r="AJ427" s="16">
        <v>3900</v>
      </c>
      <c r="AK427" s="16">
        <f t="shared" si="39"/>
        <v>65</v>
      </c>
      <c r="AL427" s="16">
        <v>47.685882999999997</v>
      </c>
      <c r="AM427" s="16">
        <v>107.05687</v>
      </c>
      <c r="AN427" s="16">
        <v>0.13132621</v>
      </c>
      <c r="AO427" s="19">
        <v>-4.3076255999999999E-4</v>
      </c>
      <c r="AQ427" s="16">
        <v>3960</v>
      </c>
      <c r="AR427">
        <f t="shared" si="41"/>
        <v>66</v>
      </c>
      <c r="AS427" s="16">
        <v>25.2637</v>
      </c>
      <c r="AT427" s="16">
        <v>76.209440000000001</v>
      </c>
      <c r="AU427" s="16">
        <v>2.3374117999999999E-2</v>
      </c>
      <c r="AV427" s="16">
        <v>-2.3878066E-2</v>
      </c>
      <c r="AX427" s="16"/>
      <c r="AY427" s="16"/>
    </row>
    <row r="428" spans="1:51">
      <c r="A428" s="16"/>
      <c r="B428" s="16"/>
      <c r="C428" s="16"/>
      <c r="D428" s="16"/>
      <c r="E428" s="16"/>
      <c r="F428" s="16"/>
      <c r="H428" s="16"/>
      <c r="I428" s="16"/>
      <c r="J428" s="16"/>
      <c r="K428" s="16"/>
      <c r="L428" s="16"/>
      <c r="M428" s="16"/>
      <c r="O428" s="16"/>
      <c r="Q428" s="16"/>
      <c r="R428" s="16"/>
      <c r="S428" s="16"/>
      <c r="T428" s="16"/>
      <c r="V428" s="16"/>
      <c r="X428" s="16"/>
      <c r="Y428" s="16"/>
      <c r="Z428" s="16"/>
      <c r="AA428" s="16"/>
      <c r="AC428" s="16">
        <v>3910</v>
      </c>
      <c r="AD428" s="16">
        <f t="shared" si="40"/>
        <v>65.166666666666671</v>
      </c>
      <c r="AE428" s="16">
        <v>48.883544999999998</v>
      </c>
      <c r="AF428" s="16">
        <v>106.55882</v>
      </c>
      <c r="AG428" s="16">
        <v>0.14348991</v>
      </c>
      <c r="AH428" s="16">
        <v>1.5519644E-3</v>
      </c>
      <c r="AJ428" s="16">
        <v>3910</v>
      </c>
      <c r="AK428" s="16">
        <f t="shared" si="39"/>
        <v>65.166666666666671</v>
      </c>
      <c r="AL428" s="16">
        <v>47.685875000000003</v>
      </c>
      <c r="AM428" s="16">
        <v>107.06374</v>
      </c>
      <c r="AN428" s="16">
        <v>0.13133992</v>
      </c>
      <c r="AO428" s="19">
        <v>-3.2590480000000002E-4</v>
      </c>
      <c r="AQ428" s="16">
        <v>3970</v>
      </c>
      <c r="AR428">
        <f t="shared" si="41"/>
        <v>66.166666666666671</v>
      </c>
      <c r="AS428" s="16">
        <v>25.597033</v>
      </c>
      <c r="AT428" s="16">
        <v>76.338165000000004</v>
      </c>
      <c r="AU428" s="16">
        <v>2.3951486000000001E-2</v>
      </c>
      <c r="AV428" s="16">
        <v>-2.4077494000000001E-2</v>
      </c>
      <c r="AX428" s="16"/>
      <c r="AY428" s="16"/>
    </row>
    <row r="429" spans="1:51">
      <c r="A429" s="16"/>
      <c r="B429" s="16"/>
      <c r="C429" s="16"/>
      <c r="D429" s="16"/>
      <c r="E429" s="16"/>
      <c r="F429" s="16"/>
      <c r="H429" s="16"/>
      <c r="I429" s="16"/>
      <c r="J429" s="16"/>
      <c r="K429" s="16"/>
      <c r="L429" s="16"/>
      <c r="M429" s="16"/>
      <c r="O429" s="16"/>
      <c r="Q429" s="16"/>
      <c r="R429" s="16"/>
      <c r="S429" s="16"/>
      <c r="T429" s="16"/>
      <c r="V429" s="16"/>
      <c r="X429" s="16"/>
      <c r="Y429" s="16"/>
      <c r="Z429" s="16"/>
      <c r="AA429" s="16"/>
      <c r="AC429" s="16">
        <v>3920</v>
      </c>
      <c r="AD429" s="16">
        <f t="shared" si="40"/>
        <v>65.333333333333329</v>
      </c>
      <c r="AE429" s="16">
        <v>48.883366000000002</v>
      </c>
      <c r="AF429" s="16">
        <v>106.55883</v>
      </c>
      <c r="AG429" s="16">
        <v>0.1434899</v>
      </c>
      <c r="AH429" s="16">
        <v>1.5647479999999999E-3</v>
      </c>
      <c r="AJ429" s="16">
        <v>3920</v>
      </c>
      <c r="AK429" s="16">
        <f t="shared" si="39"/>
        <v>65.333333333333329</v>
      </c>
      <c r="AL429" s="16">
        <v>47.685867000000002</v>
      </c>
      <c r="AM429" s="16">
        <v>107.06894</v>
      </c>
      <c r="AN429" s="16">
        <v>0.13135026</v>
      </c>
      <c r="AO429" s="19">
        <v>-2.4652053000000001E-4</v>
      </c>
      <c r="AQ429" s="16">
        <v>3980</v>
      </c>
      <c r="AR429">
        <f t="shared" si="41"/>
        <v>66.333333333333329</v>
      </c>
      <c r="AS429" s="16">
        <v>25.930367</v>
      </c>
      <c r="AT429" s="16">
        <v>76.470505000000003</v>
      </c>
      <c r="AU429" s="16">
        <v>2.4544468E-2</v>
      </c>
      <c r="AV429" s="16">
        <v>-2.4271742999999998E-2</v>
      </c>
      <c r="AX429" s="16"/>
      <c r="AY429" s="16"/>
    </row>
    <row r="430" spans="1:51">
      <c r="A430" s="16"/>
      <c r="B430" s="16"/>
      <c r="C430" s="16"/>
      <c r="D430" s="16"/>
      <c r="E430" s="16"/>
      <c r="F430" s="16"/>
      <c r="H430" s="16"/>
      <c r="I430" s="16"/>
      <c r="J430" s="16"/>
      <c r="K430" s="16"/>
      <c r="L430" s="16"/>
      <c r="M430" s="16"/>
      <c r="O430" s="16"/>
      <c r="Q430" s="16"/>
      <c r="R430" s="16"/>
      <c r="S430" s="16"/>
      <c r="T430" s="16"/>
      <c r="V430" s="16"/>
      <c r="X430" s="16"/>
      <c r="Y430" s="16"/>
      <c r="Z430" s="16"/>
      <c r="AA430" s="16"/>
      <c r="AC430" s="16">
        <v>3930</v>
      </c>
      <c r="AD430" s="16">
        <f t="shared" si="40"/>
        <v>65.5</v>
      </c>
      <c r="AE430" s="16">
        <v>48.883186000000002</v>
      </c>
      <c r="AF430" s="16">
        <v>106.55884</v>
      </c>
      <c r="AG430" s="16">
        <v>0.1434899</v>
      </c>
      <c r="AH430" s="16">
        <v>1.5775299999999999E-3</v>
      </c>
      <c r="AJ430" s="16">
        <v>3930</v>
      </c>
      <c r="AK430" s="16">
        <f t="shared" si="39"/>
        <v>65.5</v>
      </c>
      <c r="AL430" s="16">
        <v>47.685859999999998</v>
      </c>
      <c r="AM430" s="16">
        <v>107.07286999999999</v>
      </c>
      <c r="AN430" s="16">
        <v>0.13135810000000001</v>
      </c>
      <c r="AO430" s="19">
        <v>-1.8635456E-4</v>
      </c>
      <c r="AQ430" s="16">
        <v>3990</v>
      </c>
      <c r="AR430">
        <f t="shared" si="41"/>
        <v>66.5</v>
      </c>
      <c r="AS430" s="16">
        <v>26.2637</v>
      </c>
      <c r="AT430" s="16">
        <v>76.606575000000007</v>
      </c>
      <c r="AU430" s="16">
        <v>2.5153479999999999E-2</v>
      </c>
      <c r="AV430" s="16">
        <v>-2.4464245999999999E-2</v>
      </c>
      <c r="AX430" s="16"/>
      <c r="AY430" s="16"/>
    </row>
    <row r="431" spans="1:51">
      <c r="A431" s="16"/>
      <c r="B431" s="16"/>
      <c r="C431" s="16"/>
      <c r="D431" s="16"/>
      <c r="E431" s="16"/>
      <c r="F431" s="16"/>
      <c r="H431" s="16"/>
      <c r="I431" s="16"/>
      <c r="J431" s="16"/>
      <c r="K431" s="16"/>
      <c r="L431" s="16"/>
      <c r="M431" s="16"/>
      <c r="O431" s="16"/>
      <c r="Q431" s="16"/>
      <c r="R431" s="16"/>
      <c r="S431" s="16"/>
      <c r="T431" s="16"/>
      <c r="V431" s="16"/>
      <c r="X431" s="16"/>
      <c r="Y431" s="16"/>
      <c r="Z431" s="16"/>
      <c r="AA431" s="16"/>
      <c r="AC431" s="16">
        <v>3940</v>
      </c>
      <c r="AD431" s="16">
        <f t="shared" si="40"/>
        <v>65.666666666666671</v>
      </c>
      <c r="AE431" s="16">
        <v>48.883006999999999</v>
      </c>
      <c r="AF431" s="16">
        <v>106.55885000000001</v>
      </c>
      <c r="AG431" s="16">
        <v>0.14348987999999999</v>
      </c>
      <c r="AH431" s="16">
        <v>1.5903108E-3</v>
      </c>
      <c r="AJ431" s="16">
        <v>3940</v>
      </c>
      <c r="AK431" s="16">
        <f t="shared" si="39"/>
        <v>65.666666666666671</v>
      </c>
      <c r="AL431" s="16">
        <v>47.685851999999997</v>
      </c>
      <c r="AM431" s="16">
        <v>107.07584</v>
      </c>
      <c r="AN431" s="16">
        <v>0.13136402</v>
      </c>
      <c r="AO431" s="19">
        <v>-1.4066965000000001E-4</v>
      </c>
      <c r="AQ431" s="16">
        <v>4000</v>
      </c>
      <c r="AR431">
        <f t="shared" si="41"/>
        <v>66.666666666666671</v>
      </c>
      <c r="AS431" s="16">
        <v>26.597033</v>
      </c>
      <c r="AT431" s="16">
        <v>76.746530000000007</v>
      </c>
      <c r="AU431" s="16">
        <v>2.5778964000000001E-2</v>
      </c>
      <c r="AV431" s="16">
        <v>-2.4657407999999999E-2</v>
      </c>
      <c r="AX431" s="16"/>
      <c r="AY431" s="16"/>
    </row>
    <row r="432" spans="1:51">
      <c r="A432" s="16"/>
      <c r="B432" s="16"/>
      <c r="C432" s="16"/>
      <c r="D432" s="16"/>
      <c r="E432" s="16"/>
      <c r="F432" s="16"/>
      <c r="H432" s="16"/>
      <c r="I432" s="16"/>
      <c r="J432" s="16"/>
      <c r="K432" s="16"/>
      <c r="L432" s="16"/>
      <c r="M432" s="16"/>
      <c r="O432" s="16"/>
      <c r="Q432" s="16"/>
      <c r="R432" s="16"/>
      <c r="S432" s="16"/>
      <c r="T432" s="16"/>
      <c r="V432" s="16"/>
      <c r="X432" s="16"/>
      <c r="Y432" s="16"/>
      <c r="Z432" s="16"/>
      <c r="AA432" s="16"/>
      <c r="AC432" s="16">
        <v>3950</v>
      </c>
      <c r="AD432" s="16">
        <f t="shared" si="40"/>
        <v>65.833333333333329</v>
      </c>
      <c r="AE432" s="16">
        <v>48.882828000000003</v>
      </c>
      <c r="AF432" s="16">
        <v>106.55886</v>
      </c>
      <c r="AG432" s="16">
        <v>0.14348986999999999</v>
      </c>
      <c r="AH432" s="16">
        <v>1.6030901E-3</v>
      </c>
      <c r="AJ432" s="16">
        <v>3950</v>
      </c>
      <c r="AK432" s="16">
        <f t="shared" si="39"/>
        <v>65.833333333333329</v>
      </c>
      <c r="AL432" s="16">
        <v>47.685839999999999</v>
      </c>
      <c r="AM432" s="16">
        <v>107.07810000000001</v>
      </c>
      <c r="AN432" s="16">
        <v>0.13136851999999999</v>
      </c>
      <c r="AO432" s="19">
        <v>-1.0582027000000001E-4</v>
      </c>
      <c r="AQ432" s="16">
        <v>4010</v>
      </c>
      <c r="AR432">
        <f t="shared" si="41"/>
        <v>66.833333333333329</v>
      </c>
      <c r="AS432" s="16">
        <v>26.930367</v>
      </c>
      <c r="AT432" s="16">
        <v>76.890479999999997</v>
      </c>
      <c r="AU432" s="16">
        <v>2.6421384999999999E-2</v>
      </c>
      <c r="AV432" s="16">
        <v>-2.4852855E-2</v>
      </c>
      <c r="AX432" s="16"/>
      <c r="AY432" s="16"/>
    </row>
    <row r="433" spans="1:51">
      <c r="A433" s="16"/>
      <c r="B433" s="16"/>
      <c r="C433" s="16"/>
      <c r="D433" s="16"/>
      <c r="E433" s="16"/>
      <c r="F433" s="16"/>
      <c r="H433" s="16"/>
      <c r="I433" s="16"/>
      <c r="J433" s="16"/>
      <c r="K433" s="16"/>
      <c r="L433" s="16"/>
      <c r="M433" s="16"/>
      <c r="O433" s="16"/>
      <c r="Q433" s="16"/>
      <c r="R433" s="16"/>
      <c r="S433" s="16"/>
      <c r="T433" s="16"/>
      <c r="V433" s="16"/>
      <c r="X433" s="16"/>
      <c r="Y433" s="16"/>
      <c r="Z433" s="16"/>
      <c r="AA433" s="16"/>
      <c r="AC433" s="16">
        <v>3960</v>
      </c>
      <c r="AD433" s="16">
        <f t="shared" si="40"/>
        <v>66</v>
      </c>
      <c r="AE433" s="16">
        <v>48.882649999999998</v>
      </c>
      <c r="AF433" s="16">
        <v>106.55887</v>
      </c>
      <c r="AG433" s="16">
        <v>0.14348985</v>
      </c>
      <c r="AH433" s="16">
        <v>1.6158678000000001E-3</v>
      </c>
      <c r="AJ433" s="16">
        <v>3960</v>
      </c>
      <c r="AK433" s="16">
        <f t="shared" si="39"/>
        <v>66</v>
      </c>
      <c r="AL433" s="16">
        <v>47.685833000000002</v>
      </c>
      <c r="AM433" s="16">
        <v>107.07980999999999</v>
      </c>
      <c r="AN433" s="16">
        <v>0.13137192</v>
      </c>
      <c r="AO433" s="19">
        <v>-7.9329743999999994E-5</v>
      </c>
      <c r="AQ433" s="16">
        <v>4020</v>
      </c>
      <c r="AR433">
        <f t="shared" si="41"/>
        <v>67</v>
      </c>
      <c r="AS433" s="16">
        <v>27.2637</v>
      </c>
      <c r="AT433" s="16">
        <v>77.038579999999996</v>
      </c>
      <c r="AU433" s="16">
        <v>2.7081233E-2</v>
      </c>
      <c r="AV433" s="16">
        <v>-2.5051535999999999E-2</v>
      </c>
      <c r="AX433" s="16"/>
      <c r="AY433" s="16"/>
    </row>
    <row r="434" spans="1:51">
      <c r="A434" s="16"/>
      <c r="B434" s="16"/>
      <c r="C434" s="16"/>
      <c r="D434" s="16"/>
      <c r="E434" s="16"/>
      <c r="F434" s="16"/>
      <c r="H434" s="16"/>
      <c r="I434" s="16"/>
      <c r="J434" s="16"/>
      <c r="K434" s="16"/>
      <c r="L434" s="16"/>
      <c r="M434" s="16"/>
      <c r="O434" s="16"/>
      <c r="Q434" s="16"/>
      <c r="R434" s="16"/>
      <c r="S434" s="16"/>
      <c r="T434" s="16"/>
      <c r="V434" s="16"/>
      <c r="X434" s="16"/>
      <c r="Y434" s="16"/>
      <c r="Z434" s="16"/>
      <c r="AA434" s="16"/>
      <c r="AC434" s="16">
        <v>3970</v>
      </c>
      <c r="AD434" s="16">
        <f t="shared" si="40"/>
        <v>66.166666666666671</v>
      </c>
      <c r="AE434" s="16">
        <v>48.882472999999997</v>
      </c>
      <c r="AF434" s="16">
        <v>106.558876</v>
      </c>
      <c r="AG434" s="16">
        <v>0.14348984000000001</v>
      </c>
      <c r="AH434" s="16">
        <v>1.6286441999999999E-3</v>
      </c>
      <c r="AJ434" s="16">
        <v>3970</v>
      </c>
      <c r="AK434" s="16">
        <f t="shared" si="39"/>
        <v>66.166666666666671</v>
      </c>
      <c r="AL434" s="16">
        <v>47.685825000000001</v>
      </c>
      <c r="AM434" s="16">
        <v>107.08109</v>
      </c>
      <c r="AN434" s="16">
        <v>0.13137446</v>
      </c>
      <c r="AO434" s="19">
        <v>-5.9323069999999999E-5</v>
      </c>
      <c r="AQ434" s="16">
        <v>4030</v>
      </c>
      <c r="AR434">
        <f t="shared" si="41"/>
        <v>67.166666666666671</v>
      </c>
      <c r="AS434" s="16">
        <v>27.597033</v>
      </c>
      <c r="AT434" s="16">
        <v>77.190979999999996</v>
      </c>
      <c r="AU434" s="16">
        <v>2.7759012E-2</v>
      </c>
      <c r="AV434" s="16">
        <v>-2.5253884000000001E-2</v>
      </c>
      <c r="AX434" s="16"/>
      <c r="AY434" s="16"/>
    </row>
    <row r="435" spans="1:51">
      <c r="A435" s="16"/>
      <c r="B435" s="16"/>
      <c r="C435" s="16"/>
      <c r="D435" s="16"/>
      <c r="E435" s="16"/>
      <c r="F435" s="16"/>
      <c r="H435" s="16"/>
      <c r="I435" s="16"/>
      <c r="J435" s="16"/>
      <c r="K435" s="16"/>
      <c r="L435" s="16"/>
      <c r="M435" s="16"/>
      <c r="O435" s="16"/>
      <c r="Q435" s="16"/>
      <c r="R435" s="16"/>
      <c r="S435" s="16"/>
      <c r="T435" s="16"/>
      <c r="V435" s="16"/>
      <c r="X435" s="16"/>
      <c r="Y435" s="16"/>
      <c r="Z435" s="16"/>
      <c r="AA435" s="16"/>
      <c r="AC435" s="16">
        <v>3980</v>
      </c>
      <c r="AD435" s="16">
        <f t="shared" si="40"/>
        <v>66.333333333333329</v>
      </c>
      <c r="AE435" s="16">
        <v>48.882294000000002</v>
      </c>
      <c r="AF435" s="16">
        <v>106.55888</v>
      </c>
      <c r="AG435" s="16">
        <v>0.14348981999999999</v>
      </c>
      <c r="AH435" s="16">
        <v>1.6414190999999999E-3</v>
      </c>
      <c r="AJ435" s="16">
        <v>3980</v>
      </c>
      <c r="AK435" s="16">
        <f t="shared" si="39"/>
        <v>66.333333333333329</v>
      </c>
      <c r="AL435" s="16">
        <v>47.685817999999998</v>
      </c>
      <c r="AM435" s="16">
        <v>107.08205</v>
      </c>
      <c r="AN435" s="16">
        <v>0.13137636999999999</v>
      </c>
      <c r="AO435" s="19">
        <v>-4.4284340000000002E-5</v>
      </c>
      <c r="AQ435" s="16">
        <v>4040</v>
      </c>
      <c r="AR435">
        <f t="shared" si="41"/>
        <v>67.333333333333329</v>
      </c>
      <c r="AS435" s="16">
        <v>27.930367</v>
      </c>
      <c r="AT435" s="16">
        <v>77.347830000000002</v>
      </c>
      <c r="AU435" s="16">
        <v>2.8455247999999999E-2</v>
      </c>
      <c r="AV435" s="16">
        <v>-2.5459987999999999E-2</v>
      </c>
      <c r="AX435" s="16"/>
      <c r="AY435" s="16"/>
    </row>
    <row r="436" spans="1:51">
      <c r="A436" s="16"/>
      <c r="B436" s="16"/>
      <c r="C436" s="16"/>
      <c r="D436" s="16"/>
      <c r="E436" s="16"/>
      <c r="F436" s="16"/>
      <c r="H436" s="16"/>
      <c r="I436" s="16"/>
      <c r="J436" s="16"/>
      <c r="K436" s="16"/>
      <c r="L436" s="16"/>
      <c r="M436" s="16"/>
      <c r="O436" s="16"/>
      <c r="Q436" s="16"/>
      <c r="R436" s="16"/>
      <c r="S436" s="16"/>
      <c r="T436" s="16"/>
      <c r="V436" s="16"/>
      <c r="X436" s="16"/>
      <c r="Y436" s="16"/>
      <c r="Z436" s="16"/>
      <c r="AA436" s="16"/>
      <c r="AC436" s="16">
        <v>3990</v>
      </c>
      <c r="AD436" s="16">
        <f t="shared" si="40"/>
        <v>66.5</v>
      </c>
      <c r="AE436" s="16">
        <v>48.882114000000001</v>
      </c>
      <c r="AF436" s="16">
        <v>106.55889000000001</v>
      </c>
      <c r="AG436" s="16">
        <v>0.14348981</v>
      </c>
      <c r="AH436" s="16">
        <v>1.6541925E-3</v>
      </c>
      <c r="AJ436" s="16">
        <v>3990</v>
      </c>
      <c r="AK436" s="16">
        <f t="shared" si="39"/>
        <v>66.5</v>
      </c>
      <c r="AL436" s="16">
        <v>47.685809999999996</v>
      </c>
      <c r="AM436" s="16">
        <v>107.08275</v>
      </c>
      <c r="AN436" s="16">
        <v>0.13137777</v>
      </c>
      <c r="AO436" s="19">
        <v>-3.2981144999999998E-5</v>
      </c>
      <c r="AQ436" s="16">
        <v>4050</v>
      </c>
      <c r="AR436">
        <f t="shared" si="41"/>
        <v>67.5</v>
      </c>
      <c r="AS436" s="16">
        <v>28.2637</v>
      </c>
      <c r="AT436" s="16">
        <v>77.509309999999999</v>
      </c>
      <c r="AU436" s="16">
        <v>2.9170483000000001E-2</v>
      </c>
      <c r="AV436" s="16">
        <v>-2.5669666000000001E-2</v>
      </c>
      <c r="AX436" s="16"/>
      <c r="AY436" s="16"/>
    </row>
    <row r="437" spans="1:51">
      <c r="A437" s="16"/>
      <c r="B437" s="16"/>
      <c r="C437" s="16"/>
      <c r="D437" s="16"/>
      <c r="E437" s="16"/>
      <c r="F437" s="16"/>
      <c r="H437" s="16"/>
      <c r="I437" s="16"/>
      <c r="J437" s="16"/>
      <c r="K437" s="16"/>
      <c r="L437" s="16"/>
      <c r="M437" s="16"/>
      <c r="O437" s="16"/>
      <c r="Q437" s="16"/>
      <c r="R437" s="16"/>
      <c r="S437" s="16"/>
      <c r="T437" s="16"/>
      <c r="V437" s="16"/>
      <c r="X437" s="16"/>
      <c r="Y437" s="16"/>
      <c r="Z437" s="16"/>
      <c r="AA437" s="16"/>
      <c r="AC437" s="16">
        <v>4000</v>
      </c>
      <c r="AD437" s="16">
        <f t="shared" si="40"/>
        <v>66.666666666666671</v>
      </c>
      <c r="AE437" s="16">
        <v>48.881934999999999</v>
      </c>
      <c r="AF437" s="16">
        <v>106.55889999999999</v>
      </c>
      <c r="AG437" s="16">
        <v>0.1434898</v>
      </c>
      <c r="AH437" s="16">
        <v>1.6669643E-3</v>
      </c>
      <c r="AJ437" s="16">
        <v>4000</v>
      </c>
      <c r="AK437" s="16">
        <f t="shared" si="39"/>
        <v>66.666666666666671</v>
      </c>
      <c r="AL437" s="16">
        <v>47.685802000000002</v>
      </c>
      <c r="AM437" s="16">
        <v>107.083275</v>
      </c>
      <c r="AN437" s="16">
        <v>0.13137881000000001</v>
      </c>
      <c r="AO437" s="19">
        <v>-2.4449696999999999E-5</v>
      </c>
      <c r="AQ437" s="16">
        <v>4060</v>
      </c>
      <c r="AR437">
        <f t="shared" si="41"/>
        <v>67.666666666666671</v>
      </c>
      <c r="AS437" s="16">
        <v>28.597033</v>
      </c>
      <c r="AT437" s="16">
        <v>77.675569999999993</v>
      </c>
      <c r="AU437" s="16">
        <v>2.9905266999999999E-2</v>
      </c>
      <c r="AV437" s="16">
        <v>-2.5882555000000002E-2</v>
      </c>
      <c r="AX437" s="16"/>
      <c r="AY437" s="16"/>
    </row>
    <row r="438" spans="1:51">
      <c r="A438" s="16"/>
      <c r="B438" s="16"/>
      <c r="C438" s="16"/>
      <c r="D438" s="16"/>
      <c r="E438" s="16"/>
      <c r="F438" s="16"/>
      <c r="H438" s="16"/>
      <c r="I438" s="16"/>
      <c r="J438" s="16"/>
      <c r="K438" s="16"/>
      <c r="L438" s="16"/>
      <c r="M438" s="16"/>
      <c r="O438" s="16"/>
      <c r="Q438" s="16"/>
      <c r="R438" s="16"/>
      <c r="S438" s="16"/>
      <c r="T438" s="16"/>
      <c r="V438" s="16"/>
      <c r="X438" s="16"/>
      <c r="Y438" s="16"/>
      <c r="Z438" s="16"/>
      <c r="AA438" s="16"/>
      <c r="AC438" s="16">
        <v>4010</v>
      </c>
      <c r="AD438" s="16">
        <f t="shared" si="40"/>
        <v>66.833333333333329</v>
      </c>
      <c r="AE438" s="16">
        <v>48.881756000000003</v>
      </c>
      <c r="AF438" s="16">
        <v>106.558914</v>
      </c>
      <c r="AG438" s="16">
        <v>0.14348978000000001</v>
      </c>
      <c r="AH438" s="16">
        <v>1.6797346E-3</v>
      </c>
      <c r="AJ438" s="16">
        <v>4010</v>
      </c>
      <c r="AK438" s="16">
        <f t="shared" si="39"/>
        <v>66.833333333333329</v>
      </c>
      <c r="AL438" s="16">
        <v>47.685789999999997</v>
      </c>
      <c r="AM438" s="16">
        <v>107.083664</v>
      </c>
      <c r="AN438" s="16">
        <v>0.13137958999999999</v>
      </c>
      <c r="AO438" s="19">
        <v>-1.7978056E-5</v>
      </c>
      <c r="AQ438" s="16">
        <v>4070</v>
      </c>
      <c r="AR438">
        <f t="shared" si="41"/>
        <v>67.833333333333329</v>
      </c>
      <c r="AS438" s="16">
        <v>28.930367</v>
      </c>
      <c r="AT438" s="16">
        <v>77.846810000000005</v>
      </c>
      <c r="AU438" s="16">
        <v>3.0660165E-2</v>
      </c>
      <c r="AV438" s="16">
        <v>-2.6098237999999999E-2</v>
      </c>
      <c r="AX438" s="16"/>
      <c r="AY438" s="16"/>
    </row>
    <row r="439" spans="1:51">
      <c r="A439" s="16"/>
      <c r="B439" s="16"/>
      <c r="C439" s="16"/>
      <c r="D439" s="16"/>
      <c r="E439" s="16"/>
      <c r="F439" s="16"/>
      <c r="H439" s="16"/>
      <c r="I439" s="16"/>
      <c r="J439" s="16"/>
      <c r="K439" s="16"/>
      <c r="L439" s="16"/>
      <c r="M439" s="16"/>
      <c r="O439" s="16"/>
      <c r="Q439" s="16"/>
      <c r="R439" s="16"/>
      <c r="S439" s="16"/>
      <c r="T439" s="16"/>
      <c r="V439" s="16"/>
      <c r="X439" s="16"/>
      <c r="Y439" s="16"/>
      <c r="Z439" s="16"/>
      <c r="AA439" s="16"/>
      <c r="AC439" s="16">
        <v>4020</v>
      </c>
      <c r="AD439" s="16">
        <f t="shared" si="40"/>
        <v>67</v>
      </c>
      <c r="AE439" s="16">
        <v>48.881577</v>
      </c>
      <c r="AF439" s="16">
        <v>106.55892</v>
      </c>
      <c r="AG439" s="16">
        <v>0.14348975999999999</v>
      </c>
      <c r="AH439" s="16">
        <v>1.6925033E-3</v>
      </c>
      <c r="AJ439" s="16">
        <v>4020</v>
      </c>
      <c r="AK439" s="16">
        <f t="shared" si="39"/>
        <v>67</v>
      </c>
      <c r="AL439" s="16">
        <v>47.685783000000001</v>
      </c>
      <c r="AM439" s="16">
        <v>107.08395</v>
      </c>
      <c r="AN439" s="16">
        <v>0.13138016</v>
      </c>
      <c r="AO439" s="19">
        <v>-1.3024216E-5</v>
      </c>
      <c r="AQ439" s="16">
        <v>4080</v>
      </c>
      <c r="AR439">
        <f t="shared" si="41"/>
        <v>68</v>
      </c>
      <c r="AS439" s="16">
        <v>29.2637</v>
      </c>
      <c r="AT439" s="16">
        <v>78.023219999999995</v>
      </c>
      <c r="AU439" s="16">
        <v>3.1435747E-2</v>
      </c>
      <c r="AV439" s="16">
        <v>-2.6316235E-2</v>
      </c>
      <c r="AX439" s="16"/>
      <c r="AY439" s="16"/>
    </row>
    <row r="440" spans="1:51">
      <c r="A440" s="16"/>
      <c r="B440" s="16"/>
      <c r="C440" s="16"/>
      <c r="D440" s="16"/>
      <c r="E440" s="16"/>
      <c r="F440" s="16"/>
      <c r="H440" s="16"/>
      <c r="I440" s="16"/>
      <c r="J440" s="16"/>
      <c r="K440" s="16"/>
      <c r="L440" s="16"/>
      <c r="M440" s="16"/>
      <c r="O440" s="16"/>
      <c r="Q440" s="16"/>
      <c r="R440" s="16"/>
      <c r="S440" s="16"/>
      <c r="T440" s="16"/>
      <c r="V440" s="16"/>
      <c r="X440" s="16"/>
      <c r="Y440" s="16"/>
      <c r="Z440" s="16"/>
      <c r="AA440" s="16"/>
      <c r="AC440" s="16">
        <v>4030</v>
      </c>
      <c r="AD440" s="16">
        <f t="shared" si="40"/>
        <v>67.166666666666671</v>
      </c>
      <c r="AE440" s="16">
        <v>48.881397</v>
      </c>
      <c r="AF440" s="16">
        <v>106.55893</v>
      </c>
      <c r="AG440" s="16">
        <v>0.14348975</v>
      </c>
      <c r="AH440" s="16">
        <v>1.7052705E-3</v>
      </c>
      <c r="AJ440" s="16">
        <v>4030</v>
      </c>
      <c r="AK440" s="16">
        <f t="shared" si="39"/>
        <v>67.166666666666671</v>
      </c>
      <c r="AL440" s="16">
        <v>47.685775999999997</v>
      </c>
      <c r="AM440" s="16">
        <v>107.08416</v>
      </c>
      <c r="AN440" s="16">
        <v>0.13138057</v>
      </c>
      <c r="AO440" s="19">
        <v>-9.2715659999999998E-6</v>
      </c>
      <c r="AQ440" s="16">
        <v>4090</v>
      </c>
      <c r="AR440">
        <f t="shared" si="41"/>
        <v>68.166666666666671</v>
      </c>
      <c r="AS440" s="16">
        <v>29.597033</v>
      </c>
      <c r="AT440" s="16">
        <v>78.204980000000006</v>
      </c>
      <c r="AU440" s="16">
        <v>3.2232597000000002E-2</v>
      </c>
      <c r="AV440" s="16">
        <v>-2.6536154999999999E-2</v>
      </c>
      <c r="AX440" s="16"/>
      <c r="AY440" s="16"/>
    </row>
    <row r="441" spans="1:51">
      <c r="A441" s="16"/>
      <c r="B441" s="16"/>
      <c r="C441" s="16"/>
      <c r="D441" s="16"/>
      <c r="E441" s="16"/>
      <c r="F441" s="16"/>
      <c r="H441" s="16"/>
      <c r="I441" s="16"/>
      <c r="J441" s="16"/>
      <c r="K441" s="16"/>
      <c r="L441" s="16"/>
      <c r="M441" s="16"/>
      <c r="O441" s="16"/>
      <c r="Q441" s="16"/>
      <c r="R441" s="16"/>
      <c r="S441" s="16"/>
      <c r="T441" s="16"/>
      <c r="V441" s="16"/>
      <c r="X441" s="16"/>
      <c r="Y441" s="16"/>
      <c r="Z441" s="16"/>
      <c r="AA441" s="16"/>
      <c r="AC441" s="16">
        <v>4040</v>
      </c>
      <c r="AD441" s="16">
        <f t="shared" si="40"/>
        <v>67.333333333333329</v>
      </c>
      <c r="AE441" s="16">
        <v>48.881217999999997</v>
      </c>
      <c r="AF441" s="16">
        <v>106.55894499999999</v>
      </c>
      <c r="AG441" s="16">
        <v>0.14348973000000001</v>
      </c>
      <c r="AH441" s="16">
        <v>1.7180361000000001E-3</v>
      </c>
      <c r="AJ441" s="16">
        <v>4040</v>
      </c>
      <c r="AK441" s="16">
        <f t="shared" si="39"/>
        <v>67.333333333333329</v>
      </c>
      <c r="AL441" s="16">
        <v>47.685769999999998</v>
      </c>
      <c r="AM441" s="16">
        <v>107.084305</v>
      </c>
      <c r="AN441" s="16">
        <v>0.13138087000000001</v>
      </c>
      <c r="AO441" s="19">
        <v>-6.3981856000000003E-6</v>
      </c>
      <c r="AQ441" s="16">
        <v>4100</v>
      </c>
      <c r="AR441">
        <f t="shared" si="41"/>
        <v>68.333333333333329</v>
      </c>
      <c r="AS441" s="16">
        <v>29.930367</v>
      </c>
      <c r="AT441" s="16">
        <v>78.392319999999998</v>
      </c>
      <c r="AU441" s="16">
        <v>3.3051297E-2</v>
      </c>
      <c r="AV441" s="16">
        <v>-2.6757685E-2</v>
      </c>
      <c r="AX441" s="16"/>
      <c r="AY441" s="16"/>
    </row>
    <row r="442" spans="1:51">
      <c r="A442" s="16"/>
      <c r="B442" s="16"/>
      <c r="C442" s="16"/>
      <c r="D442" s="16"/>
      <c r="E442" s="16"/>
      <c r="F442" s="16"/>
      <c r="H442" s="16"/>
      <c r="I442" s="16"/>
      <c r="J442" s="16"/>
      <c r="K442" s="16"/>
      <c r="L442" s="16"/>
      <c r="M442" s="16"/>
      <c r="O442" s="16"/>
      <c r="Q442" s="16"/>
      <c r="R442" s="16"/>
      <c r="S442" s="16"/>
      <c r="T442" s="16"/>
      <c r="V442" s="16"/>
      <c r="X442" s="16"/>
      <c r="Y442" s="16"/>
      <c r="Z442" s="16"/>
      <c r="AA442" s="16"/>
      <c r="AC442" s="16">
        <v>4050</v>
      </c>
      <c r="AD442" s="16">
        <f t="shared" si="40"/>
        <v>67.5</v>
      </c>
      <c r="AE442" s="16">
        <v>48.881042000000001</v>
      </c>
      <c r="AF442" s="16">
        <v>106.55895</v>
      </c>
      <c r="AG442" s="16">
        <v>0.14348971999999999</v>
      </c>
      <c r="AH442" s="16">
        <v>1.7308001E-3</v>
      </c>
      <c r="AJ442" s="16">
        <v>4050</v>
      </c>
      <c r="AK442" s="16">
        <f t="shared" si="39"/>
        <v>67.5</v>
      </c>
      <c r="AL442" s="16">
        <v>47.685760000000002</v>
      </c>
      <c r="AM442" s="16">
        <v>107.08441000000001</v>
      </c>
      <c r="AN442" s="16">
        <v>0.13138108000000001</v>
      </c>
      <c r="AO442" s="19">
        <v>-4.2495803E-6</v>
      </c>
      <c r="AQ442" s="16">
        <v>4110</v>
      </c>
      <c r="AR442">
        <f t="shared" si="41"/>
        <v>68.5</v>
      </c>
      <c r="AS442" s="16">
        <v>30.2637</v>
      </c>
      <c r="AT442" s="16">
        <v>78.585440000000006</v>
      </c>
      <c r="AU442" s="16">
        <v>3.3892440000000003E-2</v>
      </c>
      <c r="AV442" s="16">
        <v>-2.6980592000000001E-2</v>
      </c>
      <c r="AX442" s="16"/>
      <c r="AY442" s="16"/>
    </row>
    <row r="443" spans="1:51">
      <c r="A443" s="16"/>
      <c r="B443" s="16"/>
      <c r="C443" s="16"/>
      <c r="D443" s="16"/>
      <c r="E443" s="16"/>
      <c r="F443" s="16"/>
      <c r="H443" s="16"/>
      <c r="I443" s="16"/>
      <c r="J443" s="16"/>
      <c r="K443" s="16"/>
      <c r="L443" s="16"/>
      <c r="M443" s="16"/>
      <c r="O443" s="16"/>
      <c r="Q443" s="16"/>
      <c r="R443" s="16"/>
      <c r="S443" s="16"/>
      <c r="T443" s="16"/>
      <c r="V443" s="16"/>
      <c r="X443" s="16"/>
      <c r="Y443" s="16"/>
      <c r="Z443" s="16"/>
      <c r="AA443" s="16"/>
      <c r="AC443" s="16">
        <v>4060</v>
      </c>
      <c r="AD443" s="16">
        <f t="shared" si="40"/>
        <v>67.666666666666671</v>
      </c>
      <c r="AE443" s="16">
        <v>48.880862999999998</v>
      </c>
      <c r="AF443" s="16">
        <v>106.55896</v>
      </c>
      <c r="AG443" s="16">
        <v>0.1434897</v>
      </c>
      <c r="AH443" s="16">
        <v>1.7435625000000001E-3</v>
      </c>
      <c r="AJ443" s="16">
        <v>4060</v>
      </c>
      <c r="AK443" s="16">
        <f t="shared" si="39"/>
        <v>67.666666666666671</v>
      </c>
      <c r="AL443" s="16">
        <v>47.685752999999998</v>
      </c>
      <c r="AM443" s="16">
        <v>107.08447</v>
      </c>
      <c r="AN443" s="16">
        <v>0.1313812</v>
      </c>
      <c r="AO443" s="19">
        <v>-2.634985E-6</v>
      </c>
      <c r="AQ443" s="16">
        <v>4120</v>
      </c>
      <c r="AR443">
        <f t="shared" si="41"/>
        <v>68.666666666666671</v>
      </c>
      <c r="AS443" s="16">
        <v>30.597033</v>
      </c>
      <c r="AT443" s="16">
        <v>78.784570000000002</v>
      </c>
      <c r="AU443" s="16">
        <v>3.4756623E-2</v>
      </c>
      <c r="AV443" s="16">
        <v>-2.7204793000000001E-2</v>
      </c>
      <c r="AX443" s="16"/>
      <c r="AY443" s="16"/>
    </row>
    <row r="444" spans="1:51">
      <c r="A444" s="16"/>
      <c r="B444" s="16"/>
      <c r="C444" s="16"/>
      <c r="D444" s="16"/>
      <c r="E444" s="16"/>
      <c r="F444" s="16"/>
      <c r="H444" s="16"/>
      <c r="I444" s="16"/>
      <c r="J444" s="16"/>
      <c r="K444" s="16"/>
      <c r="L444" s="16"/>
      <c r="M444" s="16"/>
      <c r="O444" s="16"/>
      <c r="Q444" s="16"/>
      <c r="R444" s="16"/>
      <c r="S444" s="16"/>
      <c r="T444" s="16"/>
      <c r="V444" s="16"/>
      <c r="X444" s="16"/>
      <c r="Y444" s="16"/>
      <c r="Z444" s="16"/>
      <c r="AA444" s="16"/>
      <c r="AC444" s="16">
        <v>4070</v>
      </c>
      <c r="AD444" s="16">
        <f t="shared" si="40"/>
        <v>67.833333333333329</v>
      </c>
      <c r="AE444" s="16">
        <v>48.880684000000002</v>
      </c>
      <c r="AF444" s="16">
        <v>106.558975</v>
      </c>
      <c r="AG444" s="16">
        <v>0.14348969</v>
      </c>
      <c r="AH444" s="16">
        <v>1.7563233000000001E-3</v>
      </c>
      <c r="AJ444" s="16">
        <v>4070</v>
      </c>
      <c r="AK444" s="16">
        <f t="shared" si="39"/>
        <v>67.833333333333329</v>
      </c>
      <c r="AL444" s="16">
        <v>47.685740000000003</v>
      </c>
      <c r="AM444" s="16">
        <v>107.08452</v>
      </c>
      <c r="AN444" s="16">
        <v>0.13138129000000001</v>
      </c>
      <c r="AO444" s="19">
        <v>-1.431502E-6</v>
      </c>
      <c r="AQ444" s="16">
        <v>4130</v>
      </c>
      <c r="AR444">
        <f t="shared" si="41"/>
        <v>68.833333333333329</v>
      </c>
      <c r="AS444" s="16">
        <v>30.930367</v>
      </c>
      <c r="AT444" s="16">
        <v>78.989949999999993</v>
      </c>
      <c r="AU444" s="16">
        <v>3.5644429999999998E-2</v>
      </c>
      <c r="AV444" s="16">
        <v>-2.743044E-2</v>
      </c>
      <c r="AX444" s="16"/>
      <c r="AY444" s="16"/>
    </row>
    <row r="445" spans="1:51">
      <c r="A445" s="16"/>
      <c r="B445" s="16"/>
      <c r="C445" s="16"/>
      <c r="D445" s="16"/>
      <c r="E445" s="16"/>
      <c r="F445" s="16"/>
      <c r="H445" s="16"/>
      <c r="I445" s="16"/>
      <c r="J445" s="16"/>
      <c r="K445" s="16"/>
      <c r="L445" s="16"/>
      <c r="M445" s="16"/>
      <c r="O445" s="16"/>
      <c r="Q445" s="16"/>
      <c r="R445" s="16"/>
      <c r="S445" s="16"/>
      <c r="T445" s="16"/>
      <c r="V445" s="16"/>
      <c r="X445" s="16"/>
      <c r="Y445" s="16"/>
      <c r="Z445" s="16"/>
      <c r="AA445" s="16"/>
      <c r="AC445" s="16">
        <v>4080</v>
      </c>
      <c r="AD445" s="16">
        <f t="shared" si="40"/>
        <v>68</v>
      </c>
      <c r="AE445" s="16">
        <v>48.880504999999999</v>
      </c>
      <c r="AF445" s="16">
        <v>106.55898000000001</v>
      </c>
      <c r="AG445" s="16">
        <v>0.14348967000000001</v>
      </c>
      <c r="AH445" s="16">
        <v>1.7690824999999999E-3</v>
      </c>
      <c r="AJ445" s="16">
        <v>4080</v>
      </c>
      <c r="AK445" s="16">
        <f t="shared" si="39"/>
        <v>68</v>
      </c>
      <c r="AL445" s="16">
        <v>47.685733999999997</v>
      </c>
      <c r="AM445" s="16">
        <v>107.08453</v>
      </c>
      <c r="AN445" s="16">
        <v>0.13138132</v>
      </c>
      <c r="AO445" s="19">
        <v>-5.4096563000000004E-7</v>
      </c>
      <c r="AQ445" s="16">
        <v>4140</v>
      </c>
      <c r="AR445">
        <f t="shared" si="41"/>
        <v>69</v>
      </c>
      <c r="AS445" s="16">
        <v>31.2637</v>
      </c>
      <c r="AT445" s="16">
        <v>79.201809999999995</v>
      </c>
      <c r="AU445" s="16">
        <v>3.6556463999999997E-2</v>
      </c>
      <c r="AV445" s="16">
        <v>-2.7657757000000002E-2</v>
      </c>
      <c r="AX445" s="16"/>
      <c r="AY445" s="16"/>
    </row>
    <row r="446" spans="1:51">
      <c r="A446" s="16"/>
      <c r="B446" s="16"/>
      <c r="C446" s="16"/>
      <c r="D446" s="16"/>
      <c r="E446" s="16"/>
      <c r="F446" s="16"/>
      <c r="H446" s="16"/>
      <c r="I446" s="16"/>
      <c r="J446" s="16"/>
      <c r="K446" s="16"/>
      <c r="L446" s="16"/>
      <c r="M446" s="16"/>
      <c r="O446" s="16"/>
      <c r="Q446" s="16"/>
      <c r="R446" s="16"/>
      <c r="S446" s="16"/>
      <c r="T446" s="16"/>
      <c r="V446" s="16"/>
      <c r="X446" s="16"/>
      <c r="Y446" s="16"/>
      <c r="Z446" s="16"/>
      <c r="AA446" s="16"/>
      <c r="AC446" s="16">
        <v>4090</v>
      </c>
      <c r="AD446" s="16">
        <f t="shared" si="40"/>
        <v>68.166666666666671</v>
      </c>
      <c r="AE446" s="16">
        <v>48.880324999999999</v>
      </c>
      <c r="AF446" s="16">
        <v>106.55898999999999</v>
      </c>
      <c r="AG446" s="16">
        <v>0.14348965999999999</v>
      </c>
      <c r="AH446" s="16">
        <v>1.7818399E-3</v>
      </c>
      <c r="AJ446" s="16">
        <v>4087.8152</v>
      </c>
      <c r="AK446" s="16">
        <f t="shared" si="39"/>
        <v>68.130253333333329</v>
      </c>
      <c r="AL446" s="16">
        <v>47.68573</v>
      </c>
      <c r="AM446" s="16">
        <v>107.08454</v>
      </c>
      <c r="AN446" s="16">
        <v>0.13138132999999999</v>
      </c>
      <c r="AO446" s="19">
        <v>1.0000048000000001E-8</v>
      </c>
      <c r="AQ446" s="16">
        <v>4150</v>
      </c>
      <c r="AR446">
        <f t="shared" si="41"/>
        <v>69.166666666666671</v>
      </c>
      <c r="AS446" s="16">
        <v>31.597033</v>
      </c>
      <c r="AT446" s="16">
        <v>79.420419999999993</v>
      </c>
      <c r="AU446" s="16">
        <v>3.7493319999999997E-2</v>
      </c>
      <c r="AV446" s="16">
        <v>-2.7887141000000001E-2</v>
      </c>
      <c r="AX446" s="16"/>
      <c r="AY446" s="16"/>
    </row>
    <row r="447" spans="1:51">
      <c r="A447" s="16"/>
      <c r="B447" s="16"/>
      <c r="C447" s="16"/>
      <c r="D447" s="16"/>
      <c r="E447" s="16"/>
      <c r="F447" s="16"/>
      <c r="H447" s="16"/>
      <c r="I447" s="16"/>
      <c r="J447" s="16"/>
      <c r="K447" s="16"/>
      <c r="L447" s="16"/>
      <c r="M447" s="16"/>
      <c r="O447" s="16"/>
      <c r="Q447" s="16"/>
      <c r="R447" s="16"/>
      <c r="S447" s="16"/>
      <c r="T447" s="16"/>
      <c r="V447" s="16"/>
      <c r="X447" s="16"/>
      <c r="Y447" s="16"/>
      <c r="Z447" s="16"/>
      <c r="AA447" s="16"/>
      <c r="AC447" s="16">
        <v>4100</v>
      </c>
      <c r="AD447" s="16">
        <f t="shared" si="40"/>
        <v>68.333333333333329</v>
      </c>
      <c r="AE447" s="16">
        <v>48.880146000000003</v>
      </c>
      <c r="AF447" s="16">
        <v>106.559006</v>
      </c>
      <c r="AG447" s="16">
        <v>0.14348963000000001</v>
      </c>
      <c r="AH447" s="16">
        <v>1.7945957E-3</v>
      </c>
      <c r="AJ447" s="16">
        <v>4087.8152</v>
      </c>
      <c r="AK447" s="16">
        <f t="shared" si="39"/>
        <v>68.130253333333329</v>
      </c>
      <c r="AL447" s="16">
        <v>47.68573</v>
      </c>
      <c r="AM447" s="16">
        <v>107.08454</v>
      </c>
      <c r="AN447" s="16">
        <v>0.13138132999999999</v>
      </c>
      <c r="AO447" s="19">
        <v>7.1993479999999997E-9</v>
      </c>
      <c r="AQ447" s="16">
        <v>4160</v>
      </c>
      <c r="AR447">
        <f t="shared" si="41"/>
        <v>69.333333333333329</v>
      </c>
      <c r="AS447" s="16">
        <v>31.930367</v>
      </c>
      <c r="AT447" s="16">
        <v>79.646010000000004</v>
      </c>
      <c r="AU447" s="16">
        <v>3.8455580000000003E-2</v>
      </c>
      <c r="AV447" s="16">
        <v>-2.8119246000000001E-2</v>
      </c>
      <c r="AX447" s="16"/>
      <c r="AY447" s="16"/>
    </row>
    <row r="448" spans="1:51">
      <c r="A448" s="16"/>
      <c r="B448" s="16"/>
      <c r="C448" s="16"/>
      <c r="D448" s="16"/>
      <c r="E448" s="16"/>
      <c r="F448" s="16"/>
      <c r="H448" s="16"/>
      <c r="I448" s="16"/>
      <c r="J448" s="16"/>
      <c r="K448" s="16"/>
      <c r="L448" s="16"/>
      <c r="M448" s="16"/>
      <c r="O448" s="16"/>
      <c r="Q448" s="16"/>
      <c r="R448" s="16"/>
      <c r="S448" s="16"/>
      <c r="T448" s="16"/>
      <c r="V448" s="16"/>
      <c r="X448" s="16"/>
      <c r="Y448" s="16"/>
      <c r="Z448" s="16"/>
      <c r="AA448" s="16"/>
      <c r="AC448" s="16">
        <v>4110</v>
      </c>
      <c r="AD448" s="16">
        <f t="shared" si="40"/>
        <v>68.5</v>
      </c>
      <c r="AE448" s="16">
        <v>48.879967000000001</v>
      </c>
      <c r="AF448" s="16">
        <v>106.55901</v>
      </c>
      <c r="AG448" s="16">
        <v>0.14348960999999999</v>
      </c>
      <c r="AH448" s="16">
        <v>1.8073499000000001E-3</v>
      </c>
      <c r="AJ448" s="16">
        <v>4090</v>
      </c>
      <c r="AK448" s="16">
        <f t="shared" si="39"/>
        <v>68.166666666666671</v>
      </c>
      <c r="AL448" s="16">
        <v>47.685726000000003</v>
      </c>
      <c r="AM448" s="16">
        <v>107.08454</v>
      </c>
      <c r="AN448" s="16">
        <v>0.13138132999999999</v>
      </c>
      <c r="AO448" s="19">
        <v>1.3844776E-7</v>
      </c>
      <c r="AQ448" s="16">
        <v>4170</v>
      </c>
      <c r="AR448">
        <f t="shared" si="41"/>
        <v>69.5</v>
      </c>
      <c r="AS448" s="16">
        <v>32.2637</v>
      </c>
      <c r="AT448" s="16">
        <v>79.878876000000005</v>
      </c>
      <c r="AU448" s="16">
        <v>3.9443846999999997E-2</v>
      </c>
      <c r="AV448" s="16">
        <v>-2.8354839999999999E-2</v>
      </c>
      <c r="AX448" s="16"/>
      <c r="AY448" s="16"/>
    </row>
    <row r="449" spans="1:51">
      <c r="A449" s="16"/>
      <c r="B449" s="16"/>
      <c r="C449" s="16"/>
      <c r="D449" s="16"/>
      <c r="E449" s="16"/>
      <c r="F449" s="16"/>
      <c r="H449" s="16"/>
      <c r="I449" s="16"/>
      <c r="J449" s="16"/>
      <c r="K449" s="16"/>
      <c r="L449" s="16"/>
      <c r="M449" s="16"/>
      <c r="O449" s="16"/>
      <c r="Q449" s="16"/>
      <c r="R449" s="16"/>
      <c r="S449" s="16"/>
      <c r="T449" s="16"/>
      <c r="V449" s="16"/>
      <c r="X449" s="16"/>
      <c r="Y449" s="16"/>
      <c r="Z449" s="16"/>
      <c r="AA449" s="16"/>
      <c r="AC449" s="16">
        <v>4120</v>
      </c>
      <c r="AD449" s="16">
        <f t="shared" si="40"/>
        <v>68.666666666666671</v>
      </c>
      <c r="AE449" s="16">
        <v>48.879787</v>
      </c>
      <c r="AF449" s="16">
        <v>106.55903000000001</v>
      </c>
      <c r="AG449" s="16">
        <v>0.14348959999999999</v>
      </c>
      <c r="AH449" s="16">
        <v>1.8201021999999999E-3</v>
      </c>
      <c r="AJ449" s="16">
        <v>4100</v>
      </c>
      <c r="AK449" s="16">
        <f t="shared" si="39"/>
        <v>68.333333333333329</v>
      </c>
      <c r="AL449" s="16">
        <v>47.685720000000003</v>
      </c>
      <c r="AM449" s="16">
        <v>107.08454</v>
      </c>
      <c r="AN449" s="16">
        <v>0.13138132999999999</v>
      </c>
      <c r="AO449" s="19">
        <v>7.3919889999999998E-7</v>
      </c>
      <c r="AQ449" s="16">
        <v>4180</v>
      </c>
      <c r="AR449">
        <f t="shared" si="41"/>
        <v>69.666666666666671</v>
      </c>
      <c r="AS449" s="16">
        <v>32.597034000000001</v>
      </c>
      <c r="AT449" s="16">
        <v>80.119280000000003</v>
      </c>
      <c r="AU449" s="16">
        <v>4.04587E-2</v>
      </c>
      <c r="AV449" s="16">
        <v>-2.859488E-2</v>
      </c>
      <c r="AX449" s="16"/>
      <c r="AY449" s="16"/>
    </row>
    <row r="450" spans="1:51">
      <c r="A450" s="16"/>
      <c r="B450" s="16"/>
      <c r="C450" s="16"/>
      <c r="D450" s="16"/>
      <c r="E450" s="16"/>
      <c r="F450" s="16"/>
      <c r="H450" s="16"/>
      <c r="I450" s="16"/>
      <c r="J450" s="16"/>
      <c r="K450" s="16"/>
      <c r="L450" s="16"/>
      <c r="M450" s="16"/>
      <c r="O450" s="16"/>
      <c r="Q450" s="16"/>
      <c r="R450" s="16"/>
      <c r="S450" s="16"/>
      <c r="T450" s="16"/>
      <c r="V450" s="16"/>
      <c r="X450" s="16"/>
      <c r="Y450" s="16"/>
      <c r="Z450" s="16"/>
      <c r="AA450" s="16"/>
      <c r="AC450" s="16">
        <v>4130</v>
      </c>
      <c r="AD450" s="16">
        <f t="shared" si="40"/>
        <v>68.833333333333329</v>
      </c>
      <c r="AE450" s="16">
        <v>48.879612000000002</v>
      </c>
      <c r="AF450" s="16">
        <v>106.55904</v>
      </c>
      <c r="AG450" s="16">
        <v>0.14348958000000001</v>
      </c>
      <c r="AH450" s="16">
        <v>1.832853E-3</v>
      </c>
      <c r="AJ450" s="16">
        <v>4110</v>
      </c>
      <c r="AK450" s="16">
        <f t="shared" si="39"/>
        <v>68.5</v>
      </c>
      <c r="AL450" s="16">
        <v>47.68571</v>
      </c>
      <c r="AM450" s="16">
        <v>107.08454</v>
      </c>
      <c r="AN450" s="16">
        <v>0.13138132999999999</v>
      </c>
      <c r="AO450" s="19">
        <v>1.3399514E-6</v>
      </c>
      <c r="AQ450" s="16">
        <v>4190</v>
      </c>
      <c r="AR450">
        <f t="shared" si="41"/>
        <v>69.833333333333329</v>
      </c>
      <c r="AS450" s="16">
        <v>32.930366999999997</v>
      </c>
      <c r="AT450" s="16">
        <v>80.367500000000007</v>
      </c>
      <c r="AU450" s="16">
        <v>4.150073E-2</v>
      </c>
      <c r="AV450" s="16">
        <v>-2.8840462000000001E-2</v>
      </c>
      <c r="AX450" s="16"/>
      <c r="AY450" s="16"/>
    </row>
    <row r="451" spans="1:51">
      <c r="A451" s="16"/>
      <c r="B451" s="16"/>
      <c r="C451" s="16"/>
      <c r="D451" s="16"/>
      <c r="E451" s="16"/>
      <c r="F451" s="16"/>
      <c r="H451" s="16"/>
      <c r="I451" s="16"/>
      <c r="J451" s="16"/>
      <c r="K451" s="16"/>
      <c r="L451" s="16"/>
      <c r="M451" s="16"/>
      <c r="O451" s="16"/>
      <c r="Q451" s="16"/>
      <c r="R451" s="16"/>
      <c r="S451" s="16"/>
      <c r="T451" s="16"/>
      <c r="V451" s="16"/>
      <c r="X451" s="16"/>
      <c r="Y451" s="16"/>
      <c r="Z451" s="16"/>
      <c r="AA451" s="16"/>
      <c r="AC451" s="16">
        <v>4140</v>
      </c>
      <c r="AD451" s="16">
        <f t="shared" si="40"/>
        <v>69</v>
      </c>
      <c r="AE451" s="16">
        <v>48.879432999999999</v>
      </c>
      <c r="AF451" s="16">
        <v>106.55905</v>
      </c>
      <c r="AG451" s="16">
        <v>0.14348957000000001</v>
      </c>
      <c r="AH451" s="16">
        <v>1.8456017999999999E-3</v>
      </c>
      <c r="AJ451" s="16">
        <v>4120</v>
      </c>
      <c r="AK451" s="16">
        <f t="shared" si="39"/>
        <v>68.666666666666671</v>
      </c>
      <c r="AL451" s="16">
        <v>47.685702999999997</v>
      </c>
      <c r="AM451" s="16">
        <v>107.08454</v>
      </c>
      <c r="AN451" s="16">
        <v>0.13138132999999999</v>
      </c>
      <c r="AO451" s="19">
        <v>1.9407082E-6</v>
      </c>
      <c r="AQ451" s="16">
        <v>4200</v>
      </c>
      <c r="AR451">
        <f t="shared" si="41"/>
        <v>70</v>
      </c>
      <c r="AS451" s="16">
        <v>33.2637</v>
      </c>
      <c r="AT451" s="16">
        <v>80.623824999999997</v>
      </c>
      <c r="AU451" s="16">
        <v>4.2570497999999998E-2</v>
      </c>
      <c r="AV451" s="16">
        <v>-2.9092822000000001E-2</v>
      </c>
      <c r="AX451" s="16"/>
      <c r="AY451" s="16"/>
    </row>
    <row r="452" spans="1:51">
      <c r="A452" s="16"/>
      <c r="B452" s="16"/>
      <c r="C452" s="16"/>
      <c r="D452" s="16"/>
      <c r="E452" s="16"/>
      <c r="F452" s="16"/>
      <c r="H452" s="16"/>
      <c r="I452" s="16"/>
      <c r="J452" s="16"/>
      <c r="K452" s="16"/>
      <c r="L452" s="16"/>
      <c r="M452" s="16"/>
      <c r="O452" s="16"/>
      <c r="Q452" s="16"/>
      <c r="R452" s="16"/>
      <c r="S452" s="16"/>
      <c r="T452" s="16"/>
      <c r="V452" s="16"/>
      <c r="X452" s="16"/>
      <c r="Y452" s="16"/>
      <c r="Z452" s="16"/>
      <c r="AA452" s="16"/>
      <c r="AC452" s="16">
        <v>4150</v>
      </c>
      <c r="AD452" s="16">
        <f t="shared" si="40"/>
        <v>69.166666666666671</v>
      </c>
      <c r="AE452" s="16">
        <v>48.879252999999999</v>
      </c>
      <c r="AF452" s="16">
        <v>106.55906</v>
      </c>
      <c r="AG452" s="16">
        <v>0.14348954</v>
      </c>
      <c r="AH452" s="16">
        <v>1.8583491000000001E-3</v>
      </c>
      <c r="AJ452" s="16">
        <v>4130</v>
      </c>
      <c r="AK452" s="16">
        <f t="shared" si="39"/>
        <v>68.833333333333329</v>
      </c>
      <c r="AL452" s="16">
        <v>47.685690000000001</v>
      </c>
      <c r="AM452" s="16">
        <v>107.08454</v>
      </c>
      <c r="AN452" s="16">
        <v>0.13138132999999999</v>
      </c>
      <c r="AO452" s="19">
        <v>2.5414682999999999E-6</v>
      </c>
      <c r="AQ452" s="16">
        <v>4210</v>
      </c>
      <c r="AR452">
        <f t="shared" si="41"/>
        <v>70.166666666666671</v>
      </c>
      <c r="AS452" s="16">
        <v>33.597034000000001</v>
      </c>
      <c r="AT452" s="16">
        <v>80.888570000000001</v>
      </c>
      <c r="AU452" s="16">
        <v>4.3668587000000002E-2</v>
      </c>
      <c r="AV452" s="16">
        <v>-2.9353279999999999E-2</v>
      </c>
      <c r="AX452" s="16"/>
      <c r="AY452" s="16"/>
    </row>
    <row r="453" spans="1:51">
      <c r="A453" s="16"/>
      <c r="B453" s="16"/>
      <c r="C453" s="16"/>
      <c r="D453" s="16"/>
      <c r="E453" s="16"/>
      <c r="F453" s="16"/>
      <c r="H453" s="16"/>
      <c r="I453" s="16"/>
      <c r="J453" s="16"/>
      <c r="K453" s="16"/>
      <c r="L453" s="16"/>
      <c r="M453" s="16"/>
      <c r="O453" s="16"/>
      <c r="Q453" s="16"/>
      <c r="R453" s="16"/>
      <c r="S453" s="16"/>
      <c r="T453" s="16"/>
      <c r="V453" s="16"/>
      <c r="X453" s="16"/>
      <c r="Y453" s="16"/>
      <c r="Z453" s="16"/>
      <c r="AA453" s="16"/>
      <c r="AC453" s="16">
        <v>4160</v>
      </c>
      <c r="AD453" s="16">
        <f t="shared" si="40"/>
        <v>69.333333333333329</v>
      </c>
      <c r="AE453" s="16">
        <v>48.879074000000003</v>
      </c>
      <c r="AF453" s="16">
        <v>106.559074</v>
      </c>
      <c r="AG453" s="16">
        <v>0.14348952000000001</v>
      </c>
      <c r="AH453" s="16">
        <v>1.8710945E-3</v>
      </c>
      <c r="AJ453" s="16">
        <v>4140</v>
      </c>
      <c r="AK453" s="16">
        <f t="shared" si="39"/>
        <v>69</v>
      </c>
      <c r="AL453" s="16">
        <v>47.685684000000002</v>
      </c>
      <c r="AM453" s="16">
        <v>107.08454</v>
      </c>
      <c r="AN453" s="16">
        <v>0.13138132999999999</v>
      </c>
      <c r="AO453" s="19">
        <v>3.1422109999999998E-6</v>
      </c>
      <c r="AQ453" s="16">
        <v>4220</v>
      </c>
      <c r="AR453">
        <f t="shared" si="41"/>
        <v>70.333333333333329</v>
      </c>
      <c r="AS453" s="16">
        <v>33.930366999999997</v>
      </c>
      <c r="AT453" s="16">
        <v>81.162025</v>
      </c>
      <c r="AU453" s="16">
        <v>4.4795572999999998E-2</v>
      </c>
      <c r="AV453" s="16">
        <v>-2.9623150000000001E-2</v>
      </c>
      <c r="AX453" s="16"/>
      <c r="AY453" s="16"/>
    </row>
    <row r="454" spans="1:51">
      <c r="A454" s="16"/>
      <c r="B454" s="16"/>
      <c r="C454" s="16"/>
      <c r="D454" s="16"/>
      <c r="E454" s="16"/>
      <c r="F454" s="16"/>
      <c r="O454" s="16"/>
      <c r="Q454" s="16"/>
      <c r="R454" s="16"/>
      <c r="S454" s="16"/>
      <c r="T454" s="16"/>
      <c r="V454" s="16"/>
      <c r="X454" s="16"/>
      <c r="Y454" s="16"/>
      <c r="Z454" s="16"/>
      <c r="AA454" s="16"/>
      <c r="AC454" s="16">
        <v>4170</v>
      </c>
      <c r="AD454" s="16">
        <f t="shared" si="40"/>
        <v>69.5</v>
      </c>
      <c r="AE454" s="16">
        <v>48.878895</v>
      </c>
      <c r="AF454" s="16">
        <v>106.55907999999999</v>
      </c>
      <c r="AG454" s="16">
        <v>0.14348950999999999</v>
      </c>
      <c r="AH454" s="16">
        <v>1.8838381999999999E-3</v>
      </c>
      <c r="AJ454">
        <v>4150</v>
      </c>
      <c r="AK454" s="16">
        <f t="shared" ref="AK454:AK517" si="42">AJ454/60</f>
        <v>69.166666666666671</v>
      </c>
      <c r="AL454">
        <v>47.685676999999998</v>
      </c>
      <c r="AM454">
        <v>107.08454</v>
      </c>
      <c r="AN454">
        <v>0.13138132999999999</v>
      </c>
      <c r="AO454" s="20">
        <v>3.742968E-6</v>
      </c>
      <c r="AQ454" s="16">
        <v>4230</v>
      </c>
      <c r="AR454">
        <f t="shared" si="41"/>
        <v>70.5</v>
      </c>
      <c r="AS454" s="16">
        <v>34.2637</v>
      </c>
      <c r="AT454" s="16">
        <v>81.444509999999994</v>
      </c>
      <c r="AU454" s="16">
        <v>4.5952014999999999E-2</v>
      </c>
      <c r="AV454" s="16">
        <v>-2.9903843999999999E-2</v>
      </c>
      <c r="AX454" s="16"/>
      <c r="AY454" s="16"/>
    </row>
    <row r="455" spans="1:51">
      <c r="A455" s="16"/>
      <c r="B455" s="16"/>
      <c r="C455" s="16"/>
      <c r="D455" s="16"/>
      <c r="E455" s="16"/>
      <c r="F455" s="16"/>
      <c r="O455" s="16"/>
      <c r="Q455" s="16"/>
      <c r="R455" s="16"/>
      <c r="S455" s="16"/>
      <c r="T455" s="16"/>
      <c r="V455" s="16"/>
      <c r="X455" s="16"/>
      <c r="Y455" s="16"/>
      <c r="Z455" s="16"/>
      <c r="AA455" s="16"/>
      <c r="AC455" s="16">
        <v>4180</v>
      </c>
      <c r="AD455" s="16">
        <f t="shared" ref="AD455:AD518" si="43">AC455/60</f>
        <v>69.666666666666671</v>
      </c>
      <c r="AE455" s="16">
        <v>48.878715999999997</v>
      </c>
      <c r="AF455" s="16">
        <v>106.5591</v>
      </c>
      <c r="AG455" s="16">
        <v>0.14348949999999999</v>
      </c>
      <c r="AH455" s="16">
        <v>1.8965799999999999E-3</v>
      </c>
      <c r="AJ455">
        <v>4160</v>
      </c>
      <c r="AK455" s="16">
        <f t="shared" si="42"/>
        <v>69.333333333333329</v>
      </c>
      <c r="AL455">
        <v>47.685670000000002</v>
      </c>
      <c r="AM455">
        <v>107.08454</v>
      </c>
      <c r="AN455">
        <v>0.13138132999999999</v>
      </c>
      <c r="AO455" s="20">
        <v>4.3437210000000004E-6</v>
      </c>
      <c r="AQ455" s="16">
        <v>4240</v>
      </c>
      <c r="AR455">
        <f t="shared" ref="AR455:AR518" si="44">AQ455/60</f>
        <v>70.666666666666671</v>
      </c>
      <c r="AS455" s="16">
        <v>34.597034000000001</v>
      </c>
      <c r="AT455" s="16">
        <v>81.736339999999998</v>
      </c>
      <c r="AU455" s="16">
        <v>4.7138482000000002E-2</v>
      </c>
      <c r="AV455" s="16">
        <v>-3.0196816000000001E-2</v>
      </c>
      <c r="AX455" s="16"/>
      <c r="AY455" s="16"/>
    </row>
    <row r="456" spans="1:51">
      <c r="A456" s="16"/>
      <c r="B456" s="16"/>
      <c r="C456" s="16"/>
      <c r="D456" s="16"/>
      <c r="E456" s="16"/>
      <c r="F456" s="16"/>
      <c r="O456" s="16"/>
      <c r="Q456" s="16"/>
      <c r="R456" s="16"/>
      <c r="S456" s="16"/>
      <c r="T456" s="16"/>
      <c r="V456" s="16"/>
      <c r="X456" s="16"/>
      <c r="Y456" s="16"/>
      <c r="Z456" s="16"/>
      <c r="AA456" s="16"/>
      <c r="AC456" s="16">
        <v>4190</v>
      </c>
      <c r="AD456" s="16">
        <f t="shared" si="43"/>
        <v>69.833333333333329</v>
      </c>
      <c r="AE456" s="16">
        <v>48.878535999999997</v>
      </c>
      <c r="AF456" s="16">
        <v>106.55911</v>
      </c>
      <c r="AG456" s="16">
        <v>0.14348947000000001</v>
      </c>
      <c r="AH456" s="16">
        <v>1.9093199999999999E-3</v>
      </c>
      <c r="AJ456">
        <v>4170</v>
      </c>
      <c r="AK456" s="16">
        <f t="shared" si="42"/>
        <v>69.5</v>
      </c>
      <c r="AL456">
        <v>47.685659999999999</v>
      </c>
      <c r="AM456">
        <v>107.08454</v>
      </c>
      <c r="AN456">
        <v>0.13138132999999999</v>
      </c>
      <c r="AO456" s="20">
        <v>4.9444779999999997E-6</v>
      </c>
      <c r="AQ456" s="16">
        <v>4250</v>
      </c>
      <c r="AR456">
        <f t="shared" si="44"/>
        <v>70.833333333333329</v>
      </c>
      <c r="AS456" s="16">
        <v>34.930366999999997</v>
      </c>
      <c r="AT456" s="16">
        <v>82.037859999999995</v>
      </c>
      <c r="AU456" s="16">
        <v>4.8355534999999998E-2</v>
      </c>
      <c r="AV456" s="16">
        <v>-3.0503506E-2</v>
      </c>
      <c r="AX456" s="16"/>
      <c r="AY456" s="16"/>
    </row>
    <row r="457" spans="1:51">
      <c r="A457" s="16"/>
      <c r="B457" s="16"/>
      <c r="C457" s="16"/>
      <c r="D457" s="16"/>
      <c r="E457" s="16"/>
      <c r="F457" s="16"/>
      <c r="O457" s="16"/>
      <c r="Q457" s="16"/>
      <c r="R457" s="16"/>
      <c r="S457" s="16"/>
      <c r="T457" s="16"/>
      <c r="V457" s="16"/>
      <c r="X457" s="16"/>
      <c r="Y457" s="16"/>
      <c r="Z457" s="16"/>
      <c r="AA457" s="16"/>
      <c r="AC457" s="16">
        <v>4200</v>
      </c>
      <c r="AD457" s="16">
        <f t="shared" si="43"/>
        <v>70</v>
      </c>
      <c r="AE457" s="16">
        <v>48.878360000000001</v>
      </c>
      <c r="AF457" s="16">
        <v>106.55911999999999</v>
      </c>
      <c r="AG457" s="16">
        <v>0.14348944999999999</v>
      </c>
      <c r="AH457" s="16">
        <v>1.9220583E-3</v>
      </c>
      <c r="AJ457">
        <v>4180</v>
      </c>
      <c r="AK457" s="16">
        <f t="shared" si="42"/>
        <v>69.666666666666671</v>
      </c>
      <c r="AL457">
        <v>47.685654</v>
      </c>
      <c r="AM457">
        <v>107.08454</v>
      </c>
      <c r="AN457">
        <v>0.13138132999999999</v>
      </c>
      <c r="AO457" s="20">
        <v>5.5452309999999997E-6</v>
      </c>
      <c r="AQ457" s="16">
        <v>4260</v>
      </c>
      <c r="AR457">
        <f t="shared" si="44"/>
        <v>71</v>
      </c>
      <c r="AS457" s="16">
        <v>35.2637</v>
      </c>
      <c r="AT457" s="16">
        <v>82.34939</v>
      </c>
      <c r="AU457" s="16">
        <v>4.9603723000000002E-2</v>
      </c>
      <c r="AV457" s="16">
        <v>-3.0825366999999999E-2</v>
      </c>
      <c r="AX457" s="16"/>
      <c r="AY457" s="16"/>
    </row>
    <row r="458" spans="1:51">
      <c r="A458" s="16"/>
      <c r="B458" s="16"/>
      <c r="C458" s="16"/>
      <c r="D458" s="16"/>
      <c r="E458" s="16"/>
      <c r="F458" s="16"/>
      <c r="O458" s="16"/>
      <c r="Q458" s="16"/>
      <c r="R458" s="16"/>
      <c r="S458" s="16"/>
      <c r="T458" s="16"/>
      <c r="V458" s="16"/>
      <c r="X458" s="16"/>
      <c r="Y458" s="16"/>
      <c r="Z458" s="16"/>
      <c r="AA458" s="16"/>
      <c r="AC458" s="16">
        <v>4210</v>
      </c>
      <c r="AD458" s="16">
        <f t="shared" si="43"/>
        <v>70.166666666666671</v>
      </c>
      <c r="AE458" s="16">
        <v>48.87818</v>
      </c>
      <c r="AF458" s="16">
        <v>106.559135</v>
      </c>
      <c r="AG458" s="16">
        <v>0.14348944</v>
      </c>
      <c r="AH458" s="16">
        <v>1.9347946000000001E-3</v>
      </c>
      <c r="AJ458">
        <v>4190</v>
      </c>
      <c r="AK458" s="16">
        <f t="shared" si="42"/>
        <v>69.833333333333329</v>
      </c>
      <c r="AL458">
        <v>47.685642000000001</v>
      </c>
      <c r="AM458">
        <v>107.08454</v>
      </c>
      <c r="AN458">
        <v>0.13138132999999999</v>
      </c>
      <c r="AO458" s="20">
        <v>6.1459873000000002E-6</v>
      </c>
      <c r="AQ458" s="16">
        <v>4261.6019999999999</v>
      </c>
      <c r="AR458">
        <f t="shared" si="44"/>
        <v>71.026699999999991</v>
      </c>
      <c r="AS458" s="16">
        <v>35.317100000000003</v>
      </c>
      <c r="AT458" s="16">
        <v>82.40025</v>
      </c>
      <c r="AU458" s="16">
        <v>4.9806616999999997E-2</v>
      </c>
      <c r="AV458" s="16">
        <v>-3.0878434E-2</v>
      </c>
      <c r="AX458" s="16"/>
      <c r="AY458" s="16"/>
    </row>
    <row r="459" spans="1:51">
      <c r="A459" s="16"/>
      <c r="B459" s="16"/>
      <c r="C459" s="16"/>
      <c r="D459" s="16"/>
      <c r="E459" s="16"/>
      <c r="F459" s="16"/>
      <c r="O459" s="16"/>
      <c r="Q459" s="16"/>
      <c r="R459" s="16"/>
      <c r="S459" s="16"/>
      <c r="T459" s="16"/>
      <c r="V459" s="16"/>
      <c r="X459" s="16"/>
      <c r="Y459" s="16"/>
      <c r="Z459" s="16"/>
      <c r="AA459" s="16"/>
      <c r="AC459" s="16">
        <v>4220</v>
      </c>
      <c r="AD459" s="16">
        <f t="shared" si="43"/>
        <v>70.333333333333329</v>
      </c>
      <c r="AE459" s="16">
        <v>48.878002000000002</v>
      </c>
      <c r="AF459" s="16">
        <v>106.55915</v>
      </c>
      <c r="AG459" s="16">
        <v>0.14348939999999999</v>
      </c>
      <c r="AH459" s="16">
        <v>1.9475289999999999E-3</v>
      </c>
      <c r="AJ459">
        <v>4200</v>
      </c>
      <c r="AK459" s="16">
        <f t="shared" si="42"/>
        <v>70</v>
      </c>
      <c r="AL459">
        <v>47.685634999999998</v>
      </c>
      <c r="AM459">
        <v>107.08454</v>
      </c>
      <c r="AN459">
        <v>0.13138132999999999</v>
      </c>
      <c r="AO459" s="20">
        <v>6.7467435999999999E-6</v>
      </c>
      <c r="AQ459" s="16">
        <v>4261.6019999999999</v>
      </c>
      <c r="AR459">
        <f t="shared" si="44"/>
        <v>71.026699999999991</v>
      </c>
      <c r="AS459" s="16">
        <v>35.317100000000003</v>
      </c>
      <c r="AT459" s="16">
        <v>82.40025</v>
      </c>
      <c r="AU459" s="16">
        <v>4.9806616999999997E-2</v>
      </c>
      <c r="AV459" s="16">
        <v>-3.0878432000000001E-2</v>
      </c>
      <c r="AX459" s="16"/>
      <c r="AY459" s="16"/>
    </row>
    <row r="460" spans="1:51">
      <c r="A460" s="16"/>
      <c r="B460" s="16"/>
      <c r="C460" s="16"/>
      <c r="D460" s="16"/>
      <c r="E460" s="16"/>
      <c r="F460" s="16"/>
      <c r="O460" s="16"/>
      <c r="Q460" s="16"/>
      <c r="R460" s="16"/>
      <c r="S460" s="16"/>
      <c r="T460" s="16"/>
      <c r="V460" s="16"/>
      <c r="X460" s="16"/>
      <c r="Y460" s="16"/>
      <c r="Z460" s="16"/>
      <c r="AA460" s="16"/>
      <c r="AC460" s="16">
        <v>4230</v>
      </c>
      <c r="AD460" s="16">
        <f t="shared" si="43"/>
        <v>70.5</v>
      </c>
      <c r="AE460" s="16">
        <v>48.877822999999999</v>
      </c>
      <c r="AF460" s="16">
        <v>106.55916000000001</v>
      </c>
      <c r="AG460" s="16">
        <v>0.14348938999999999</v>
      </c>
      <c r="AH460" s="16">
        <v>1.9602616999999998E-3</v>
      </c>
      <c r="AJ460">
        <v>4210</v>
      </c>
      <c r="AK460" s="16">
        <f t="shared" si="42"/>
        <v>70.166666666666671</v>
      </c>
      <c r="AL460">
        <v>47.685626999999997</v>
      </c>
      <c r="AM460">
        <v>107.08454</v>
      </c>
      <c r="AN460">
        <v>0.13138132999999999</v>
      </c>
      <c r="AO460" s="20">
        <v>7.3474993999999999E-6</v>
      </c>
      <c r="AQ460" s="16">
        <v>4270</v>
      </c>
      <c r="AR460">
        <f t="shared" si="44"/>
        <v>71.166666666666671</v>
      </c>
      <c r="AS460" s="16">
        <v>35.438873000000001</v>
      </c>
      <c r="AT460" s="16">
        <v>82.627529999999993</v>
      </c>
      <c r="AU460" s="16">
        <v>5.0710159999999997E-2</v>
      </c>
      <c r="AV460" s="16">
        <v>-2.2562039999999998E-2</v>
      </c>
      <c r="AX460" s="16"/>
      <c r="AY460" s="16"/>
    </row>
    <row r="461" spans="1:51">
      <c r="A461" s="16"/>
      <c r="B461" s="16"/>
      <c r="C461" s="16"/>
      <c r="D461" s="16"/>
      <c r="E461" s="16"/>
      <c r="F461" s="16"/>
      <c r="O461" s="16"/>
      <c r="Q461" s="16"/>
      <c r="R461" s="16"/>
      <c r="S461" s="16"/>
      <c r="T461" s="16"/>
      <c r="V461" s="16"/>
      <c r="X461" s="16"/>
      <c r="Y461" s="16"/>
      <c r="Z461" s="16"/>
      <c r="AA461" s="16"/>
      <c r="AC461" s="16">
        <v>4240</v>
      </c>
      <c r="AD461" s="16">
        <f t="shared" si="43"/>
        <v>70.666666666666671</v>
      </c>
      <c r="AE461" s="16">
        <v>48.877643999999997</v>
      </c>
      <c r="AF461" s="16">
        <v>106.55916999999999</v>
      </c>
      <c r="AG461" s="16">
        <v>0.14348936000000001</v>
      </c>
      <c r="AH461" s="16">
        <v>1.9729923999999999E-3</v>
      </c>
      <c r="AJ461">
        <v>4220</v>
      </c>
      <c r="AK461" s="16">
        <f t="shared" si="42"/>
        <v>70.333333333333329</v>
      </c>
      <c r="AL461">
        <v>47.68562</v>
      </c>
      <c r="AM461">
        <v>107.08454</v>
      </c>
      <c r="AN461">
        <v>0.13138132999999999</v>
      </c>
      <c r="AO461" s="20">
        <v>7.9482570000000005E-6</v>
      </c>
      <c r="AQ461" s="16">
        <v>4280</v>
      </c>
      <c r="AR461">
        <f t="shared" si="44"/>
        <v>71.333333333333329</v>
      </c>
      <c r="AS461" s="16">
        <v>35.583874000000002</v>
      </c>
      <c r="AT461" s="16">
        <v>82.833920000000006</v>
      </c>
      <c r="AU461" s="16">
        <v>5.15264E-2</v>
      </c>
      <c r="AV461" s="16">
        <v>-1.7924009000000001E-2</v>
      </c>
      <c r="AX461" s="16"/>
      <c r="AY461" s="16"/>
    </row>
    <row r="462" spans="1:51">
      <c r="A462" s="16"/>
      <c r="B462" s="16"/>
      <c r="C462" s="16"/>
      <c r="D462" s="16"/>
      <c r="E462" s="16"/>
      <c r="F462" s="16"/>
      <c r="O462" s="16"/>
      <c r="Q462" s="16"/>
      <c r="R462" s="16"/>
      <c r="S462" s="16"/>
      <c r="T462" s="16"/>
      <c r="V462" s="16"/>
      <c r="X462" s="16"/>
      <c r="Y462" s="16"/>
      <c r="Z462" s="16"/>
      <c r="AA462" s="16"/>
      <c r="AC462" s="16">
        <v>4250</v>
      </c>
      <c r="AD462" s="16">
        <f t="shared" si="43"/>
        <v>70.833333333333329</v>
      </c>
      <c r="AE462" s="16">
        <v>48.877464000000003</v>
      </c>
      <c r="AF462" s="16">
        <v>106.55919</v>
      </c>
      <c r="AG462" s="16">
        <v>0.14348934999999999</v>
      </c>
      <c r="AH462" s="16">
        <v>1.9857212999999999E-3</v>
      </c>
      <c r="AJ462">
        <v>4230</v>
      </c>
      <c r="AK462" s="16">
        <f t="shared" si="42"/>
        <v>70.5</v>
      </c>
      <c r="AL462">
        <v>47.685609999999997</v>
      </c>
      <c r="AM462">
        <v>107.08454</v>
      </c>
      <c r="AN462">
        <v>0.13138132999999999</v>
      </c>
      <c r="AO462" s="20">
        <v>8.5490140000000006E-6</v>
      </c>
      <c r="AQ462" s="16">
        <v>4290</v>
      </c>
      <c r="AR462">
        <f t="shared" si="44"/>
        <v>71.5</v>
      </c>
      <c r="AS462" s="16">
        <v>35.728873999999998</v>
      </c>
      <c r="AT462" s="16">
        <v>83.008960000000002</v>
      </c>
      <c r="AU462" s="16">
        <v>5.2215409999999997E-2</v>
      </c>
      <c r="AV462" s="16">
        <v>-1.5910299999999999E-2</v>
      </c>
      <c r="AX462" s="16"/>
      <c r="AY462" s="16"/>
    </row>
    <row r="463" spans="1:51">
      <c r="A463" s="16"/>
      <c r="B463" s="16"/>
      <c r="C463" s="16"/>
      <c r="D463" s="16"/>
      <c r="E463" s="16"/>
      <c r="F463" s="16"/>
      <c r="O463" s="16"/>
      <c r="Q463" s="16"/>
      <c r="R463" s="16"/>
      <c r="S463" s="16"/>
      <c r="T463" s="16"/>
      <c r="V463" s="16"/>
      <c r="X463" s="16"/>
      <c r="Y463" s="16"/>
      <c r="Z463" s="16"/>
      <c r="AA463" s="16"/>
      <c r="AC463" s="16">
        <v>4260</v>
      </c>
      <c r="AD463" s="16">
        <f t="shared" si="43"/>
        <v>71</v>
      </c>
      <c r="AE463" s="16">
        <v>48.877285000000001</v>
      </c>
      <c r="AF463" s="16">
        <v>106.55920399999999</v>
      </c>
      <c r="AG463" s="16">
        <v>0.14348933</v>
      </c>
      <c r="AH463" s="16">
        <v>1.9984479999999999E-3</v>
      </c>
      <c r="AJ463">
        <v>4240</v>
      </c>
      <c r="AK463" s="16">
        <f t="shared" si="42"/>
        <v>70.666666666666671</v>
      </c>
      <c r="AL463">
        <v>47.685603999999998</v>
      </c>
      <c r="AM463">
        <v>107.08454</v>
      </c>
      <c r="AN463">
        <v>0.13138132999999999</v>
      </c>
      <c r="AO463" s="20">
        <v>9.1497710000000007E-6</v>
      </c>
      <c r="AQ463" s="16">
        <v>4300</v>
      </c>
      <c r="AR463">
        <f t="shared" si="44"/>
        <v>71.666666666666671</v>
      </c>
      <c r="AS463" s="16">
        <v>35.873874999999998</v>
      </c>
      <c r="AT463" s="16">
        <v>83.171130000000005</v>
      </c>
      <c r="AU463" s="16">
        <v>5.2851219999999997E-2</v>
      </c>
      <c r="AV463" s="16">
        <v>-1.5055982000000001E-2</v>
      </c>
      <c r="AX463" s="16"/>
      <c r="AY463" s="16"/>
    </row>
    <row r="464" spans="1:51">
      <c r="A464" s="16"/>
      <c r="B464" s="16"/>
      <c r="C464" s="16"/>
      <c r="D464" s="16"/>
      <c r="E464" s="16"/>
      <c r="F464" s="16"/>
      <c r="O464" s="16"/>
      <c r="Q464" s="16"/>
      <c r="R464" s="16"/>
      <c r="S464" s="16"/>
      <c r="T464" s="16"/>
      <c r="V464" s="16"/>
      <c r="X464" s="16"/>
      <c r="Y464" s="16"/>
      <c r="Z464" s="16"/>
      <c r="AA464" s="16"/>
      <c r="AC464" s="16">
        <v>4270</v>
      </c>
      <c r="AD464" s="16">
        <f t="shared" si="43"/>
        <v>71.166666666666671</v>
      </c>
      <c r="AE464" s="16">
        <v>48.877105999999998</v>
      </c>
      <c r="AF464" s="16">
        <v>106.55920999999999</v>
      </c>
      <c r="AG464" s="16">
        <v>0.14348929999999999</v>
      </c>
      <c r="AH464" s="16">
        <v>2.0111730000000002E-3</v>
      </c>
      <c r="AJ464">
        <v>4250</v>
      </c>
      <c r="AK464" s="16">
        <f t="shared" si="42"/>
        <v>70.833333333333329</v>
      </c>
      <c r="AL464">
        <v>47.685592999999997</v>
      </c>
      <c r="AM464">
        <v>107.08454</v>
      </c>
      <c r="AN464">
        <v>0.13138132999999999</v>
      </c>
      <c r="AO464" s="20">
        <v>9.7505269999999998E-6</v>
      </c>
      <c r="AQ464" s="16">
        <v>4310</v>
      </c>
      <c r="AR464">
        <f t="shared" si="44"/>
        <v>71.833333333333329</v>
      </c>
      <c r="AS464" s="16">
        <v>36.018875000000001</v>
      </c>
      <c r="AT464" s="16">
        <v>83.328760000000003</v>
      </c>
      <c r="AU464" s="16">
        <v>5.3466822999999997E-2</v>
      </c>
      <c r="AV464" s="16">
        <v>-1.4716170000000001E-2</v>
      </c>
      <c r="AX464" s="16"/>
      <c r="AY464" s="16"/>
    </row>
    <row r="465" spans="1:51">
      <c r="A465" s="16"/>
      <c r="B465" s="16"/>
      <c r="C465" s="16"/>
      <c r="D465" s="16"/>
      <c r="E465" s="16"/>
      <c r="F465" s="16"/>
      <c r="O465" s="16"/>
      <c r="Q465" s="16"/>
      <c r="R465" s="16"/>
      <c r="S465" s="16"/>
      <c r="T465" s="16"/>
      <c r="V465" s="16"/>
      <c r="X465" s="16"/>
      <c r="Y465" s="16"/>
      <c r="Z465" s="16"/>
      <c r="AA465" s="16"/>
      <c r="AC465" s="16">
        <v>4280</v>
      </c>
      <c r="AD465" s="16">
        <f t="shared" si="43"/>
        <v>71.333333333333329</v>
      </c>
      <c r="AE465" s="16">
        <v>48.876930000000002</v>
      </c>
      <c r="AF465" s="16">
        <v>106.55923</v>
      </c>
      <c r="AG465" s="16">
        <v>0.14348928999999999</v>
      </c>
      <c r="AH465" s="16">
        <v>2.0238959999999999E-3</v>
      </c>
      <c r="AJ465">
        <v>4260</v>
      </c>
      <c r="AK465" s="16">
        <f t="shared" si="42"/>
        <v>71</v>
      </c>
      <c r="AL465">
        <v>47.685585000000003</v>
      </c>
      <c r="AM465">
        <v>107.08454</v>
      </c>
      <c r="AN465">
        <v>0.13138132999999999</v>
      </c>
      <c r="AO465" s="20">
        <v>1.0351286E-5</v>
      </c>
      <c r="AQ465" s="16">
        <v>4320</v>
      </c>
      <c r="AR465">
        <f t="shared" si="44"/>
        <v>72</v>
      </c>
      <c r="AS465" s="16">
        <v>36.163876000000002</v>
      </c>
      <c r="AT465" s="16">
        <v>83.485534999999999</v>
      </c>
      <c r="AU465" s="16">
        <v>5.4076810000000003E-2</v>
      </c>
      <c r="AV465" s="16">
        <v>-1.4609232999999999E-2</v>
      </c>
      <c r="AX465" s="16"/>
      <c r="AY465" s="16"/>
    </row>
    <row r="466" spans="1:51">
      <c r="A466" s="16"/>
      <c r="B466" s="16"/>
      <c r="C466" s="16"/>
      <c r="D466" s="16"/>
      <c r="E466" s="16"/>
      <c r="F466" s="16"/>
      <c r="O466" s="16"/>
      <c r="Q466" s="16"/>
      <c r="R466" s="16"/>
      <c r="S466" s="16"/>
      <c r="T466" s="16"/>
      <c r="V466" s="16"/>
      <c r="X466" s="16"/>
      <c r="Y466" s="16"/>
      <c r="Z466" s="16"/>
      <c r="AA466" s="16"/>
      <c r="AC466" s="16">
        <v>4290</v>
      </c>
      <c r="AD466" s="16">
        <f t="shared" si="43"/>
        <v>71.5</v>
      </c>
      <c r="AE466" s="16">
        <v>48.876750000000001</v>
      </c>
      <c r="AF466" s="16">
        <v>106.55924</v>
      </c>
      <c r="AG466" s="16">
        <v>0.14348926000000001</v>
      </c>
      <c r="AH466" s="16">
        <v>2.0366170000000001E-3</v>
      </c>
      <c r="AJ466">
        <v>4270</v>
      </c>
      <c r="AK466" s="16">
        <f t="shared" si="42"/>
        <v>71.166666666666671</v>
      </c>
      <c r="AL466">
        <v>47.685577000000002</v>
      </c>
      <c r="AM466">
        <v>107.08454</v>
      </c>
      <c r="AN466">
        <v>0.13138132999999999</v>
      </c>
      <c r="AO466" s="20">
        <v>1.0952044E-5</v>
      </c>
      <c r="AQ466" s="16">
        <v>4330</v>
      </c>
      <c r="AR466">
        <f t="shared" si="44"/>
        <v>72.166666666666671</v>
      </c>
      <c r="AS466" s="16">
        <v>36.308880000000002</v>
      </c>
      <c r="AT466" s="16">
        <v>83.643199999999993</v>
      </c>
      <c r="AU466" s="16">
        <v>5.4687924999999998E-2</v>
      </c>
      <c r="AV466" s="16">
        <v>-1.460703E-2</v>
      </c>
      <c r="AX466" s="16"/>
      <c r="AY466" s="16"/>
    </row>
    <row r="467" spans="1:51">
      <c r="A467" s="16"/>
      <c r="B467" s="16"/>
      <c r="C467" s="16"/>
      <c r="D467" s="16"/>
      <c r="E467" s="16"/>
      <c r="F467" s="16"/>
      <c r="O467" s="16"/>
      <c r="Q467" s="16"/>
      <c r="R467" s="16"/>
      <c r="S467" s="16"/>
      <c r="T467" s="16"/>
      <c r="V467" s="16"/>
      <c r="X467" s="16"/>
      <c r="Y467" s="16"/>
      <c r="Z467" s="16"/>
      <c r="AA467" s="16"/>
      <c r="AC467" s="16">
        <v>4300</v>
      </c>
      <c r="AD467" s="16">
        <f t="shared" si="43"/>
        <v>71.666666666666671</v>
      </c>
      <c r="AE467" s="16">
        <v>48.876570000000001</v>
      </c>
      <c r="AF467" s="16">
        <v>106.55925999999999</v>
      </c>
      <c r="AG467" s="16">
        <v>0.14348923999999999</v>
      </c>
      <c r="AH467" s="16">
        <v>2.0493360000000001E-3</v>
      </c>
      <c r="AJ467">
        <v>4280</v>
      </c>
      <c r="AK467" s="16">
        <f t="shared" si="42"/>
        <v>71.333333333333329</v>
      </c>
      <c r="AL467">
        <v>47.685569999999998</v>
      </c>
      <c r="AM467">
        <v>107.08454</v>
      </c>
      <c r="AN467">
        <v>0.13138132999999999</v>
      </c>
      <c r="AO467" s="20">
        <v>1.1552801999999999E-5</v>
      </c>
      <c r="AQ467" s="16">
        <v>4340</v>
      </c>
      <c r="AR467">
        <f t="shared" si="44"/>
        <v>72.333333333333329</v>
      </c>
      <c r="AS467" s="16">
        <v>36.453879999999998</v>
      </c>
      <c r="AT467" s="16">
        <v>83.802539999999993</v>
      </c>
      <c r="AU467" s="16">
        <v>5.5303155999999999E-2</v>
      </c>
      <c r="AV467" s="16">
        <v>-1.4654001999999999E-2</v>
      </c>
      <c r="AX467" s="16"/>
      <c r="AY467" s="16"/>
    </row>
    <row r="468" spans="1:51">
      <c r="A468" s="16"/>
      <c r="B468" s="16"/>
      <c r="C468" s="16"/>
      <c r="D468" s="16"/>
      <c r="E468" s="16"/>
      <c r="F468" s="16"/>
      <c r="O468" s="16"/>
      <c r="Q468" s="16"/>
      <c r="R468" s="16"/>
      <c r="S468" s="16"/>
      <c r="T468" s="16"/>
      <c r="V468" s="16"/>
      <c r="X468" s="16"/>
      <c r="Y468" s="16"/>
      <c r="Z468" s="16"/>
      <c r="AA468" s="16"/>
      <c r="AC468" s="16">
        <v>4310</v>
      </c>
      <c r="AD468" s="16">
        <f t="shared" si="43"/>
        <v>71.833333333333329</v>
      </c>
      <c r="AE468" s="16">
        <v>48.876392000000003</v>
      </c>
      <c r="AF468" s="16">
        <v>106.55927</v>
      </c>
      <c r="AG468" s="16">
        <v>0.14348921000000001</v>
      </c>
      <c r="AH468" s="16">
        <v>2.0620529999999999E-3</v>
      </c>
      <c r="AJ468">
        <v>4290</v>
      </c>
      <c r="AK468" s="16">
        <f t="shared" si="42"/>
        <v>71.5</v>
      </c>
      <c r="AL468">
        <v>47.685561999999997</v>
      </c>
      <c r="AM468">
        <v>107.08454</v>
      </c>
      <c r="AN468">
        <v>0.13138132999999999</v>
      </c>
      <c r="AO468" s="20">
        <v>1.2153560000000001E-5</v>
      </c>
      <c r="AQ468" s="16">
        <v>4350</v>
      </c>
      <c r="AR468">
        <f t="shared" si="44"/>
        <v>72.5</v>
      </c>
      <c r="AS468" s="16">
        <v>36.598880000000001</v>
      </c>
      <c r="AT468" s="16">
        <v>83.963909999999998</v>
      </c>
      <c r="AU468" s="16">
        <v>5.5923830000000001E-2</v>
      </c>
      <c r="AV468" s="16">
        <v>-1.4726206E-2</v>
      </c>
      <c r="AX468" s="16"/>
      <c r="AY468" s="16"/>
    </row>
    <row r="469" spans="1:51">
      <c r="A469" s="16"/>
      <c r="B469" s="16"/>
      <c r="C469" s="16"/>
      <c r="D469" s="16"/>
      <c r="E469" s="16"/>
      <c r="F469" s="16"/>
      <c r="O469" s="16"/>
      <c r="Q469" s="16"/>
      <c r="R469" s="16"/>
      <c r="S469" s="16"/>
      <c r="T469" s="16"/>
      <c r="V469" s="16"/>
      <c r="X469" s="16"/>
      <c r="Y469" s="16"/>
      <c r="Z469" s="16"/>
      <c r="AA469" s="16"/>
      <c r="AC469" s="16">
        <v>4320</v>
      </c>
      <c r="AD469" s="16">
        <f t="shared" si="43"/>
        <v>72</v>
      </c>
      <c r="AE469" s="16">
        <v>48.876213</v>
      </c>
      <c r="AF469" s="16">
        <v>106.55929</v>
      </c>
      <c r="AG469" s="16">
        <v>0.14348917999999999</v>
      </c>
      <c r="AH469" s="16">
        <v>2.0747679999999998E-3</v>
      </c>
      <c r="AJ469">
        <v>4300</v>
      </c>
      <c r="AK469" s="16">
        <f t="shared" si="42"/>
        <v>71.666666666666671</v>
      </c>
      <c r="AL469">
        <v>47.685555000000001</v>
      </c>
      <c r="AM469">
        <v>107.08454</v>
      </c>
      <c r="AN469">
        <v>0.13138132999999999</v>
      </c>
      <c r="AO469" s="20">
        <v>1.2754320000000001E-5</v>
      </c>
      <c r="AQ469" s="16">
        <v>4360</v>
      </c>
      <c r="AR469">
        <f t="shared" si="44"/>
        <v>72.666666666666671</v>
      </c>
      <c r="AS469" s="16">
        <v>36.743879999999997</v>
      </c>
      <c r="AT469" s="16">
        <v>84.127560000000003</v>
      </c>
      <c r="AU469" s="16">
        <v>5.6550839999999998E-2</v>
      </c>
      <c r="AV469" s="16">
        <v>-1.4808297999999999E-2</v>
      </c>
      <c r="AX469" s="16"/>
      <c r="AY469" s="16"/>
    </row>
    <row r="470" spans="1:51">
      <c r="O470" s="16"/>
      <c r="Q470" s="16"/>
      <c r="R470" s="16"/>
      <c r="S470" s="16"/>
      <c r="T470" s="16"/>
      <c r="V470" s="16"/>
      <c r="X470" s="16"/>
      <c r="Y470" s="16"/>
      <c r="Z470" s="16"/>
      <c r="AA470" s="16"/>
      <c r="AC470">
        <v>4330</v>
      </c>
      <c r="AD470" s="16">
        <f t="shared" si="43"/>
        <v>72.166666666666671</v>
      </c>
      <c r="AE470">
        <v>48.876033999999997</v>
      </c>
      <c r="AF470">
        <v>106.55929999999999</v>
      </c>
      <c r="AG470">
        <v>0.14348917</v>
      </c>
      <c r="AH470">
        <v>2.0874808999999999E-3</v>
      </c>
      <c r="AJ470">
        <v>4310</v>
      </c>
      <c r="AK470" s="16">
        <f t="shared" si="42"/>
        <v>71.833333333333329</v>
      </c>
      <c r="AL470">
        <v>47.685543000000003</v>
      </c>
      <c r="AM470">
        <v>107.08454</v>
      </c>
      <c r="AN470">
        <v>0.13138132999999999</v>
      </c>
      <c r="AO470" s="20">
        <v>1.3355078999999999E-5</v>
      </c>
      <c r="AQ470" s="16">
        <v>4370</v>
      </c>
      <c r="AR470">
        <f t="shared" si="44"/>
        <v>72.833333333333329</v>
      </c>
      <c r="AS470" s="16">
        <v>36.88888</v>
      </c>
      <c r="AT470" s="16">
        <v>84.293599999999998</v>
      </c>
      <c r="AU470" s="16">
        <v>5.7184506000000003E-2</v>
      </c>
      <c r="AV470" s="16">
        <v>-1.4895538E-2</v>
      </c>
      <c r="AX470" s="16"/>
      <c r="AY470" s="16"/>
    </row>
    <row r="471" spans="1:51">
      <c r="O471" s="16"/>
      <c r="Q471" s="16"/>
      <c r="R471" s="16"/>
      <c r="S471" s="16"/>
      <c r="T471" s="16"/>
      <c r="V471" s="16"/>
      <c r="X471" s="16"/>
      <c r="Y471" s="16"/>
      <c r="Z471" s="16"/>
      <c r="AA471" s="16"/>
      <c r="AC471">
        <v>4340</v>
      </c>
      <c r="AD471" s="16">
        <f t="shared" si="43"/>
        <v>72.333333333333329</v>
      </c>
      <c r="AE471">
        <v>48.875853999999997</v>
      </c>
      <c r="AF471">
        <v>106.55932</v>
      </c>
      <c r="AG471">
        <v>0.14348913999999999</v>
      </c>
      <c r="AH471">
        <v>2.1001917999999998E-3</v>
      </c>
      <c r="AJ471">
        <v>4320</v>
      </c>
      <c r="AK471" s="16">
        <f t="shared" si="42"/>
        <v>72</v>
      </c>
      <c r="AL471">
        <v>47.685535000000002</v>
      </c>
      <c r="AM471">
        <v>107.08454</v>
      </c>
      <c r="AN471">
        <v>0.13138132999999999</v>
      </c>
      <c r="AO471" s="20">
        <v>1.3955838999999999E-5</v>
      </c>
      <c r="AQ471" s="16">
        <v>4380</v>
      </c>
      <c r="AR471">
        <f t="shared" si="44"/>
        <v>73</v>
      </c>
      <c r="AS471" s="16">
        <v>37.033881999999998</v>
      </c>
      <c r="AT471" s="16">
        <v>84.46208</v>
      </c>
      <c r="AU471" s="16">
        <v>5.7824880000000002E-2</v>
      </c>
      <c r="AV471" s="16">
        <v>-1.498792E-2</v>
      </c>
      <c r="AX471" s="16"/>
      <c r="AY471" s="16"/>
    </row>
    <row r="472" spans="1:51">
      <c r="O472" s="16"/>
      <c r="Q472" s="16"/>
      <c r="R472" s="16"/>
      <c r="S472" s="16"/>
      <c r="T472" s="16"/>
      <c r="V472" s="16"/>
      <c r="X472" s="16"/>
      <c r="Y472" s="16"/>
      <c r="Z472" s="16"/>
      <c r="AA472" s="16"/>
      <c r="AC472">
        <v>4350</v>
      </c>
      <c r="AD472" s="16">
        <f t="shared" si="43"/>
        <v>72.5</v>
      </c>
      <c r="AE472">
        <v>48.875675000000001</v>
      </c>
      <c r="AF472">
        <v>106.55933</v>
      </c>
      <c r="AG472">
        <v>0.14348912</v>
      </c>
      <c r="AH472">
        <v>2.1129005999999998E-3</v>
      </c>
      <c r="AJ472">
        <v>4330</v>
      </c>
      <c r="AK472" s="16">
        <f t="shared" si="42"/>
        <v>72.166666666666671</v>
      </c>
      <c r="AL472">
        <v>47.685527999999998</v>
      </c>
      <c r="AM472">
        <v>107.08454</v>
      </c>
      <c r="AN472">
        <v>0.13138132999999999</v>
      </c>
      <c r="AO472" s="20">
        <v>1.45565955E-5</v>
      </c>
      <c r="AQ472" s="16">
        <v>4390</v>
      </c>
      <c r="AR472">
        <f t="shared" si="44"/>
        <v>73.166666666666671</v>
      </c>
      <c r="AS472" s="16">
        <v>37.178885999999999</v>
      </c>
      <c r="AT472" s="16">
        <v>84.633039999999994</v>
      </c>
      <c r="AU472" s="16">
        <v>5.8472080000000003E-2</v>
      </c>
      <c r="AV472" s="16">
        <v>-1.5084357E-2</v>
      </c>
      <c r="AX472" s="16"/>
      <c r="AY472" s="16"/>
    </row>
    <row r="473" spans="1:51">
      <c r="O473" s="16"/>
      <c r="Q473" s="16"/>
      <c r="R473" s="16"/>
      <c r="S473" s="16"/>
      <c r="T473" s="16"/>
      <c r="V473" s="16"/>
      <c r="X473" s="16"/>
      <c r="Y473" s="16"/>
      <c r="Z473" s="16"/>
      <c r="AA473" s="16"/>
      <c r="AC473">
        <v>4360</v>
      </c>
      <c r="AD473" s="16">
        <f t="shared" si="43"/>
        <v>72.666666666666671</v>
      </c>
      <c r="AE473">
        <v>48.875500000000002</v>
      </c>
      <c r="AF473">
        <v>106.55934999999999</v>
      </c>
      <c r="AG473">
        <v>0.14348910000000001</v>
      </c>
      <c r="AH473">
        <v>2.1256072999999999E-3</v>
      </c>
      <c r="AJ473">
        <v>4340</v>
      </c>
      <c r="AK473" s="16">
        <f t="shared" si="42"/>
        <v>72.333333333333329</v>
      </c>
      <c r="AL473">
        <v>47.685519999999997</v>
      </c>
      <c r="AM473">
        <v>107.08454</v>
      </c>
      <c r="AN473">
        <v>0.13138132999999999</v>
      </c>
      <c r="AO473" s="20">
        <v>1.5157352E-5</v>
      </c>
      <c r="AQ473" s="16">
        <v>4400</v>
      </c>
      <c r="AR473">
        <f t="shared" si="44"/>
        <v>73.333333333333329</v>
      </c>
      <c r="AS473" s="16">
        <v>37.323886999999999</v>
      </c>
      <c r="AT473" s="16">
        <v>84.806560000000005</v>
      </c>
      <c r="AU473" s="16">
        <v>5.9126239999999997E-2</v>
      </c>
      <c r="AV473" s="16">
        <v>-1.5183339000000001E-2</v>
      </c>
      <c r="AX473" s="16"/>
      <c r="AY473" s="16"/>
    </row>
    <row r="474" spans="1:51">
      <c r="O474" s="16"/>
      <c r="Q474" s="16"/>
      <c r="R474" s="16"/>
      <c r="S474" s="16"/>
      <c r="T474" s="16"/>
      <c r="V474" s="16"/>
      <c r="X474" s="16"/>
      <c r="Y474" s="16"/>
      <c r="Z474" s="16"/>
      <c r="AA474" s="16"/>
      <c r="AC474">
        <v>4370</v>
      </c>
      <c r="AD474" s="16">
        <f t="shared" si="43"/>
        <v>72.833333333333329</v>
      </c>
      <c r="AE474">
        <v>48.875320000000002</v>
      </c>
      <c r="AF474">
        <v>106.559364</v>
      </c>
      <c r="AG474">
        <v>0.14348906</v>
      </c>
      <c r="AH474">
        <v>2.1383119999999999E-3</v>
      </c>
      <c r="AJ474">
        <v>4350</v>
      </c>
      <c r="AK474" s="16">
        <f t="shared" si="42"/>
        <v>72.5</v>
      </c>
      <c r="AL474">
        <v>47.685513</v>
      </c>
      <c r="AM474">
        <v>107.08454</v>
      </c>
      <c r="AN474">
        <v>0.13138132999999999</v>
      </c>
      <c r="AO474" s="20">
        <v>1.5758113E-5</v>
      </c>
      <c r="AQ474" s="16">
        <v>4410</v>
      </c>
      <c r="AR474">
        <f t="shared" si="44"/>
        <v>73.5</v>
      </c>
      <c r="AS474" s="16">
        <v>37.468887000000002</v>
      </c>
      <c r="AT474" s="16">
        <v>84.982669999999999</v>
      </c>
      <c r="AU474" s="16">
        <v>5.9787456000000003E-2</v>
      </c>
      <c r="AV474" s="16">
        <v>-1.5284383E-2</v>
      </c>
      <c r="AX474" s="16"/>
      <c r="AY474" s="16"/>
    </row>
    <row r="475" spans="1:51">
      <c r="O475" s="16"/>
      <c r="Q475" s="16"/>
      <c r="R475" s="16"/>
      <c r="S475" s="16"/>
      <c r="T475" s="16"/>
      <c r="V475" s="16"/>
      <c r="X475" s="16"/>
      <c r="Y475" s="16"/>
      <c r="Z475" s="16"/>
      <c r="AA475" s="16"/>
      <c r="AC475">
        <v>4380</v>
      </c>
      <c r="AD475" s="16">
        <f t="shared" si="43"/>
        <v>73</v>
      </c>
      <c r="AE475">
        <v>48.875140000000002</v>
      </c>
      <c r="AF475">
        <v>106.55938</v>
      </c>
      <c r="AG475">
        <v>0.14348905000000001</v>
      </c>
      <c r="AH475">
        <v>2.1510144999999999E-3</v>
      </c>
      <c r="AJ475">
        <v>4360</v>
      </c>
      <c r="AK475" s="16">
        <f t="shared" si="42"/>
        <v>72.666666666666671</v>
      </c>
      <c r="AL475">
        <v>47.685504999999999</v>
      </c>
      <c r="AM475">
        <v>107.08454</v>
      </c>
      <c r="AN475">
        <v>0.13138132999999999</v>
      </c>
      <c r="AO475" s="20">
        <v>1.6358873999999999E-5</v>
      </c>
      <c r="AQ475" s="16">
        <v>4420</v>
      </c>
      <c r="AR475">
        <f t="shared" si="44"/>
        <v>73.666666666666671</v>
      </c>
      <c r="AS475" s="16">
        <v>37.613888000000003</v>
      </c>
      <c r="AT475" s="16">
        <v>85.161439999999999</v>
      </c>
      <c r="AU475" s="16">
        <v>6.0455750000000003E-2</v>
      </c>
      <c r="AV475" s="16">
        <v>-1.5388025E-2</v>
      </c>
      <c r="AX475" s="16"/>
      <c r="AY475" s="16"/>
    </row>
    <row r="476" spans="1:51">
      <c r="O476" s="16"/>
      <c r="Q476" s="16"/>
      <c r="R476" s="16"/>
      <c r="S476" s="16"/>
      <c r="T476" s="16"/>
      <c r="V476" s="16"/>
      <c r="X476" s="16"/>
      <c r="Y476" s="16"/>
      <c r="Z476" s="16"/>
      <c r="AA476" s="16"/>
      <c r="AC476">
        <v>4390</v>
      </c>
      <c r="AD476" s="16">
        <f t="shared" si="43"/>
        <v>73.166666666666671</v>
      </c>
      <c r="AE476">
        <v>48.874960000000002</v>
      </c>
      <c r="AF476">
        <v>106.55939499999999</v>
      </c>
      <c r="AG476">
        <v>0.14348901999999999</v>
      </c>
      <c r="AH476">
        <v>2.1637147E-3</v>
      </c>
      <c r="AJ476">
        <v>4370</v>
      </c>
      <c r="AK476" s="16">
        <f t="shared" si="42"/>
        <v>72.833333333333329</v>
      </c>
      <c r="AL476">
        <v>47.685493000000001</v>
      </c>
      <c r="AM476">
        <v>107.08454</v>
      </c>
      <c r="AN476">
        <v>0.13138132999999999</v>
      </c>
      <c r="AO476" s="20">
        <v>1.6959631000000001E-5</v>
      </c>
      <c r="AQ476" s="16">
        <v>4430</v>
      </c>
      <c r="AR476">
        <f t="shared" si="44"/>
        <v>73.833333333333329</v>
      </c>
      <c r="AS476" s="16">
        <v>37.758890000000001</v>
      </c>
      <c r="AT476" s="16">
        <v>85.342879999999994</v>
      </c>
      <c r="AU476" s="16">
        <v>6.1131164000000002E-2</v>
      </c>
      <c r="AV476" s="16">
        <v>-1.5494511000000001E-2</v>
      </c>
      <c r="AX476" s="16"/>
      <c r="AY476" s="16"/>
    </row>
    <row r="477" spans="1:51">
      <c r="O477" s="16"/>
      <c r="Q477" s="16"/>
      <c r="R477" s="16"/>
      <c r="S477" s="16"/>
      <c r="T477" s="16"/>
      <c r="V477" s="16"/>
      <c r="X477" s="16"/>
      <c r="Y477" s="16"/>
      <c r="Z477" s="16"/>
      <c r="AA477" s="16"/>
      <c r="AC477">
        <v>4400</v>
      </c>
      <c r="AD477" s="16">
        <f t="shared" si="43"/>
        <v>73.333333333333329</v>
      </c>
      <c r="AE477">
        <v>48.874783000000001</v>
      </c>
      <c r="AF477">
        <v>106.55942</v>
      </c>
      <c r="AG477">
        <v>0.14348899000000001</v>
      </c>
      <c r="AH477">
        <v>2.1764129999999999E-3</v>
      </c>
      <c r="AJ477">
        <v>4380</v>
      </c>
      <c r="AK477" s="16">
        <f t="shared" si="42"/>
        <v>73</v>
      </c>
      <c r="AL477">
        <v>47.685485999999997</v>
      </c>
      <c r="AM477">
        <v>107.08454</v>
      </c>
      <c r="AN477">
        <v>0.13138132999999999</v>
      </c>
      <c r="AO477" s="20">
        <v>1.7560390000000001E-5</v>
      </c>
      <c r="AQ477" s="16">
        <v>4440</v>
      </c>
      <c r="AR477">
        <f t="shared" si="44"/>
        <v>74</v>
      </c>
      <c r="AS477" s="16">
        <v>37.903889999999997</v>
      </c>
      <c r="AT477" s="16">
        <v>85.527060000000006</v>
      </c>
      <c r="AU477" s="16">
        <v>6.1813764E-2</v>
      </c>
      <c r="AV477" s="16">
        <v>-1.5603631999999999E-2</v>
      </c>
      <c r="AX477" s="16"/>
      <c r="AY477" s="16"/>
    </row>
    <row r="478" spans="1:51">
      <c r="O478" s="16"/>
      <c r="Q478" s="16"/>
      <c r="R478" s="16"/>
      <c r="S478" s="16"/>
      <c r="T478" s="16"/>
      <c r="V478" s="16"/>
      <c r="X478" s="16"/>
      <c r="Y478" s="16"/>
      <c r="Z478" s="16"/>
      <c r="AA478" s="16"/>
      <c r="AC478">
        <v>4410</v>
      </c>
      <c r="AD478" s="16">
        <f t="shared" si="43"/>
        <v>73.5</v>
      </c>
      <c r="AE478">
        <v>48.874603</v>
      </c>
      <c r="AF478">
        <v>106.55943000000001</v>
      </c>
      <c r="AG478">
        <v>0.14348896</v>
      </c>
      <c r="AH478">
        <v>2.1891089999999998E-3</v>
      </c>
      <c r="AJ478">
        <v>4390</v>
      </c>
      <c r="AK478" s="16">
        <f t="shared" si="42"/>
        <v>73.166666666666671</v>
      </c>
      <c r="AL478">
        <v>47.685479999999998</v>
      </c>
      <c r="AM478">
        <v>107.08454</v>
      </c>
      <c r="AN478">
        <v>0.13138132999999999</v>
      </c>
      <c r="AO478" s="20">
        <v>1.8161150000000001E-5</v>
      </c>
      <c r="AQ478" s="16">
        <v>4450</v>
      </c>
      <c r="AR478">
        <f t="shared" si="44"/>
        <v>74.166666666666671</v>
      </c>
      <c r="AS478" s="16">
        <v>38.048893</v>
      </c>
      <c r="AT478" s="16">
        <v>85.714020000000005</v>
      </c>
      <c r="AU478" s="16">
        <v>6.2503630000000004E-2</v>
      </c>
      <c r="AV478" s="16">
        <v>-1.5715159999999999E-2</v>
      </c>
      <c r="AX478" s="16"/>
      <c r="AY478" s="16"/>
    </row>
    <row r="479" spans="1:51">
      <c r="O479" s="16"/>
      <c r="Q479" s="16"/>
      <c r="R479" s="16"/>
      <c r="S479" s="16"/>
      <c r="T479" s="16"/>
      <c r="V479" s="16"/>
      <c r="X479" s="16"/>
      <c r="Y479" s="16"/>
      <c r="Z479" s="16"/>
      <c r="AA479" s="16"/>
      <c r="AC479">
        <v>4420</v>
      </c>
      <c r="AD479" s="16">
        <f t="shared" si="43"/>
        <v>73.666666666666671</v>
      </c>
      <c r="AE479">
        <v>48.874423999999998</v>
      </c>
      <c r="AF479">
        <v>106.55945</v>
      </c>
      <c r="AG479">
        <v>0.14348892999999999</v>
      </c>
      <c r="AH479">
        <v>2.201803E-3</v>
      </c>
      <c r="AJ479">
        <v>4400</v>
      </c>
      <c r="AK479" s="16">
        <f t="shared" si="42"/>
        <v>73.333333333333329</v>
      </c>
      <c r="AL479">
        <v>47.685470000000002</v>
      </c>
      <c r="AM479">
        <v>107.08454</v>
      </c>
      <c r="AN479">
        <v>0.13138132999999999</v>
      </c>
      <c r="AO479" s="20">
        <v>1.8761912E-5</v>
      </c>
      <c r="AQ479" s="16">
        <v>4460</v>
      </c>
      <c r="AR479">
        <f t="shared" si="44"/>
        <v>74.333333333333329</v>
      </c>
      <c r="AS479" s="16">
        <v>38.193893000000003</v>
      </c>
      <c r="AT479" s="16">
        <v>85.903824</v>
      </c>
      <c r="AU479" s="16">
        <v>6.3200809999999996E-2</v>
      </c>
      <c r="AV479" s="16">
        <v>-1.5829091999999999E-2</v>
      </c>
      <c r="AX479" s="16"/>
      <c r="AY479" s="16"/>
    </row>
    <row r="480" spans="1:51">
      <c r="O480" s="16"/>
      <c r="Q480" s="16"/>
      <c r="R480" s="16"/>
      <c r="S480" s="16"/>
      <c r="T480" s="16"/>
      <c r="V480" s="16"/>
      <c r="X480" s="16"/>
      <c r="Y480" s="16"/>
      <c r="Z480" s="16"/>
      <c r="AA480" s="16"/>
      <c r="AC480">
        <v>4430</v>
      </c>
      <c r="AD480" s="16">
        <f t="shared" si="43"/>
        <v>73.833333333333329</v>
      </c>
      <c r="AE480">
        <v>48.874245000000002</v>
      </c>
      <c r="AF480">
        <v>106.55946</v>
      </c>
      <c r="AG480">
        <v>0.14348891</v>
      </c>
      <c r="AH480">
        <v>2.2144946000000002E-3</v>
      </c>
      <c r="AJ480">
        <v>4410</v>
      </c>
      <c r="AK480" s="16">
        <f t="shared" si="42"/>
        <v>73.5</v>
      </c>
      <c r="AL480">
        <v>47.685462999999999</v>
      </c>
      <c r="AM480">
        <v>107.08454</v>
      </c>
      <c r="AN480">
        <v>0.13138132999999999</v>
      </c>
      <c r="AO480" s="20">
        <v>1.9362671000000001E-5</v>
      </c>
      <c r="AQ480" s="16">
        <v>4470</v>
      </c>
      <c r="AR480">
        <f t="shared" si="44"/>
        <v>74.5</v>
      </c>
      <c r="AS480" s="16">
        <v>38.338894000000003</v>
      </c>
      <c r="AT480" s="16">
        <v>86.096503999999996</v>
      </c>
      <c r="AU480" s="16">
        <v>6.3905366000000005E-2</v>
      </c>
      <c r="AV480" s="16">
        <v>-1.5945481000000001E-2</v>
      </c>
      <c r="AX480" s="16"/>
      <c r="AY480" s="16"/>
    </row>
    <row r="481" spans="15:51">
      <c r="O481" s="16"/>
      <c r="Q481" s="16"/>
      <c r="R481" s="16"/>
      <c r="S481" s="16"/>
      <c r="T481" s="16"/>
      <c r="V481" s="16"/>
      <c r="X481" s="16"/>
      <c r="Y481" s="16"/>
      <c r="Z481" s="16"/>
      <c r="AA481" s="16"/>
      <c r="AC481">
        <v>4440</v>
      </c>
      <c r="AD481" s="16">
        <f t="shared" si="43"/>
        <v>74</v>
      </c>
      <c r="AE481">
        <v>48.874070000000003</v>
      </c>
      <c r="AF481">
        <v>106.55949</v>
      </c>
      <c r="AG481">
        <v>0.14348888000000001</v>
      </c>
      <c r="AH481">
        <v>2.2271841000000001E-3</v>
      </c>
      <c r="AJ481">
        <v>4420</v>
      </c>
      <c r="AK481" s="16">
        <f t="shared" si="42"/>
        <v>73.666666666666671</v>
      </c>
      <c r="AL481">
        <v>47.685454999999997</v>
      </c>
      <c r="AM481">
        <v>107.08454</v>
      </c>
      <c r="AN481">
        <v>0.13138132999999999</v>
      </c>
      <c r="AO481" s="20">
        <v>1.9963430000000001E-5</v>
      </c>
      <c r="AQ481" s="16">
        <v>4480</v>
      </c>
      <c r="AR481">
        <f t="shared" si="44"/>
        <v>74.666666666666671</v>
      </c>
      <c r="AS481" s="16">
        <v>38.483893999999999</v>
      </c>
      <c r="AT481" s="16">
        <v>86.29213</v>
      </c>
      <c r="AU481" s="16">
        <v>6.4617350000000004E-2</v>
      </c>
      <c r="AV481" s="16">
        <v>-1.6064247E-2</v>
      </c>
      <c r="AX481" s="16"/>
      <c r="AY481" s="16"/>
    </row>
    <row r="482" spans="15:51">
      <c r="O482" s="16"/>
      <c r="Q482" s="16"/>
      <c r="R482" s="16"/>
      <c r="S482" s="16"/>
      <c r="T482" s="16"/>
      <c r="V482" s="16"/>
      <c r="X482" s="16"/>
      <c r="Y482" s="16"/>
      <c r="Z482" s="16"/>
      <c r="AA482" s="16"/>
      <c r="AC482">
        <v>4450</v>
      </c>
      <c r="AD482" s="16">
        <f t="shared" si="43"/>
        <v>74.166666666666671</v>
      </c>
      <c r="AE482">
        <v>48.873890000000003</v>
      </c>
      <c r="AF482">
        <v>106.5595</v>
      </c>
      <c r="AG482">
        <v>0.14348885</v>
      </c>
      <c r="AH482">
        <v>2.2398713000000002E-3</v>
      </c>
      <c r="AJ482">
        <v>4430</v>
      </c>
      <c r="AK482" s="16">
        <f t="shared" si="42"/>
        <v>73.833333333333329</v>
      </c>
      <c r="AL482">
        <v>47.685443999999997</v>
      </c>
      <c r="AM482">
        <v>107.08454</v>
      </c>
      <c r="AN482">
        <v>0.13138132999999999</v>
      </c>
      <c r="AO482" s="20">
        <v>2.0564190000000001E-5</v>
      </c>
      <c r="AQ482" s="16">
        <v>4490</v>
      </c>
      <c r="AR482">
        <f t="shared" si="44"/>
        <v>74.833333333333329</v>
      </c>
      <c r="AS482" s="16">
        <v>38.628895</v>
      </c>
      <c r="AT482" s="16">
        <v>86.490746000000001</v>
      </c>
      <c r="AU482" s="16">
        <v>6.5336816000000006E-2</v>
      </c>
      <c r="AV482" s="16">
        <v>-1.6185631999999998E-2</v>
      </c>
      <c r="AX482" s="16"/>
      <c r="AY482" s="16"/>
    </row>
    <row r="483" spans="15:51">
      <c r="O483" s="16"/>
      <c r="Q483" s="16"/>
      <c r="R483" s="16"/>
      <c r="S483" s="16"/>
      <c r="T483" s="16"/>
      <c r="AC483">
        <v>4460</v>
      </c>
      <c r="AD483" s="16">
        <f t="shared" si="43"/>
        <v>74.333333333333329</v>
      </c>
      <c r="AE483">
        <v>48.873710000000003</v>
      </c>
      <c r="AF483">
        <v>106.55952000000001</v>
      </c>
      <c r="AG483">
        <v>0.14348881999999999</v>
      </c>
      <c r="AH483">
        <v>2.2525563999999999E-3</v>
      </c>
      <c r="AJ483">
        <v>4440</v>
      </c>
      <c r="AK483" s="16">
        <f t="shared" si="42"/>
        <v>74</v>
      </c>
      <c r="AL483">
        <v>47.685436000000003</v>
      </c>
      <c r="AM483">
        <v>107.08454</v>
      </c>
      <c r="AN483">
        <v>0.13138132999999999</v>
      </c>
      <c r="AO483" s="20">
        <v>2.1164947999999999E-5</v>
      </c>
      <c r="AQ483" s="16">
        <v>4500</v>
      </c>
      <c r="AR483">
        <f t="shared" si="44"/>
        <v>75</v>
      </c>
      <c r="AS483" s="16">
        <v>38.773895000000003</v>
      </c>
      <c r="AT483" s="16">
        <v>86.692406000000005</v>
      </c>
      <c r="AU483" s="16">
        <v>6.6063819999999995E-2</v>
      </c>
      <c r="AV483" s="16">
        <v>-1.6309645000000001E-2</v>
      </c>
    </row>
    <row r="484" spans="15:51">
      <c r="O484" s="16"/>
      <c r="Q484" s="16"/>
      <c r="R484" s="16"/>
      <c r="S484" s="16"/>
      <c r="T484" s="16"/>
      <c r="AC484">
        <v>4470</v>
      </c>
      <c r="AD484" s="16">
        <f t="shared" si="43"/>
        <v>74.5</v>
      </c>
      <c r="AE484">
        <v>48.873530000000002</v>
      </c>
      <c r="AF484">
        <v>106.55954</v>
      </c>
      <c r="AG484">
        <v>0.1434888</v>
      </c>
      <c r="AH484">
        <v>2.2652391000000001E-3</v>
      </c>
      <c r="AJ484">
        <v>4450</v>
      </c>
      <c r="AK484" s="16">
        <f t="shared" si="42"/>
        <v>74.166666666666671</v>
      </c>
      <c r="AL484">
        <v>47.685429999999997</v>
      </c>
      <c r="AM484">
        <v>107.08454</v>
      </c>
      <c r="AN484">
        <v>0.13138132999999999</v>
      </c>
      <c r="AO484" s="20">
        <v>2.1765707E-5</v>
      </c>
      <c r="AQ484" s="16">
        <v>4510</v>
      </c>
      <c r="AR484">
        <f t="shared" si="44"/>
        <v>75.166666666666671</v>
      </c>
      <c r="AS484" s="16">
        <v>38.918895999999997</v>
      </c>
      <c r="AT484" s="16">
        <v>86.897170000000003</v>
      </c>
      <c r="AU484" s="16">
        <v>6.6798419999999997E-2</v>
      </c>
      <c r="AV484" s="16">
        <v>-1.6436231999999999E-2</v>
      </c>
    </row>
    <row r="485" spans="15:51">
      <c r="O485" s="16"/>
      <c r="Q485" s="16"/>
      <c r="R485" s="16"/>
      <c r="S485" s="16"/>
      <c r="T485" s="16"/>
      <c r="AC485">
        <v>4480</v>
      </c>
      <c r="AD485" s="16">
        <f t="shared" si="43"/>
        <v>74.666666666666671</v>
      </c>
      <c r="AE485">
        <v>48.873351999999997</v>
      </c>
      <c r="AF485">
        <v>106.559555</v>
      </c>
      <c r="AG485">
        <v>0.14348875999999999</v>
      </c>
      <c r="AH485">
        <v>2.2779196E-3</v>
      </c>
      <c r="AJ485">
        <v>4460</v>
      </c>
      <c r="AK485" s="16">
        <f t="shared" si="42"/>
        <v>74.333333333333329</v>
      </c>
      <c r="AL485">
        <v>47.685420000000001</v>
      </c>
      <c r="AM485">
        <v>107.08454</v>
      </c>
      <c r="AN485">
        <v>0.13138132999999999</v>
      </c>
      <c r="AO485" s="20">
        <v>2.2366467999999999E-5</v>
      </c>
      <c r="AQ485" s="16">
        <v>4520</v>
      </c>
      <c r="AR485">
        <f t="shared" si="44"/>
        <v>75.333333333333329</v>
      </c>
      <c r="AS485" s="16">
        <v>39.063899999999997</v>
      </c>
      <c r="AT485" s="16">
        <v>87.105109999999996</v>
      </c>
      <c r="AU485" s="16">
        <v>6.7540680000000006E-2</v>
      </c>
      <c r="AV485" s="16">
        <v>-1.6565263E-2</v>
      </c>
    </row>
    <row r="486" spans="15:51">
      <c r="O486" s="16"/>
      <c r="Q486" s="16"/>
      <c r="R486" s="16"/>
      <c r="S486" s="16"/>
      <c r="T486" s="16"/>
      <c r="AC486">
        <v>4490</v>
      </c>
      <c r="AD486" s="16">
        <f t="shared" si="43"/>
        <v>74.833333333333329</v>
      </c>
      <c r="AE486">
        <v>48.873173000000001</v>
      </c>
      <c r="AF486">
        <v>106.55956999999999</v>
      </c>
      <c r="AG486">
        <v>0.14348873000000001</v>
      </c>
      <c r="AH486">
        <v>2.2905976999999999E-3</v>
      </c>
      <c r="AJ486">
        <v>4470</v>
      </c>
      <c r="AK486" s="16">
        <f t="shared" si="42"/>
        <v>74.5</v>
      </c>
      <c r="AL486">
        <v>47.685412999999997</v>
      </c>
      <c r="AM486">
        <v>107.08454</v>
      </c>
      <c r="AN486">
        <v>0.13138132999999999</v>
      </c>
      <c r="AO486" s="20">
        <v>2.2967227999999999E-5</v>
      </c>
      <c r="AQ486" s="16">
        <v>4530</v>
      </c>
      <c r="AR486">
        <f t="shared" si="44"/>
        <v>75.5</v>
      </c>
      <c r="AS486" s="16">
        <v>39.2089</v>
      </c>
      <c r="AT486" s="16">
        <v>87.316270000000003</v>
      </c>
      <c r="AU486" s="16">
        <v>6.8290660000000003E-2</v>
      </c>
      <c r="AV486" s="16">
        <v>-1.6696787000000001E-2</v>
      </c>
    </row>
    <row r="487" spans="15:51">
      <c r="O487" s="16"/>
      <c r="Q487" s="16"/>
      <c r="R487" s="16"/>
      <c r="S487" s="16"/>
      <c r="T487" s="16"/>
      <c r="AC487">
        <v>4500</v>
      </c>
      <c r="AD487" s="16">
        <f t="shared" si="43"/>
        <v>75</v>
      </c>
      <c r="AE487">
        <v>48.872993000000001</v>
      </c>
      <c r="AF487">
        <v>106.55959</v>
      </c>
      <c r="AG487">
        <v>0.1434887</v>
      </c>
      <c r="AH487">
        <v>2.3032733999999999E-3</v>
      </c>
      <c r="AJ487">
        <v>4480</v>
      </c>
      <c r="AK487" s="16">
        <f t="shared" si="42"/>
        <v>74.666666666666671</v>
      </c>
      <c r="AL487">
        <v>47.685406</v>
      </c>
      <c r="AM487">
        <v>107.08454</v>
      </c>
      <c r="AN487">
        <v>0.13138132999999999</v>
      </c>
      <c r="AO487" s="20">
        <v>2.3567987E-5</v>
      </c>
      <c r="AQ487" s="16">
        <v>4540</v>
      </c>
      <c r="AR487">
        <f t="shared" si="44"/>
        <v>75.666666666666671</v>
      </c>
      <c r="AS487" s="16">
        <v>39.353900000000003</v>
      </c>
      <c r="AT487" s="16">
        <v>87.530715999999998</v>
      </c>
      <c r="AU487" s="16">
        <v>6.9048390000000001E-2</v>
      </c>
      <c r="AV487" s="16">
        <v>-1.6831052999999999E-2</v>
      </c>
    </row>
    <row r="488" spans="15:51">
      <c r="O488" s="16"/>
      <c r="Q488" s="16"/>
      <c r="R488" s="16"/>
      <c r="S488" s="16"/>
      <c r="T488" s="16"/>
      <c r="AC488">
        <v>4510</v>
      </c>
      <c r="AD488" s="16">
        <f t="shared" si="43"/>
        <v>75.166666666666671</v>
      </c>
      <c r="AE488">
        <v>48.872813999999998</v>
      </c>
      <c r="AF488">
        <v>106.55961000000001</v>
      </c>
      <c r="AG488">
        <v>0.14348868000000001</v>
      </c>
      <c r="AH488">
        <v>2.3159469E-3</v>
      </c>
      <c r="AJ488">
        <v>4490</v>
      </c>
      <c r="AK488" s="16">
        <f t="shared" si="42"/>
        <v>74.833333333333329</v>
      </c>
      <c r="AL488">
        <v>47.685394000000002</v>
      </c>
      <c r="AM488">
        <v>107.08454</v>
      </c>
      <c r="AN488">
        <v>0.13138132999999999</v>
      </c>
      <c r="AO488" s="20">
        <v>2.4168747E-5</v>
      </c>
      <c r="AQ488" s="16">
        <v>4550</v>
      </c>
      <c r="AR488">
        <f t="shared" si="44"/>
        <v>75.833333333333329</v>
      </c>
      <c r="AS488" s="16">
        <v>39.498899999999999</v>
      </c>
      <c r="AT488" s="16">
        <v>87.748519999999999</v>
      </c>
      <c r="AU488" s="16">
        <v>6.9813940000000005E-2</v>
      </c>
      <c r="AV488" s="16">
        <v>-1.6968087999999999E-2</v>
      </c>
    </row>
    <row r="489" spans="15:51">
      <c r="O489" s="16"/>
      <c r="Q489" s="16"/>
      <c r="R489" s="16"/>
      <c r="S489" s="16"/>
      <c r="T489" s="16"/>
      <c r="AC489">
        <v>4520</v>
      </c>
      <c r="AD489" s="16">
        <f t="shared" si="43"/>
        <v>75.333333333333329</v>
      </c>
      <c r="AE489">
        <v>48.872639999999997</v>
      </c>
      <c r="AF489">
        <v>106.55963</v>
      </c>
      <c r="AG489">
        <v>0.14348865</v>
      </c>
      <c r="AH489">
        <v>2.3286181999999998E-3</v>
      </c>
      <c r="AJ489">
        <v>4500</v>
      </c>
      <c r="AK489" s="16">
        <f t="shared" si="42"/>
        <v>75</v>
      </c>
      <c r="AL489">
        <v>47.685386999999999</v>
      </c>
      <c r="AM489">
        <v>107.08454</v>
      </c>
      <c r="AN489">
        <v>0.13138132999999999</v>
      </c>
      <c r="AO489" s="20">
        <v>2.4769506E-5</v>
      </c>
      <c r="AQ489" s="16">
        <v>4560</v>
      </c>
      <c r="AR489">
        <f t="shared" si="44"/>
        <v>76</v>
      </c>
      <c r="AS489" s="16">
        <v>39.643900000000002</v>
      </c>
      <c r="AT489" s="16">
        <v>87.969750000000005</v>
      </c>
      <c r="AU489" s="16">
        <v>7.0587369999999997E-2</v>
      </c>
      <c r="AV489" s="16">
        <v>-1.7107744000000001E-2</v>
      </c>
    </row>
    <row r="490" spans="15:51">
      <c r="O490" s="16"/>
      <c r="Q490" s="16"/>
      <c r="R490" s="16"/>
      <c r="S490" s="16"/>
      <c r="T490" s="16"/>
      <c r="AC490">
        <v>4530</v>
      </c>
      <c r="AD490" s="16">
        <f t="shared" si="43"/>
        <v>75.5</v>
      </c>
      <c r="AE490">
        <v>48.872459999999997</v>
      </c>
      <c r="AF490">
        <v>106.55965</v>
      </c>
      <c r="AG490">
        <v>0.14348862000000001</v>
      </c>
      <c r="AH490">
        <v>2.3412870000000001E-3</v>
      </c>
      <c r="AJ490">
        <v>4510</v>
      </c>
      <c r="AK490" s="16">
        <f t="shared" si="42"/>
        <v>75.166666666666671</v>
      </c>
      <c r="AL490">
        <v>47.685380000000002</v>
      </c>
      <c r="AM490">
        <v>107.08454</v>
      </c>
      <c r="AN490">
        <v>0.13138132999999999</v>
      </c>
      <c r="AO490" s="20">
        <v>2.5370266E-5</v>
      </c>
      <c r="AQ490" s="16">
        <v>4570</v>
      </c>
      <c r="AR490">
        <f t="shared" si="44"/>
        <v>76.166666666666671</v>
      </c>
      <c r="AS490" s="16">
        <v>39.788902</v>
      </c>
      <c r="AT490" s="16">
        <v>88.194469999999995</v>
      </c>
      <c r="AU490" s="16">
        <v>7.1368730000000005E-2</v>
      </c>
      <c r="AV490" s="16">
        <v>-1.7250064999999998E-2</v>
      </c>
    </row>
    <row r="491" spans="15:51">
      <c r="O491" s="16"/>
      <c r="Q491" s="16"/>
      <c r="R491" s="16"/>
      <c r="S491" s="16"/>
      <c r="T491" s="16"/>
      <c r="AC491">
        <v>4540</v>
      </c>
      <c r="AD491" s="16">
        <f t="shared" si="43"/>
        <v>75.666666666666671</v>
      </c>
      <c r="AE491">
        <v>48.872280000000003</v>
      </c>
      <c r="AF491">
        <v>106.55967</v>
      </c>
      <c r="AG491">
        <v>0.14348859</v>
      </c>
      <c r="AH491">
        <v>2.3539533999999999E-3</v>
      </c>
      <c r="AJ491">
        <v>4520</v>
      </c>
      <c r="AK491" s="16">
        <f t="shared" si="42"/>
        <v>75.333333333333329</v>
      </c>
      <c r="AL491">
        <v>47.685369999999999</v>
      </c>
      <c r="AM491">
        <v>107.08454</v>
      </c>
      <c r="AN491">
        <v>0.13138132999999999</v>
      </c>
      <c r="AO491" s="20">
        <v>2.5971025000000001E-5</v>
      </c>
      <c r="AQ491" s="16">
        <v>4580</v>
      </c>
      <c r="AR491">
        <f t="shared" si="44"/>
        <v>76.333333333333329</v>
      </c>
      <c r="AS491" s="16">
        <v>39.933906999999998</v>
      </c>
      <c r="AT491" s="16">
        <v>88.422759999999997</v>
      </c>
      <c r="AU491" s="16">
        <v>7.2158079999999999E-2</v>
      </c>
      <c r="AV491" s="16">
        <v>-1.7395092000000001E-2</v>
      </c>
    </row>
    <row r="492" spans="15:51">
      <c r="O492" s="16"/>
      <c r="Q492" s="16"/>
      <c r="R492" s="16"/>
      <c r="S492" s="16"/>
      <c r="T492" s="16"/>
      <c r="AC492">
        <v>4544.4556000000002</v>
      </c>
      <c r="AD492" s="16">
        <f t="shared" si="43"/>
        <v>75.740926666666667</v>
      </c>
      <c r="AE492">
        <v>48.872199999999999</v>
      </c>
      <c r="AF492">
        <v>106.55968</v>
      </c>
      <c r="AG492">
        <v>0.14348857000000001</v>
      </c>
      <c r="AH492">
        <v>2.3595965E-3</v>
      </c>
      <c r="AJ492">
        <v>4530</v>
      </c>
      <c r="AK492" s="16">
        <f t="shared" si="42"/>
        <v>75.5</v>
      </c>
      <c r="AL492">
        <v>47.685364</v>
      </c>
      <c r="AM492">
        <v>107.08454</v>
      </c>
      <c r="AN492">
        <v>0.13138132999999999</v>
      </c>
      <c r="AO492" s="20">
        <v>2.6571782999999999E-5</v>
      </c>
      <c r="AQ492" s="16">
        <v>4590</v>
      </c>
      <c r="AR492">
        <f t="shared" si="44"/>
        <v>76.5</v>
      </c>
      <c r="AS492" s="16">
        <v>40.078907000000001</v>
      </c>
      <c r="AT492" s="16">
        <v>88.654685999999998</v>
      </c>
      <c r="AU492" s="16">
        <v>7.2955489999999998E-2</v>
      </c>
      <c r="AV492" s="16">
        <v>-1.7542829999999999E-2</v>
      </c>
    </row>
    <row r="493" spans="15:51">
      <c r="O493" s="16"/>
      <c r="Q493" s="16"/>
      <c r="R493" s="16"/>
      <c r="S493" s="16"/>
      <c r="T493" s="16"/>
      <c r="AC493">
        <v>4544.4556000000002</v>
      </c>
      <c r="AD493" s="16">
        <f t="shared" si="43"/>
        <v>75.740926666666667</v>
      </c>
      <c r="AE493">
        <v>48.872199999999999</v>
      </c>
      <c r="AF493">
        <v>106.55968</v>
      </c>
      <c r="AG493">
        <v>0.14348857000000001</v>
      </c>
      <c r="AH493">
        <v>2.3595965E-3</v>
      </c>
      <c r="AJ493">
        <v>4540</v>
      </c>
      <c r="AK493" s="16">
        <f t="shared" si="42"/>
        <v>75.666666666666671</v>
      </c>
      <c r="AL493">
        <v>47.685355999999999</v>
      </c>
      <c r="AM493">
        <v>107.08454</v>
      </c>
      <c r="AN493">
        <v>0.13138132999999999</v>
      </c>
      <c r="AO493" s="20">
        <v>2.7172541999999999E-5</v>
      </c>
      <c r="AQ493" s="16">
        <v>4600</v>
      </c>
      <c r="AR493">
        <f t="shared" si="44"/>
        <v>76.666666666666671</v>
      </c>
      <c r="AS493" s="16">
        <v>40.223906999999997</v>
      </c>
      <c r="AT493" s="16">
        <v>88.890339999999995</v>
      </c>
      <c r="AU493" s="16">
        <v>7.3760999999999993E-2</v>
      </c>
      <c r="AV493" s="16">
        <v>-1.7693315000000001E-2</v>
      </c>
    </row>
    <row r="494" spans="15:51">
      <c r="O494" s="16"/>
      <c r="Q494" s="16"/>
      <c r="R494" s="16"/>
      <c r="S494" s="16"/>
      <c r="T494" s="16"/>
      <c r="AC494">
        <v>4550</v>
      </c>
      <c r="AD494" s="16">
        <f t="shared" si="43"/>
        <v>75.833333333333329</v>
      </c>
      <c r="AE494">
        <v>48.818930000000002</v>
      </c>
      <c r="AF494">
        <v>106.55972</v>
      </c>
      <c r="AG494">
        <v>0.14348849999999999</v>
      </c>
      <c r="AH494">
        <v>6.2057049999999997E-3</v>
      </c>
      <c r="AJ494">
        <v>4550</v>
      </c>
      <c r="AK494" s="16">
        <f t="shared" si="42"/>
        <v>75.833333333333329</v>
      </c>
      <c r="AL494">
        <v>47.685344999999998</v>
      </c>
      <c r="AM494">
        <v>107.08454</v>
      </c>
      <c r="AN494">
        <v>0.13138132999999999</v>
      </c>
      <c r="AO494" s="20">
        <v>2.7773301999999999E-5</v>
      </c>
      <c r="AQ494" s="16">
        <v>4610</v>
      </c>
      <c r="AR494">
        <f t="shared" si="44"/>
        <v>76.833333333333329</v>
      </c>
      <c r="AS494" s="16">
        <v>40.368907999999998</v>
      </c>
      <c r="AT494" s="16">
        <v>89.12979</v>
      </c>
      <c r="AU494" s="16">
        <v>7.4574669999999996E-2</v>
      </c>
      <c r="AV494" s="16">
        <v>-1.7846568E-2</v>
      </c>
    </row>
    <row r="495" spans="15:51">
      <c r="O495" s="16"/>
      <c r="Q495" s="16"/>
      <c r="R495" s="16"/>
      <c r="S495" s="16"/>
      <c r="T495" s="16"/>
      <c r="AC495">
        <v>4560</v>
      </c>
      <c r="AD495" s="16">
        <f t="shared" si="43"/>
        <v>76</v>
      </c>
      <c r="AE495">
        <v>48.722855000000003</v>
      </c>
      <c r="AF495">
        <v>106.56019000000001</v>
      </c>
      <c r="AG495">
        <v>0.14348778000000001</v>
      </c>
      <c r="AH495">
        <v>1.3181269000000001E-2</v>
      </c>
      <c r="AJ495">
        <v>4560</v>
      </c>
      <c r="AK495" s="16">
        <f t="shared" si="42"/>
        <v>76</v>
      </c>
      <c r="AL495">
        <v>47.685336999999997</v>
      </c>
      <c r="AM495">
        <v>107.08454</v>
      </c>
      <c r="AN495">
        <v>0.13138132999999999</v>
      </c>
      <c r="AO495" s="20">
        <v>2.8374060000000001E-5</v>
      </c>
      <c r="AQ495" s="16">
        <v>4620</v>
      </c>
      <c r="AR495">
        <f t="shared" si="44"/>
        <v>77</v>
      </c>
      <c r="AS495" s="16">
        <v>40.513910000000003</v>
      </c>
      <c r="AT495" s="16">
        <v>89.373130000000003</v>
      </c>
      <c r="AU495" s="16">
        <v>7.5396550000000007E-2</v>
      </c>
      <c r="AV495" s="16">
        <v>-1.8002626000000001E-2</v>
      </c>
    </row>
    <row r="496" spans="15:51">
      <c r="O496" s="16"/>
      <c r="Q496" s="16"/>
      <c r="R496" s="16"/>
      <c r="S496" s="16"/>
      <c r="T496" s="16"/>
      <c r="AC496">
        <v>4570</v>
      </c>
      <c r="AD496" s="16">
        <f t="shared" si="43"/>
        <v>76.166666666666671</v>
      </c>
      <c r="AE496">
        <v>48.626773999999997</v>
      </c>
      <c r="AF496">
        <v>106.56164</v>
      </c>
      <c r="AG496">
        <v>0.14348548999999999</v>
      </c>
      <c r="AH496">
        <v>2.0200955E-2</v>
      </c>
      <c r="AJ496">
        <v>4570</v>
      </c>
      <c r="AK496" s="16">
        <f t="shared" si="42"/>
        <v>76.166666666666671</v>
      </c>
      <c r="AL496">
        <v>47.68533</v>
      </c>
      <c r="AM496">
        <v>107.08454</v>
      </c>
      <c r="AN496">
        <v>0.13138132999999999</v>
      </c>
      <c r="AO496" s="20">
        <v>2.8974816999999999E-5</v>
      </c>
      <c r="AQ496" s="16">
        <v>4630</v>
      </c>
      <c r="AR496">
        <f t="shared" si="44"/>
        <v>77.166666666666671</v>
      </c>
      <c r="AS496" s="16">
        <v>40.658909999999999</v>
      </c>
      <c r="AT496" s="16">
        <v>89.620445000000004</v>
      </c>
      <c r="AU496" s="16">
        <v>7.6226710000000003E-2</v>
      </c>
      <c r="AV496" s="16">
        <v>-1.8161529999999999E-2</v>
      </c>
    </row>
    <row r="497" spans="15:48">
      <c r="O497" s="16"/>
      <c r="Q497" s="16"/>
      <c r="R497" s="16"/>
      <c r="S497" s="16"/>
      <c r="T497" s="16"/>
      <c r="AC497">
        <v>4580</v>
      </c>
      <c r="AD497" s="16">
        <f t="shared" si="43"/>
        <v>76.333333333333329</v>
      </c>
      <c r="AE497">
        <v>48.530692999999999</v>
      </c>
      <c r="AF497">
        <v>106.5647</v>
      </c>
      <c r="AG497">
        <v>0.14348067</v>
      </c>
      <c r="AH497">
        <v>2.7257953000000001E-2</v>
      </c>
      <c r="AJ497">
        <v>4580</v>
      </c>
      <c r="AK497" s="16">
        <f t="shared" si="42"/>
        <v>76.333333333333329</v>
      </c>
      <c r="AL497">
        <v>47.685319999999997</v>
      </c>
      <c r="AM497">
        <v>107.08454</v>
      </c>
      <c r="AN497">
        <v>0.13138132999999999</v>
      </c>
      <c r="AO497" s="20">
        <v>2.9575576E-5</v>
      </c>
      <c r="AQ497" s="16">
        <v>4640</v>
      </c>
      <c r="AR497">
        <f t="shared" si="44"/>
        <v>77.333333333333329</v>
      </c>
      <c r="AS497" s="16">
        <v>40.803913000000001</v>
      </c>
      <c r="AT497" s="16">
        <v>89.87182</v>
      </c>
      <c r="AU497" s="16">
        <v>7.7065190000000006E-2</v>
      </c>
      <c r="AV497" s="16">
        <v>-1.8323309999999999E-2</v>
      </c>
    </row>
    <row r="498" spans="15:48">
      <c r="O498" s="16"/>
      <c r="Q498" s="16"/>
      <c r="R498" s="16"/>
      <c r="S498" s="16"/>
      <c r="T498" s="16"/>
      <c r="AC498">
        <v>4590</v>
      </c>
      <c r="AD498" s="16">
        <f t="shared" si="43"/>
        <v>76.5</v>
      </c>
      <c r="AE498">
        <v>48.434615999999998</v>
      </c>
      <c r="AF498">
        <v>106.57001</v>
      </c>
      <c r="AG498">
        <v>0.1434723</v>
      </c>
      <c r="AH498">
        <v>3.4344997000000002E-2</v>
      </c>
      <c r="AJ498">
        <v>4590</v>
      </c>
      <c r="AK498" s="16">
        <f t="shared" si="42"/>
        <v>76.5</v>
      </c>
      <c r="AL498">
        <v>47.685313999999998</v>
      </c>
      <c r="AM498">
        <v>107.08454</v>
      </c>
      <c r="AN498">
        <v>0.13138132999999999</v>
      </c>
      <c r="AO498" s="20">
        <v>3.0176331999999999E-5</v>
      </c>
      <c r="AQ498" s="16">
        <v>4650</v>
      </c>
      <c r="AR498">
        <f t="shared" si="44"/>
        <v>77.5</v>
      </c>
      <c r="AS498" s="16">
        <v>40.948914000000002</v>
      </c>
      <c r="AT498" s="16">
        <v>90.127340000000004</v>
      </c>
      <c r="AU498" s="16">
        <v>7.7912054999999994E-2</v>
      </c>
      <c r="AV498" s="16">
        <v>-1.8488015999999999E-2</v>
      </c>
    </row>
    <row r="499" spans="15:48">
      <c r="O499" s="16"/>
      <c r="Q499" s="16"/>
      <c r="R499" s="16"/>
      <c r="S499" s="16"/>
      <c r="T499" s="16"/>
      <c r="AC499">
        <v>4600</v>
      </c>
      <c r="AD499" s="16">
        <f t="shared" si="43"/>
        <v>76.666666666666671</v>
      </c>
      <c r="AE499">
        <v>48.338535</v>
      </c>
      <c r="AF499">
        <v>106.57823</v>
      </c>
      <c r="AG499">
        <v>0.14345933</v>
      </c>
      <c r="AH499">
        <v>4.1454530000000003E-2</v>
      </c>
      <c r="AJ499">
        <v>4600</v>
      </c>
      <c r="AK499" s="16">
        <f t="shared" si="42"/>
        <v>76.666666666666671</v>
      </c>
      <c r="AL499">
        <v>47.685307000000002</v>
      </c>
      <c r="AM499">
        <v>107.08454</v>
      </c>
      <c r="AN499">
        <v>0.13138132999999999</v>
      </c>
      <c r="AO499" s="20">
        <v>3.077709E-5</v>
      </c>
      <c r="AQ499" s="16">
        <v>4660</v>
      </c>
      <c r="AR499">
        <f t="shared" si="44"/>
        <v>77.666666666666671</v>
      </c>
      <c r="AS499" s="16">
        <v>41.093913999999998</v>
      </c>
      <c r="AT499" s="16">
        <v>90.387129999999999</v>
      </c>
      <c r="AU499" s="16">
        <v>7.876735E-2</v>
      </c>
      <c r="AV499" s="16">
        <v>-1.8655693000000001E-2</v>
      </c>
    </row>
    <row r="500" spans="15:48">
      <c r="O500" s="16"/>
      <c r="Q500" s="16"/>
      <c r="R500" s="16"/>
      <c r="S500" s="16"/>
      <c r="T500" s="16"/>
      <c r="AC500">
        <v>4610</v>
      </c>
      <c r="AD500" s="16">
        <f t="shared" si="43"/>
        <v>76.833333333333329</v>
      </c>
      <c r="AE500">
        <v>48.242460000000001</v>
      </c>
      <c r="AF500">
        <v>106.59002</v>
      </c>
      <c r="AG500">
        <v>0.14344075000000001</v>
      </c>
      <c r="AH500">
        <v>4.8578806000000002E-2</v>
      </c>
      <c r="AJ500">
        <v>4610</v>
      </c>
      <c r="AK500" s="16">
        <f t="shared" si="42"/>
        <v>76.833333333333329</v>
      </c>
      <c r="AL500">
        <v>47.685295000000004</v>
      </c>
      <c r="AM500">
        <v>107.08454</v>
      </c>
      <c r="AN500">
        <v>0.13138132999999999</v>
      </c>
      <c r="AO500" s="20">
        <v>3.1377846999999998E-5</v>
      </c>
      <c r="AQ500" s="16">
        <v>4670</v>
      </c>
      <c r="AR500">
        <f t="shared" si="44"/>
        <v>77.833333333333329</v>
      </c>
      <c r="AS500" s="16">
        <v>41.238914000000001</v>
      </c>
      <c r="AT500" s="16">
        <v>90.651259999999994</v>
      </c>
      <c r="AU500" s="16">
        <v>7.9631135000000006E-2</v>
      </c>
      <c r="AV500" s="16">
        <v>-1.8826393E-2</v>
      </c>
    </row>
    <row r="501" spans="15:48">
      <c r="O501" s="16"/>
      <c r="Q501" s="16"/>
      <c r="R501" s="16"/>
      <c r="S501" s="16"/>
      <c r="T501" s="16"/>
      <c r="AC501">
        <v>4620</v>
      </c>
      <c r="AD501" s="16">
        <f t="shared" si="43"/>
        <v>77</v>
      </c>
      <c r="AE501">
        <v>48.146377999999999</v>
      </c>
      <c r="AF501">
        <v>106.60599000000001</v>
      </c>
      <c r="AG501">
        <v>0.14341556</v>
      </c>
      <c r="AH501">
        <v>5.5709988000000002E-2</v>
      </c>
      <c r="AJ501">
        <v>4620</v>
      </c>
      <c r="AK501" s="16">
        <f t="shared" si="42"/>
        <v>77</v>
      </c>
      <c r="AL501">
        <v>47.685287000000002</v>
      </c>
      <c r="AM501">
        <v>107.08454</v>
      </c>
      <c r="AN501">
        <v>0.13138132999999999</v>
      </c>
      <c r="AO501" s="20">
        <v>3.1978604999999999E-5</v>
      </c>
      <c r="AQ501" s="16">
        <v>4680</v>
      </c>
      <c r="AR501">
        <f t="shared" si="44"/>
        <v>78</v>
      </c>
      <c r="AS501" s="16">
        <v>41.383915000000002</v>
      </c>
      <c r="AT501" s="16">
        <v>90.919849999999997</v>
      </c>
      <c r="AU501" s="16">
        <v>8.0503459999999999E-2</v>
      </c>
      <c r="AV501" s="16">
        <v>-1.9000195000000001E-2</v>
      </c>
    </row>
    <row r="502" spans="15:48">
      <c r="O502" s="16"/>
      <c r="Q502" s="16"/>
      <c r="R502" s="16"/>
      <c r="S502" s="16"/>
      <c r="T502" s="16"/>
      <c r="AC502">
        <v>4630</v>
      </c>
      <c r="AD502" s="16">
        <f t="shared" si="43"/>
        <v>77.166666666666671</v>
      </c>
      <c r="AE502">
        <v>48.0503</v>
      </c>
      <c r="AF502">
        <v>106.62678</v>
      </c>
      <c r="AG502">
        <v>0.14338276</v>
      </c>
      <c r="AH502">
        <v>6.2840220000000002E-2</v>
      </c>
      <c r="AJ502">
        <v>4630</v>
      </c>
      <c r="AK502" s="16">
        <f t="shared" si="42"/>
        <v>77.166666666666671</v>
      </c>
      <c r="AL502">
        <v>47.685279999999999</v>
      </c>
      <c r="AM502">
        <v>107.08454</v>
      </c>
      <c r="AN502">
        <v>0.13138132999999999</v>
      </c>
      <c r="AO502" s="20">
        <v>3.2579363000000001E-5</v>
      </c>
      <c r="AQ502" s="16">
        <v>4690</v>
      </c>
      <c r="AR502">
        <f t="shared" si="44"/>
        <v>78.166666666666671</v>
      </c>
      <c r="AS502" s="16">
        <v>41.528914999999998</v>
      </c>
      <c r="AT502" s="16">
        <v>91.193010000000001</v>
      </c>
      <c r="AU502" s="16">
        <v>8.1384360000000003E-2</v>
      </c>
      <c r="AV502" s="16">
        <v>-1.9177174000000002E-2</v>
      </c>
    </row>
    <row r="503" spans="15:48">
      <c r="O503" s="16"/>
      <c r="Q503" s="16"/>
      <c r="R503" s="16"/>
      <c r="S503" s="16"/>
      <c r="T503" s="16"/>
      <c r="AC503">
        <v>4640</v>
      </c>
      <c r="AD503" s="16">
        <f t="shared" si="43"/>
        <v>77.333333333333329</v>
      </c>
      <c r="AE503">
        <v>47.954219999999999</v>
      </c>
      <c r="AF503">
        <v>106.65295999999999</v>
      </c>
      <c r="AG503">
        <v>0.14334140000000001</v>
      </c>
      <c r="AH503">
        <v>6.9961709999999996E-2</v>
      </c>
      <c r="AJ503">
        <v>4640</v>
      </c>
      <c r="AK503" s="16">
        <f t="shared" si="42"/>
        <v>77.333333333333329</v>
      </c>
      <c r="AL503">
        <v>47.685271999999998</v>
      </c>
      <c r="AM503">
        <v>107.08454</v>
      </c>
      <c r="AN503">
        <v>0.13138132999999999</v>
      </c>
      <c r="AO503" s="20">
        <v>3.3180116999999997E-5</v>
      </c>
      <c r="AQ503" s="16">
        <v>4700</v>
      </c>
      <c r="AR503">
        <f t="shared" si="44"/>
        <v>78.333333333333329</v>
      </c>
      <c r="AS503" s="16">
        <v>41.673920000000003</v>
      </c>
      <c r="AT503" s="16">
        <v>91.470839999999995</v>
      </c>
      <c r="AU503" s="16">
        <v>8.2273915000000003E-2</v>
      </c>
      <c r="AV503" s="16">
        <v>-1.9357419000000001E-2</v>
      </c>
    </row>
    <row r="504" spans="15:48">
      <c r="O504" s="16"/>
      <c r="Q504" s="16"/>
      <c r="R504" s="16"/>
      <c r="S504" s="16"/>
      <c r="T504" s="16"/>
      <c r="AC504">
        <v>4650</v>
      </c>
      <c r="AD504" s="16">
        <f t="shared" si="43"/>
        <v>77.5</v>
      </c>
      <c r="AE504">
        <v>47.858142999999998</v>
      </c>
      <c r="AF504">
        <v>106.68510999999999</v>
      </c>
      <c r="AG504">
        <v>0.14329059999999999</v>
      </c>
      <c r="AH504">
        <v>7.7066739999999995E-2</v>
      </c>
      <c r="AJ504">
        <v>4650</v>
      </c>
      <c r="AK504" s="16">
        <f t="shared" si="42"/>
        <v>77.5</v>
      </c>
      <c r="AL504">
        <v>47.685265000000001</v>
      </c>
      <c r="AM504">
        <v>107.08454</v>
      </c>
      <c r="AN504">
        <v>0.13138132999999999</v>
      </c>
      <c r="AO504" s="20">
        <v>3.3780874000000003E-5</v>
      </c>
      <c r="AQ504" s="16">
        <v>4710</v>
      </c>
      <c r="AR504">
        <f t="shared" si="44"/>
        <v>78.5</v>
      </c>
      <c r="AS504" s="16">
        <v>41.818919999999999</v>
      </c>
      <c r="AT504" s="16">
        <v>91.753456</v>
      </c>
      <c r="AU504" s="16">
        <v>8.317215E-2</v>
      </c>
      <c r="AV504" s="16">
        <v>-1.9541025E-2</v>
      </c>
    </row>
    <row r="505" spans="15:48">
      <c r="O505" s="16"/>
      <c r="Q505" s="16"/>
      <c r="R505" s="16"/>
      <c r="S505" s="16"/>
      <c r="T505" s="16"/>
      <c r="AC505">
        <v>4660</v>
      </c>
      <c r="AD505" s="16">
        <f t="shared" si="43"/>
        <v>77.666666666666671</v>
      </c>
      <c r="AE505">
        <v>47.762062</v>
      </c>
      <c r="AF505">
        <v>106.72376</v>
      </c>
      <c r="AG505">
        <v>0.14322947</v>
      </c>
      <c r="AH505">
        <v>8.4147795999999997E-2</v>
      </c>
      <c r="AJ505">
        <v>4660</v>
      </c>
      <c r="AK505" s="16">
        <f t="shared" si="42"/>
        <v>77.666666666666671</v>
      </c>
      <c r="AL505">
        <v>47.685257</v>
      </c>
      <c r="AM505">
        <v>107.08454</v>
      </c>
      <c r="AN505">
        <v>0.13138132999999999</v>
      </c>
      <c r="AO505" s="20">
        <v>3.4381629999999998E-5</v>
      </c>
      <c r="AQ505" s="16">
        <v>4720</v>
      </c>
      <c r="AR505">
        <f t="shared" si="44"/>
        <v>78.666666666666671</v>
      </c>
      <c r="AS505" s="16">
        <v>41.963920000000002</v>
      </c>
      <c r="AT505" s="16">
        <v>92.040980000000005</v>
      </c>
      <c r="AU505" s="16">
        <v>8.4079119999999993E-2</v>
      </c>
      <c r="AV505" s="16">
        <v>-1.9728102000000001E-2</v>
      </c>
    </row>
    <row r="506" spans="15:48">
      <c r="O506" s="16"/>
      <c r="Q506" s="16"/>
      <c r="R506" s="16"/>
      <c r="S506" s="16"/>
      <c r="T506" s="16"/>
      <c r="AC506">
        <v>4670</v>
      </c>
      <c r="AD506" s="16">
        <f t="shared" si="43"/>
        <v>77.833333333333329</v>
      </c>
      <c r="AE506">
        <v>47.665979999999998</v>
      </c>
      <c r="AF506">
        <v>106.76939400000001</v>
      </c>
      <c r="AG506">
        <v>0.14315723</v>
      </c>
      <c r="AH506">
        <v>9.1197520000000004E-2</v>
      </c>
      <c r="AJ506">
        <v>4670</v>
      </c>
      <c r="AK506" s="16">
        <f t="shared" si="42"/>
        <v>77.833333333333329</v>
      </c>
      <c r="AL506">
        <v>47.685245999999999</v>
      </c>
      <c r="AM506">
        <v>107.08454</v>
      </c>
      <c r="AN506">
        <v>0.13138132999999999</v>
      </c>
      <c r="AO506" s="20">
        <v>3.4982386000000001E-5</v>
      </c>
      <c r="AQ506" s="16">
        <v>4730</v>
      </c>
      <c r="AR506">
        <f t="shared" si="44"/>
        <v>78.833333333333329</v>
      </c>
      <c r="AS506" s="16">
        <v>42.108919999999998</v>
      </c>
      <c r="AT506" s="16">
        <v>92.333534</v>
      </c>
      <c r="AU506" s="16">
        <v>8.499487E-2</v>
      </c>
      <c r="AV506" s="16">
        <v>-1.9918768E-2</v>
      </c>
    </row>
    <row r="507" spans="15:48">
      <c r="O507" s="16"/>
      <c r="Q507" s="16"/>
      <c r="R507" s="16"/>
      <c r="S507" s="16"/>
      <c r="T507" s="16"/>
      <c r="AC507">
        <v>4680</v>
      </c>
      <c r="AD507" s="16">
        <f t="shared" si="43"/>
        <v>78</v>
      </c>
      <c r="AE507">
        <v>47.569904000000001</v>
      </c>
      <c r="AF507">
        <v>106.822464</v>
      </c>
      <c r="AG507">
        <v>0.14307313999999999</v>
      </c>
      <c r="AH507">
        <v>9.8208840000000006E-2</v>
      </c>
      <c r="AJ507">
        <v>4680</v>
      </c>
      <c r="AK507" s="16">
        <f t="shared" si="42"/>
        <v>78</v>
      </c>
      <c r="AL507">
        <v>47.685237999999998</v>
      </c>
      <c r="AM507">
        <v>107.08454</v>
      </c>
      <c r="AN507">
        <v>0.13138132999999999</v>
      </c>
      <c r="AO507" s="20">
        <v>3.5583139999999998E-5</v>
      </c>
      <c r="AQ507" s="16">
        <v>4740</v>
      </c>
      <c r="AR507">
        <f t="shared" si="44"/>
        <v>79</v>
      </c>
      <c r="AS507" s="16">
        <v>42.253920000000001</v>
      </c>
      <c r="AT507" s="16">
        <v>92.631249999999994</v>
      </c>
      <c r="AU507" s="16">
        <v>8.5919449999999994E-2</v>
      </c>
      <c r="AV507" s="16">
        <v>-2.0113148000000001E-2</v>
      </c>
    </row>
    <row r="508" spans="15:48">
      <c r="O508" s="16"/>
      <c r="Q508" s="16"/>
      <c r="R508" s="16"/>
      <c r="S508" s="16"/>
      <c r="T508" s="16"/>
      <c r="AC508">
        <v>4690</v>
      </c>
      <c r="AD508" s="16">
        <f t="shared" si="43"/>
        <v>78.166666666666671</v>
      </c>
      <c r="AE508">
        <v>47.473824</v>
      </c>
      <c r="AF508">
        <v>106.88338</v>
      </c>
      <c r="AG508">
        <v>0.14297650000000001</v>
      </c>
      <c r="AH508">
        <v>0.10517492000000001</v>
      </c>
      <c r="AJ508">
        <v>4690</v>
      </c>
      <c r="AK508" s="16">
        <f t="shared" si="42"/>
        <v>78.166666666666671</v>
      </c>
      <c r="AL508">
        <v>47.685229999999997</v>
      </c>
      <c r="AM508">
        <v>107.08454</v>
      </c>
      <c r="AN508">
        <v>0.13138132999999999</v>
      </c>
      <c r="AO508" s="20">
        <v>3.6183894000000001E-5</v>
      </c>
      <c r="AQ508" s="16">
        <v>4750</v>
      </c>
      <c r="AR508">
        <f t="shared" si="44"/>
        <v>79.166666666666671</v>
      </c>
      <c r="AS508" s="16">
        <v>42.398921999999999</v>
      </c>
      <c r="AT508" s="16">
        <v>92.934240000000003</v>
      </c>
      <c r="AU508" s="16">
        <v>8.6852890000000002E-2</v>
      </c>
      <c r="AV508" s="16">
        <v>-2.0311378000000001E-2</v>
      </c>
    </row>
    <row r="509" spans="15:48">
      <c r="O509" s="16"/>
      <c r="Q509" s="16"/>
      <c r="R509" s="16"/>
      <c r="S509" s="16"/>
      <c r="T509" s="16"/>
      <c r="AC509">
        <v>4700</v>
      </c>
      <c r="AD509" s="16">
        <f t="shared" si="43"/>
        <v>78.333333333333329</v>
      </c>
      <c r="AE509">
        <v>47.377746999999999</v>
      </c>
      <c r="AF509">
        <v>106.95251</v>
      </c>
      <c r="AG509">
        <v>0.14286668999999999</v>
      </c>
      <c r="AH509">
        <v>0.11208927</v>
      </c>
      <c r="AJ509">
        <v>4700</v>
      </c>
      <c r="AK509" s="16">
        <f t="shared" si="42"/>
        <v>78.333333333333329</v>
      </c>
      <c r="AL509">
        <v>47.685223000000001</v>
      </c>
      <c r="AM509">
        <v>107.08454</v>
      </c>
      <c r="AN509">
        <v>0.13138132999999999</v>
      </c>
      <c r="AO509" s="20">
        <v>3.6784647999999998E-5</v>
      </c>
      <c r="AQ509" s="16">
        <v>4760</v>
      </c>
      <c r="AR509">
        <f t="shared" si="44"/>
        <v>79.333333333333329</v>
      </c>
      <c r="AS509" s="16">
        <v>42.543922000000002</v>
      </c>
      <c r="AT509" s="16">
        <v>93.242660000000001</v>
      </c>
      <c r="AU509" s="16">
        <v>8.7795239999999997E-2</v>
      </c>
      <c r="AV509" s="16">
        <v>-2.051364E-2</v>
      </c>
    </row>
    <row r="510" spans="15:48">
      <c r="O510" s="16"/>
      <c r="Q510" s="16"/>
      <c r="R510" s="16"/>
      <c r="S510" s="16"/>
      <c r="T510" s="16"/>
      <c r="AC510">
        <v>4710</v>
      </c>
      <c r="AD510" s="16">
        <f t="shared" si="43"/>
        <v>78.5</v>
      </c>
      <c r="AE510">
        <v>47.281666000000001</v>
      </c>
      <c r="AF510">
        <v>107.03017</v>
      </c>
      <c r="AG510">
        <v>0.14274313999999999</v>
      </c>
      <c r="AH510">
        <v>0.1189457</v>
      </c>
      <c r="AJ510">
        <v>4710</v>
      </c>
      <c r="AK510" s="16">
        <f t="shared" si="42"/>
        <v>78.5</v>
      </c>
      <c r="AL510">
        <v>47.685214999999999</v>
      </c>
      <c r="AM510">
        <v>107.08454</v>
      </c>
      <c r="AN510">
        <v>0.13138132999999999</v>
      </c>
      <c r="AO510" s="20">
        <v>3.7385400000000003E-5</v>
      </c>
      <c r="AQ510" s="16">
        <v>4770</v>
      </c>
      <c r="AR510">
        <f t="shared" si="44"/>
        <v>79.5</v>
      </c>
      <c r="AS510" s="16">
        <v>42.688927</v>
      </c>
      <c r="AT510" s="16">
        <v>93.556629999999998</v>
      </c>
      <c r="AU510" s="16">
        <v>8.8746539999999999E-2</v>
      </c>
      <c r="AV510" s="16">
        <v>-2.0720092999999998E-2</v>
      </c>
    </row>
    <row r="511" spans="15:48">
      <c r="O511" s="16"/>
      <c r="Q511" s="16"/>
      <c r="R511" s="16"/>
      <c r="S511" s="16"/>
      <c r="T511" s="16"/>
      <c r="AC511">
        <v>4720</v>
      </c>
      <c r="AD511" s="16">
        <f t="shared" si="43"/>
        <v>78.666666666666671</v>
      </c>
      <c r="AE511">
        <v>47.185589999999998</v>
      </c>
      <c r="AF511">
        <v>107.11663</v>
      </c>
      <c r="AG511">
        <v>0.14260539999999999</v>
      </c>
      <c r="AH511">
        <v>0.12573840999999999</v>
      </c>
      <c r="AJ511">
        <v>4720</v>
      </c>
      <c r="AK511" s="16">
        <f t="shared" si="42"/>
        <v>78.666666666666671</v>
      </c>
      <c r="AL511">
        <v>47.685206999999998</v>
      </c>
      <c r="AM511">
        <v>107.08454</v>
      </c>
      <c r="AN511">
        <v>0.13138132999999999</v>
      </c>
      <c r="AO511" s="20">
        <v>3.7986152000000001E-5</v>
      </c>
      <c r="AQ511" s="16">
        <v>4780</v>
      </c>
      <c r="AR511">
        <f t="shared" si="44"/>
        <v>79.666666666666671</v>
      </c>
      <c r="AS511" s="16">
        <v>42.833927000000003</v>
      </c>
      <c r="AT511" s="16">
        <v>93.876310000000004</v>
      </c>
      <c r="AU511" s="16">
        <v>8.9706820000000007E-2</v>
      </c>
      <c r="AV511" s="16">
        <v>-2.093091E-2</v>
      </c>
    </row>
    <row r="512" spans="15:48">
      <c r="O512" s="16"/>
      <c r="Q512" s="16"/>
      <c r="R512" s="16"/>
      <c r="S512" s="16"/>
      <c r="T512" s="16"/>
      <c r="AC512">
        <v>4730</v>
      </c>
      <c r="AD512" s="16">
        <f t="shared" si="43"/>
        <v>78.833333333333329</v>
      </c>
      <c r="AE512">
        <v>47.089508000000002</v>
      </c>
      <c r="AF512">
        <v>107.212135</v>
      </c>
      <c r="AG512">
        <v>0.14245297000000001</v>
      </c>
      <c r="AH512">
        <v>0.13246192000000001</v>
      </c>
      <c r="AJ512">
        <v>4730</v>
      </c>
      <c r="AK512" s="16">
        <f t="shared" si="42"/>
        <v>78.833333333333329</v>
      </c>
      <c r="AL512">
        <v>47.685195999999998</v>
      </c>
      <c r="AM512">
        <v>107.08454</v>
      </c>
      <c r="AN512">
        <v>0.13138132999999999</v>
      </c>
      <c r="AO512" s="20">
        <v>3.8586905999999998E-5</v>
      </c>
      <c r="AQ512" s="16">
        <v>4790</v>
      </c>
      <c r="AR512">
        <f t="shared" si="44"/>
        <v>79.833333333333329</v>
      </c>
      <c r="AS512" s="16">
        <v>42.978928000000003</v>
      </c>
      <c r="AT512" s="16">
        <v>94.201836</v>
      </c>
      <c r="AU512" s="16">
        <v>9.0676129999999994E-2</v>
      </c>
      <c r="AV512" s="16">
        <v>-2.1146282999999998E-2</v>
      </c>
    </row>
    <row r="513" spans="15:48">
      <c r="O513" s="16"/>
      <c r="Q513" s="16"/>
      <c r="R513" s="16"/>
      <c r="S513" s="16"/>
      <c r="T513" s="16"/>
      <c r="AC513">
        <v>4740</v>
      </c>
      <c r="AD513" s="16">
        <f t="shared" si="43"/>
        <v>79</v>
      </c>
      <c r="AE513">
        <v>46.993426999999997</v>
      </c>
      <c r="AF513">
        <v>107.31686000000001</v>
      </c>
      <c r="AG513">
        <v>0.14228553999999999</v>
      </c>
      <c r="AH513">
        <v>0.13911118</v>
      </c>
      <c r="AJ513">
        <v>4740</v>
      </c>
      <c r="AK513" s="16">
        <f t="shared" si="42"/>
        <v>79</v>
      </c>
      <c r="AL513">
        <v>47.685189999999999</v>
      </c>
      <c r="AM513">
        <v>107.08454</v>
      </c>
      <c r="AN513">
        <v>0.13138132999999999</v>
      </c>
      <c r="AO513" s="20">
        <v>3.9187657E-5</v>
      </c>
      <c r="AQ513" s="16">
        <v>4800</v>
      </c>
      <c r="AR513">
        <f t="shared" si="44"/>
        <v>80</v>
      </c>
      <c r="AS513" s="16">
        <v>43.123927999999999</v>
      </c>
      <c r="AT513" s="16">
        <v>94.533360000000002</v>
      </c>
      <c r="AU513" s="16">
        <v>9.1654490000000005E-2</v>
      </c>
      <c r="AV513" s="16">
        <v>-2.1366453000000001E-2</v>
      </c>
    </row>
    <row r="514" spans="15:48">
      <c r="O514" s="16"/>
      <c r="Q514" s="16"/>
      <c r="R514" s="16"/>
      <c r="S514" s="16"/>
      <c r="T514" s="16"/>
      <c r="AC514">
        <v>4750</v>
      </c>
      <c r="AD514" s="16">
        <f t="shared" si="43"/>
        <v>79.166666666666671</v>
      </c>
      <c r="AE514">
        <v>46.897350000000003</v>
      </c>
      <c r="AF514">
        <v>107.43093</v>
      </c>
      <c r="AG514">
        <v>0.14210278000000001</v>
      </c>
      <c r="AH514">
        <v>0.14568149</v>
      </c>
      <c r="AJ514">
        <v>4750</v>
      </c>
      <c r="AK514" s="16">
        <f t="shared" si="42"/>
        <v>79.166666666666671</v>
      </c>
      <c r="AL514">
        <v>47.685180000000003</v>
      </c>
      <c r="AM514">
        <v>107.08454</v>
      </c>
      <c r="AN514">
        <v>0.13138132999999999</v>
      </c>
      <c r="AO514" s="20">
        <v>3.9788410000000001E-5</v>
      </c>
      <c r="AQ514" s="16">
        <v>4810</v>
      </c>
      <c r="AR514">
        <f t="shared" si="44"/>
        <v>80.166666666666671</v>
      </c>
      <c r="AS514" s="16">
        <v>43.268929999999997</v>
      </c>
      <c r="AT514" s="16">
        <v>94.871055999999996</v>
      </c>
      <c r="AU514" s="16">
        <v>9.2641929999999997E-2</v>
      </c>
      <c r="AV514" s="16">
        <v>-2.1591663000000001E-2</v>
      </c>
    </row>
    <row r="515" spans="15:48">
      <c r="O515" s="16"/>
      <c r="Q515" s="16"/>
      <c r="R515" s="16"/>
      <c r="S515" s="16"/>
      <c r="T515" s="16"/>
      <c r="AC515">
        <v>4760</v>
      </c>
      <c r="AD515" s="16">
        <f t="shared" si="43"/>
        <v>79.333333333333329</v>
      </c>
      <c r="AE515">
        <v>46.801270000000002</v>
      </c>
      <c r="AF515">
        <v>107.55446000000001</v>
      </c>
      <c r="AG515">
        <v>0.14190446000000001</v>
      </c>
      <c r="AH515">
        <v>0.15216853999999999</v>
      </c>
      <c r="AJ515">
        <v>4760</v>
      </c>
      <c r="AK515" s="16">
        <f t="shared" si="42"/>
        <v>79.333333333333329</v>
      </c>
      <c r="AL515">
        <v>47.685172999999999</v>
      </c>
      <c r="AM515">
        <v>107.08454</v>
      </c>
      <c r="AN515">
        <v>0.13138132999999999</v>
      </c>
      <c r="AO515" s="20">
        <v>4.038916E-5</v>
      </c>
      <c r="AQ515" s="16">
        <v>4813.2740000000003</v>
      </c>
      <c r="AR515">
        <f t="shared" si="44"/>
        <v>80.221233333333345</v>
      </c>
      <c r="AS515" s="16">
        <v>43.316400000000002</v>
      </c>
      <c r="AT515" s="16">
        <v>94.982969999999995</v>
      </c>
      <c r="AU515" s="16">
        <v>9.2967170000000002E-2</v>
      </c>
      <c r="AV515" s="16">
        <v>-2.1666531999999999E-2</v>
      </c>
    </row>
    <row r="516" spans="15:48">
      <c r="O516" s="16"/>
      <c r="Q516" s="16"/>
      <c r="R516" s="16"/>
      <c r="S516" s="16"/>
      <c r="T516" s="16"/>
      <c r="AC516">
        <v>4770</v>
      </c>
      <c r="AD516" s="16">
        <f t="shared" si="43"/>
        <v>79.5</v>
      </c>
      <c r="AE516">
        <v>46.705193000000001</v>
      </c>
      <c r="AF516">
        <v>107.687485</v>
      </c>
      <c r="AG516">
        <v>0.14169039</v>
      </c>
      <c r="AH516">
        <v>0.15856845999999999</v>
      </c>
      <c r="AJ516">
        <v>4770</v>
      </c>
      <c r="AK516" s="16">
        <f t="shared" si="42"/>
        <v>79.5</v>
      </c>
      <c r="AL516">
        <v>47.685164999999998</v>
      </c>
      <c r="AM516">
        <v>107.08454</v>
      </c>
      <c r="AN516">
        <v>0.13138132999999999</v>
      </c>
      <c r="AO516" s="20">
        <v>4.0989915E-5</v>
      </c>
      <c r="AQ516" s="16">
        <v>4813.2740000000003</v>
      </c>
      <c r="AR516">
        <f t="shared" si="44"/>
        <v>80.221233333333345</v>
      </c>
      <c r="AS516" s="16">
        <v>43.316400000000002</v>
      </c>
      <c r="AT516" s="16">
        <v>94.982969999999995</v>
      </c>
      <c r="AU516" s="16">
        <v>9.2967170000000002E-2</v>
      </c>
      <c r="AV516" s="16">
        <v>-2.1666527000000001E-2</v>
      </c>
    </row>
    <row r="517" spans="15:48">
      <c r="O517" s="16"/>
      <c r="Q517" s="16"/>
      <c r="R517" s="16"/>
      <c r="S517" s="16"/>
      <c r="T517" s="16"/>
      <c r="AC517">
        <v>4780</v>
      </c>
      <c r="AD517" s="16">
        <f t="shared" si="43"/>
        <v>79.666666666666671</v>
      </c>
      <c r="AE517">
        <v>46.609110000000001</v>
      </c>
      <c r="AF517">
        <v>107.83002999999999</v>
      </c>
      <c r="AG517">
        <v>0.14146044999999999</v>
      </c>
      <c r="AH517">
        <v>0.16487771000000001</v>
      </c>
      <c r="AJ517">
        <v>4780</v>
      </c>
      <c r="AK517" s="16">
        <f t="shared" si="42"/>
        <v>79.666666666666671</v>
      </c>
      <c r="AL517">
        <v>47.685158000000001</v>
      </c>
      <c r="AM517">
        <v>107.08454</v>
      </c>
      <c r="AN517">
        <v>0.13138132999999999</v>
      </c>
      <c r="AO517" s="20">
        <v>4.1590659999999999E-5</v>
      </c>
      <c r="AQ517" s="16">
        <v>4820</v>
      </c>
      <c r="AR517">
        <f t="shared" si="44"/>
        <v>80.333333333333329</v>
      </c>
      <c r="AS517" s="16">
        <v>43.316400000000002</v>
      </c>
      <c r="AT517" s="16">
        <v>95.179519999999997</v>
      </c>
      <c r="AU517" s="16">
        <v>9.3535944999999995E-2</v>
      </c>
      <c r="AV517" s="16">
        <v>-1.5681042999999999E-2</v>
      </c>
    </row>
    <row r="518" spans="15:48">
      <c r="O518" s="16"/>
      <c r="Q518" s="16"/>
      <c r="R518" s="16"/>
      <c r="S518" s="16"/>
      <c r="T518" s="16"/>
      <c r="AC518">
        <v>4790</v>
      </c>
      <c r="AD518" s="16">
        <f t="shared" si="43"/>
        <v>79.833333333333329</v>
      </c>
      <c r="AE518">
        <v>46.513035000000002</v>
      </c>
      <c r="AF518">
        <v>107.98206</v>
      </c>
      <c r="AG518">
        <v>0.14121454999999999</v>
      </c>
      <c r="AH518">
        <v>0.17109318000000001</v>
      </c>
      <c r="AJ518">
        <v>4790</v>
      </c>
      <c r="AK518" s="16">
        <f t="shared" ref="AK518:AK581" si="45">AJ518/60</f>
        <v>79.833333333333329</v>
      </c>
      <c r="AL518">
        <v>47.685146000000003</v>
      </c>
      <c r="AM518">
        <v>107.08454</v>
      </c>
      <c r="AN518">
        <v>0.13138132999999999</v>
      </c>
      <c r="AO518" s="20">
        <v>4.2191411999999997E-5</v>
      </c>
      <c r="AQ518" s="16">
        <v>4830</v>
      </c>
      <c r="AR518">
        <f t="shared" si="44"/>
        <v>80.5</v>
      </c>
      <c r="AS518" s="16">
        <v>43.316400000000002</v>
      </c>
      <c r="AT518" s="16">
        <v>95.375519999999995</v>
      </c>
      <c r="AU518" s="16">
        <v>9.4100125000000007E-2</v>
      </c>
      <c r="AV518" s="16">
        <v>-9.7439399999999995E-3</v>
      </c>
    </row>
    <row r="519" spans="15:48">
      <c r="O519" s="16"/>
      <c r="Q519" s="16"/>
      <c r="R519" s="16"/>
      <c r="S519" s="16"/>
      <c r="T519" s="16"/>
      <c r="AC519">
        <v>4800</v>
      </c>
      <c r="AD519" s="16">
        <f t="shared" ref="AD519:AD582" si="46">AC519/60</f>
        <v>80</v>
      </c>
      <c r="AE519">
        <v>46.416953999999997</v>
      </c>
      <c r="AF519">
        <v>108.14352</v>
      </c>
      <c r="AG519">
        <v>0.14095269999999999</v>
      </c>
      <c r="AH519">
        <v>0.17721212</v>
      </c>
      <c r="AJ519">
        <v>4800</v>
      </c>
      <c r="AK519" s="16">
        <f t="shared" si="45"/>
        <v>80</v>
      </c>
      <c r="AL519">
        <v>47.685139999999997</v>
      </c>
      <c r="AM519">
        <v>107.08454</v>
      </c>
      <c r="AN519">
        <v>0.13138132999999999</v>
      </c>
      <c r="AO519" s="20">
        <v>4.2792162000000003E-5</v>
      </c>
      <c r="AQ519" s="16">
        <v>4840</v>
      </c>
      <c r="AR519">
        <f t="shared" ref="AR519:AR582" si="47">AQ519/60</f>
        <v>80.666666666666671</v>
      </c>
      <c r="AS519" s="16">
        <v>43.316400000000002</v>
      </c>
      <c r="AT519" s="16">
        <v>95.497169999999997</v>
      </c>
      <c r="AU519" s="16">
        <v>9.4448749999999998E-2</v>
      </c>
      <c r="AV519" s="16">
        <v>-6.0751764E-3</v>
      </c>
    </row>
    <row r="520" spans="15:48">
      <c r="O520" s="16"/>
      <c r="Q520" s="16"/>
      <c r="R520" s="16"/>
      <c r="S520" s="16"/>
      <c r="T520" s="16"/>
      <c r="AC520">
        <v>4810</v>
      </c>
      <c r="AD520" s="16">
        <f t="shared" si="46"/>
        <v>80.166666666666671</v>
      </c>
      <c r="AE520">
        <v>46.320877000000003</v>
      </c>
      <c r="AF520">
        <v>108.314285</v>
      </c>
      <c r="AG520">
        <v>0.14067493</v>
      </c>
      <c r="AH520">
        <v>0.18323216000000001</v>
      </c>
      <c r="AJ520">
        <v>4810</v>
      </c>
      <c r="AK520" s="16">
        <f t="shared" si="45"/>
        <v>80.166666666666671</v>
      </c>
      <c r="AL520">
        <v>47.685130000000001</v>
      </c>
      <c r="AM520">
        <v>107.08454</v>
      </c>
      <c r="AN520">
        <v>0.13138132999999999</v>
      </c>
      <c r="AO520" s="20">
        <v>4.3392910000000003E-5</v>
      </c>
      <c r="AQ520" s="16">
        <v>4850</v>
      </c>
      <c r="AR520">
        <f t="shared" si="47"/>
        <v>80.833333333333329</v>
      </c>
      <c r="AS520" s="16">
        <v>43.316400000000002</v>
      </c>
      <c r="AT520" s="16">
        <v>95.572929999999999</v>
      </c>
      <c r="AU520" s="16">
        <v>9.4665280000000004E-2</v>
      </c>
      <c r="AV520" s="16">
        <v>-3.7965746999999998E-3</v>
      </c>
    </row>
    <row r="521" spans="15:48">
      <c r="O521" s="16"/>
      <c r="Q521" s="16"/>
      <c r="R521" s="16"/>
      <c r="S521" s="16"/>
      <c r="T521" s="16"/>
      <c r="AC521">
        <v>4820</v>
      </c>
      <c r="AD521" s="16">
        <f t="shared" si="46"/>
        <v>80.333333333333329</v>
      </c>
      <c r="AE521">
        <v>46.224795999999998</v>
      </c>
      <c r="AF521">
        <v>108.494255</v>
      </c>
      <c r="AG521">
        <v>0.14038132</v>
      </c>
      <c r="AH521">
        <v>0.18915129</v>
      </c>
      <c r="AJ521">
        <v>4820</v>
      </c>
      <c r="AK521" s="16">
        <f t="shared" si="45"/>
        <v>80.333333333333329</v>
      </c>
      <c r="AL521">
        <v>47.685122999999997</v>
      </c>
      <c r="AM521">
        <v>107.08454</v>
      </c>
      <c r="AN521">
        <v>0.13138132999999999</v>
      </c>
      <c r="AO521" s="20">
        <v>4.3993655999999998E-5</v>
      </c>
      <c r="AQ521" s="16">
        <v>4860</v>
      </c>
      <c r="AR521">
        <f t="shared" si="47"/>
        <v>81</v>
      </c>
      <c r="AS521" s="16">
        <v>43.316400000000002</v>
      </c>
      <c r="AT521" s="16">
        <v>95.620255</v>
      </c>
      <c r="AU521" s="16">
        <v>9.4800300000000004E-2</v>
      </c>
      <c r="AV521" s="16">
        <v>-2.3757044999999999E-3</v>
      </c>
    </row>
    <row r="522" spans="15:48">
      <c r="O522" s="16"/>
      <c r="Q522" s="16"/>
      <c r="R522" s="16"/>
      <c r="S522" s="16"/>
      <c r="T522" s="16"/>
      <c r="AC522">
        <v>4830</v>
      </c>
      <c r="AD522" s="16">
        <f t="shared" si="46"/>
        <v>80.5</v>
      </c>
      <c r="AE522">
        <v>46.128715999999997</v>
      </c>
      <c r="AF522">
        <v>108.68325</v>
      </c>
      <c r="AG522">
        <v>0.14007199000000001</v>
      </c>
      <c r="AH522">
        <v>0.19496786999999999</v>
      </c>
      <c r="AJ522">
        <v>4830</v>
      </c>
      <c r="AK522" s="16">
        <f t="shared" si="45"/>
        <v>80.5</v>
      </c>
      <c r="AL522">
        <v>47.685116000000001</v>
      </c>
      <c r="AM522">
        <v>107.08454</v>
      </c>
      <c r="AN522">
        <v>0.13138132999999999</v>
      </c>
      <c r="AO522" s="20">
        <v>4.4594402E-5</v>
      </c>
      <c r="AQ522" s="16">
        <v>4870</v>
      </c>
      <c r="AR522">
        <f t="shared" si="47"/>
        <v>81.166666666666671</v>
      </c>
      <c r="AS522" s="16">
        <v>43.316400000000002</v>
      </c>
      <c r="AT522" s="16">
        <v>95.649860000000004</v>
      </c>
      <c r="AU522" s="16">
        <v>9.4884679999999999E-2</v>
      </c>
      <c r="AV522" s="16">
        <v>-1.4877505999999999E-3</v>
      </c>
    </row>
    <row r="523" spans="15:48">
      <c r="O523" s="16"/>
      <c r="Q523" s="16"/>
      <c r="R523" s="16"/>
      <c r="S523" s="16"/>
      <c r="T523" s="16"/>
      <c r="AC523">
        <v>4840</v>
      </c>
      <c r="AD523" s="16">
        <f t="shared" si="46"/>
        <v>80.666666666666671</v>
      </c>
      <c r="AE523">
        <v>46.032640000000001</v>
      </c>
      <c r="AF523">
        <v>108.88108</v>
      </c>
      <c r="AG523">
        <v>0.13974710000000001</v>
      </c>
      <c r="AH523">
        <v>0.20068055000000001</v>
      </c>
      <c r="AJ523">
        <v>4840</v>
      </c>
      <c r="AK523" s="16">
        <f t="shared" si="45"/>
        <v>80.666666666666671</v>
      </c>
      <c r="AL523">
        <v>47.685110000000002</v>
      </c>
      <c r="AM523">
        <v>107.08454</v>
      </c>
      <c r="AN523">
        <v>0.13138132999999999</v>
      </c>
      <c r="AO523" s="20">
        <v>4.519515E-5</v>
      </c>
      <c r="AQ523" s="16">
        <v>4880</v>
      </c>
      <c r="AR523">
        <f t="shared" si="47"/>
        <v>81.333333333333329</v>
      </c>
      <c r="AS523" s="16">
        <v>43.316400000000002</v>
      </c>
      <c r="AT523" s="16">
        <v>95.668396000000001</v>
      </c>
      <c r="AU523" s="16">
        <v>9.4937495999999996E-2</v>
      </c>
      <c r="AV523" s="19">
        <v>-9.3189529999999996E-4</v>
      </c>
    </row>
    <row r="524" spans="15:48">
      <c r="O524" s="16"/>
      <c r="Q524" s="16"/>
      <c r="R524" s="16"/>
      <c r="S524" s="16"/>
      <c r="T524" s="16"/>
      <c r="AC524">
        <v>4850</v>
      </c>
      <c r="AD524" s="16">
        <f t="shared" si="46"/>
        <v>80.833333333333329</v>
      </c>
      <c r="AE524">
        <v>45.936557999999998</v>
      </c>
      <c r="AF524">
        <v>109.08754999999999</v>
      </c>
      <c r="AG524">
        <v>0.13940685999999999</v>
      </c>
      <c r="AH524">
        <v>0.20628837</v>
      </c>
      <c r="AJ524">
        <v>4850</v>
      </c>
      <c r="AK524" s="16">
        <f t="shared" si="45"/>
        <v>80.833333333333329</v>
      </c>
      <c r="AL524">
        <v>47.685096999999999</v>
      </c>
      <c r="AM524">
        <v>107.08454</v>
      </c>
      <c r="AN524">
        <v>0.13138132999999999</v>
      </c>
      <c r="AO524" s="20">
        <v>4.5795896000000002E-5</v>
      </c>
      <c r="AQ524" s="16">
        <v>4890</v>
      </c>
      <c r="AR524">
        <f t="shared" si="47"/>
        <v>81.5</v>
      </c>
      <c r="AS524" s="16">
        <v>43.316400000000002</v>
      </c>
      <c r="AT524" s="16">
        <v>95.680015999999995</v>
      </c>
      <c r="AU524" s="16">
        <v>9.4970579999999999E-2</v>
      </c>
      <c r="AV524" s="19">
        <v>-5.8381399999999999E-4</v>
      </c>
    </row>
    <row r="525" spans="15:48">
      <c r="O525" s="16"/>
      <c r="Q525" s="16"/>
      <c r="R525" s="16"/>
      <c r="S525" s="16"/>
      <c r="T525" s="16"/>
      <c r="AC525">
        <v>4860</v>
      </c>
      <c r="AD525" s="16">
        <f t="shared" si="46"/>
        <v>81</v>
      </c>
      <c r="AE525">
        <v>45.840479999999999</v>
      </c>
      <c r="AF525">
        <v>109.30240000000001</v>
      </c>
      <c r="AG525">
        <v>0.13905150999999999</v>
      </c>
      <c r="AH525">
        <v>0.21179059</v>
      </c>
      <c r="AJ525">
        <v>4860</v>
      </c>
      <c r="AK525" s="16">
        <f t="shared" si="45"/>
        <v>81</v>
      </c>
      <c r="AL525">
        <v>47.685090000000002</v>
      </c>
      <c r="AM525">
        <v>107.08454</v>
      </c>
      <c r="AN525">
        <v>0.13138132999999999</v>
      </c>
      <c r="AO525" s="20">
        <v>4.6396639999999998E-5</v>
      </c>
      <c r="AQ525" s="16">
        <v>4900</v>
      </c>
      <c r="AR525">
        <f t="shared" si="47"/>
        <v>81.666666666666671</v>
      </c>
      <c r="AS525" s="16">
        <v>43.316400000000002</v>
      </c>
      <c r="AT525" s="16">
        <v>95.687293999999994</v>
      </c>
      <c r="AU525" s="16">
        <v>9.4991300000000001E-2</v>
      </c>
      <c r="AV525" s="19">
        <v>-3.6572850000000001E-4</v>
      </c>
    </row>
    <row r="526" spans="15:48">
      <c r="O526" s="16"/>
      <c r="Q526" s="16"/>
      <c r="R526" s="16"/>
      <c r="S526" s="16"/>
      <c r="T526" s="16"/>
      <c r="AC526">
        <v>4870</v>
      </c>
      <c r="AD526" s="16">
        <f t="shared" si="46"/>
        <v>81.166666666666671</v>
      </c>
      <c r="AE526">
        <v>45.744399999999999</v>
      </c>
      <c r="AF526">
        <v>109.52539</v>
      </c>
      <c r="AG526">
        <v>0.13868132</v>
      </c>
      <c r="AH526">
        <v>0.21718683999999999</v>
      </c>
      <c r="AJ526">
        <v>4870</v>
      </c>
      <c r="AK526" s="16">
        <f t="shared" si="45"/>
        <v>81.166666666666671</v>
      </c>
      <c r="AL526">
        <v>47.685079999999999</v>
      </c>
      <c r="AM526">
        <v>107.08454</v>
      </c>
      <c r="AN526">
        <v>0.13138132999999999</v>
      </c>
      <c r="AO526" s="20">
        <v>4.6997386E-5</v>
      </c>
      <c r="AQ526" s="16">
        <v>4910</v>
      </c>
      <c r="AR526">
        <f t="shared" si="47"/>
        <v>81.833333333333329</v>
      </c>
      <c r="AS526" s="16">
        <v>43.316400000000002</v>
      </c>
      <c r="AT526" s="16">
        <v>95.691863999999995</v>
      </c>
      <c r="AU526" s="16">
        <v>9.5004304999999997E-2</v>
      </c>
      <c r="AV526" s="19">
        <v>-2.2889422000000001E-4</v>
      </c>
    </row>
    <row r="527" spans="15:48">
      <c r="AC527">
        <v>4880</v>
      </c>
      <c r="AD527" s="16">
        <f t="shared" si="46"/>
        <v>81.333333333333329</v>
      </c>
      <c r="AE527">
        <v>45.648322999999998</v>
      </c>
      <c r="AF527">
        <v>109.75624000000001</v>
      </c>
      <c r="AG527">
        <v>0.13829657000000001</v>
      </c>
      <c r="AH527">
        <v>0.22247687999999999</v>
      </c>
      <c r="AJ527">
        <v>4880</v>
      </c>
      <c r="AK527" s="16">
        <f t="shared" si="45"/>
        <v>81.333333333333329</v>
      </c>
      <c r="AL527">
        <v>47.685074</v>
      </c>
      <c r="AM527">
        <v>107.08454</v>
      </c>
      <c r="AN527">
        <v>0.13138132999999999</v>
      </c>
      <c r="AO527" s="20">
        <v>4.7598130000000003E-5</v>
      </c>
      <c r="AQ527">
        <v>4920</v>
      </c>
      <c r="AR527">
        <f t="shared" si="47"/>
        <v>82</v>
      </c>
      <c r="AS527">
        <v>43.316400000000002</v>
      </c>
      <c r="AT527">
        <v>95.694725000000005</v>
      </c>
      <c r="AU527">
        <v>9.5012449999999998E-2</v>
      </c>
      <c r="AV527" s="20">
        <v>-1.4317656E-4</v>
      </c>
    </row>
    <row r="528" spans="15:48">
      <c r="AC528">
        <v>4890</v>
      </c>
      <c r="AD528" s="16">
        <f t="shared" si="46"/>
        <v>81.5</v>
      </c>
      <c r="AE528">
        <v>45.552242</v>
      </c>
      <c r="AF528">
        <v>109.99467</v>
      </c>
      <c r="AG528">
        <v>0.13789760000000001</v>
      </c>
      <c r="AH528">
        <v>0.22766090999999999</v>
      </c>
      <c r="AJ528">
        <v>4890</v>
      </c>
      <c r="AK528" s="16">
        <f t="shared" si="45"/>
        <v>81.5</v>
      </c>
      <c r="AL528">
        <v>47.685065999999999</v>
      </c>
      <c r="AM528">
        <v>107.08454</v>
      </c>
      <c r="AN528">
        <v>0.13138132999999999</v>
      </c>
      <c r="AO528" s="20">
        <v>4.8198870000000002E-5</v>
      </c>
      <c r="AQ528">
        <v>4930</v>
      </c>
      <c r="AR528">
        <f t="shared" si="47"/>
        <v>82.166666666666671</v>
      </c>
      <c r="AS528">
        <v>43.316400000000002</v>
      </c>
      <c r="AT528">
        <v>95.696520000000007</v>
      </c>
      <c r="AU528">
        <v>9.5017539999999998E-2</v>
      </c>
      <c r="AV528" s="20">
        <v>-8.9578665000000001E-5</v>
      </c>
    </row>
    <row r="529" spans="29:48">
      <c r="AC529">
        <v>4900</v>
      </c>
      <c r="AD529" s="16">
        <f t="shared" si="46"/>
        <v>81.666666666666671</v>
      </c>
      <c r="AE529">
        <v>45.456164999999999</v>
      </c>
      <c r="AF529">
        <v>110.24035000000001</v>
      </c>
      <c r="AG529">
        <v>0.13748476000000001</v>
      </c>
      <c r="AH529">
        <v>0.23273923999999999</v>
      </c>
      <c r="AJ529">
        <v>4900</v>
      </c>
      <c r="AK529" s="16">
        <f t="shared" si="45"/>
        <v>81.666666666666671</v>
      </c>
      <c r="AL529">
        <v>47.68506</v>
      </c>
      <c r="AM529">
        <v>107.08454</v>
      </c>
      <c r="AN529">
        <v>0.13138132999999999</v>
      </c>
      <c r="AO529" s="20">
        <v>4.8799615000000001E-5</v>
      </c>
      <c r="AQ529">
        <v>4940</v>
      </c>
      <c r="AR529">
        <f t="shared" si="47"/>
        <v>82.333333333333329</v>
      </c>
      <c r="AS529">
        <v>43.316400000000002</v>
      </c>
      <c r="AT529">
        <v>95.697640000000007</v>
      </c>
      <c r="AU529">
        <v>9.5020740000000006E-2</v>
      </c>
      <c r="AV529" s="20">
        <v>-5.5925340000000001E-5</v>
      </c>
    </row>
    <row r="530" spans="29:48">
      <c r="AC530">
        <v>4910</v>
      </c>
      <c r="AD530" s="16">
        <f t="shared" si="46"/>
        <v>81.833333333333329</v>
      </c>
      <c r="AE530">
        <v>45.360084999999998</v>
      </c>
      <c r="AF530">
        <v>110.49296</v>
      </c>
      <c r="AG530">
        <v>0.13705838000000001</v>
      </c>
      <c r="AH530">
        <v>0.23771234999999999</v>
      </c>
      <c r="AJ530">
        <v>4910</v>
      </c>
      <c r="AK530" s="16">
        <f t="shared" si="45"/>
        <v>81.833333333333329</v>
      </c>
      <c r="AL530">
        <v>47.685046999999997</v>
      </c>
      <c r="AM530">
        <v>107.08454</v>
      </c>
      <c r="AN530">
        <v>0.13138132999999999</v>
      </c>
      <c r="AO530" s="20">
        <v>4.9400358000000001E-5</v>
      </c>
      <c r="AQ530">
        <v>4950</v>
      </c>
      <c r="AR530">
        <f t="shared" si="47"/>
        <v>82.5</v>
      </c>
      <c r="AS530">
        <v>43.316400000000002</v>
      </c>
      <c r="AT530">
        <v>95.698350000000005</v>
      </c>
      <c r="AU530">
        <v>9.5022750000000003E-2</v>
      </c>
      <c r="AV530" s="20">
        <v>-3.4735847000000002E-5</v>
      </c>
    </row>
    <row r="531" spans="29:48">
      <c r="AC531">
        <v>4920</v>
      </c>
      <c r="AD531" s="16">
        <f t="shared" si="46"/>
        <v>82</v>
      </c>
      <c r="AE531">
        <v>45.264004</v>
      </c>
      <c r="AF531">
        <v>110.752174</v>
      </c>
      <c r="AG531">
        <v>0.13661884999999999</v>
      </c>
      <c r="AH531">
        <v>0.24258094999999999</v>
      </c>
      <c r="AJ531">
        <v>4920</v>
      </c>
      <c r="AK531" s="16">
        <f t="shared" si="45"/>
        <v>82</v>
      </c>
      <c r="AL531">
        <v>47.685040000000001</v>
      </c>
      <c r="AM531">
        <v>107.08454</v>
      </c>
      <c r="AN531">
        <v>0.13138132999999999</v>
      </c>
      <c r="AO531" s="20">
        <v>5.0001097000000003E-5</v>
      </c>
      <c r="AQ531">
        <v>4960</v>
      </c>
      <c r="AR531">
        <f t="shared" si="47"/>
        <v>82.666666666666671</v>
      </c>
      <c r="AS531">
        <v>43.316400000000002</v>
      </c>
      <c r="AT531">
        <v>95.698790000000002</v>
      </c>
      <c r="AU531">
        <v>9.5024010000000006E-2</v>
      </c>
      <c r="AV531" s="20">
        <v>-2.1485068000000001E-5</v>
      </c>
    </row>
    <row r="532" spans="29:48">
      <c r="AC532">
        <v>4930</v>
      </c>
      <c r="AD532" s="16">
        <f t="shared" si="46"/>
        <v>82.166666666666671</v>
      </c>
      <c r="AE532">
        <v>45.167926999999999</v>
      </c>
      <c r="AF532">
        <v>111.01764</v>
      </c>
      <c r="AG532">
        <v>0.13616655999999999</v>
      </c>
      <c r="AH532">
        <v>0.2473458</v>
      </c>
      <c r="AJ532">
        <v>4930</v>
      </c>
      <c r="AK532" s="16">
        <f t="shared" si="45"/>
        <v>82.166666666666671</v>
      </c>
      <c r="AL532">
        <v>47.685029999999998</v>
      </c>
      <c r="AM532">
        <v>107.08454</v>
      </c>
      <c r="AN532">
        <v>0.13138132999999999</v>
      </c>
      <c r="AO532" s="20">
        <v>5.0601837000000002E-5</v>
      </c>
      <c r="AQ532">
        <v>4970</v>
      </c>
      <c r="AR532">
        <f t="shared" si="47"/>
        <v>82.833333333333329</v>
      </c>
      <c r="AS532">
        <v>43.316400000000002</v>
      </c>
      <c r="AT532">
        <v>95.699066000000002</v>
      </c>
      <c r="AU532">
        <v>9.5024793999999996E-2</v>
      </c>
      <c r="AV532" s="20">
        <v>-1.328789E-5</v>
      </c>
    </row>
    <row r="533" spans="29:48">
      <c r="AC533">
        <v>4940</v>
      </c>
      <c r="AD533" s="16">
        <f t="shared" si="46"/>
        <v>82.333333333333329</v>
      </c>
      <c r="AE533">
        <v>45.071846000000001</v>
      </c>
      <c r="AF533">
        <v>111.289024</v>
      </c>
      <c r="AG533">
        <v>0.13570188</v>
      </c>
      <c r="AH533">
        <v>0.25200795999999998</v>
      </c>
      <c r="AJ533">
        <v>4940</v>
      </c>
      <c r="AK533" s="16">
        <f t="shared" si="45"/>
        <v>82.333333333333329</v>
      </c>
      <c r="AL533">
        <v>47.685023999999999</v>
      </c>
      <c r="AM533">
        <v>107.08454</v>
      </c>
      <c r="AN533">
        <v>0.13138132999999999</v>
      </c>
      <c r="AO533" s="20">
        <v>5.1202575999999998E-5</v>
      </c>
      <c r="AQ533">
        <v>4980</v>
      </c>
      <c r="AR533">
        <f t="shared" si="47"/>
        <v>83</v>
      </c>
      <c r="AS533">
        <v>43.316400000000002</v>
      </c>
      <c r="AT533">
        <v>95.699234000000004</v>
      </c>
      <c r="AU533">
        <v>9.5025269999999995E-2</v>
      </c>
      <c r="AV533" s="20">
        <v>-8.2433600000000003E-6</v>
      </c>
    </row>
    <row r="534" spans="29:48">
      <c r="AC534">
        <v>4950</v>
      </c>
      <c r="AD534" s="16">
        <f t="shared" si="46"/>
        <v>82.5</v>
      </c>
      <c r="AE534">
        <v>44.975769999999997</v>
      </c>
      <c r="AF534">
        <v>111.56594</v>
      </c>
      <c r="AG534">
        <v>0.13522524</v>
      </c>
      <c r="AH534">
        <v>0.25656849999999998</v>
      </c>
      <c r="AJ534">
        <v>4950</v>
      </c>
      <c r="AK534" s="16">
        <f t="shared" si="45"/>
        <v>82.5</v>
      </c>
      <c r="AL534">
        <v>47.685017000000002</v>
      </c>
      <c r="AM534">
        <v>107.08454</v>
      </c>
      <c r="AN534">
        <v>0.13138132999999999</v>
      </c>
      <c r="AO534" s="20">
        <v>5.1803316000000003E-5</v>
      </c>
      <c r="AQ534">
        <v>4990</v>
      </c>
      <c r="AR534">
        <f t="shared" si="47"/>
        <v>83.166666666666671</v>
      </c>
      <c r="AS534">
        <v>43.316400000000002</v>
      </c>
      <c r="AT534">
        <v>95.699340000000007</v>
      </c>
      <c r="AU534">
        <v>9.5025570000000004E-2</v>
      </c>
      <c r="AV534" s="20">
        <v>-5.0738950000000003E-6</v>
      </c>
    </row>
    <row r="535" spans="29:48">
      <c r="AC535">
        <v>4960</v>
      </c>
      <c r="AD535" s="16">
        <f t="shared" si="46"/>
        <v>82.666666666666671</v>
      </c>
      <c r="AE535">
        <v>44.879689999999997</v>
      </c>
      <c r="AF535">
        <v>111.848045</v>
      </c>
      <c r="AG535">
        <v>0.134737</v>
      </c>
      <c r="AH535">
        <v>0.26102864999999997</v>
      </c>
      <c r="AJ535">
        <v>4960</v>
      </c>
      <c r="AK535" s="16">
        <f t="shared" si="45"/>
        <v>82.666666666666671</v>
      </c>
      <c r="AL535">
        <v>47.685009999999998</v>
      </c>
      <c r="AM535">
        <v>107.08454</v>
      </c>
      <c r="AN535">
        <v>0.13138132999999999</v>
      </c>
      <c r="AO535" s="20">
        <v>5.2404049999999998E-5</v>
      </c>
      <c r="AQ535">
        <v>5000</v>
      </c>
      <c r="AR535">
        <f t="shared" si="47"/>
        <v>83.333333333333329</v>
      </c>
      <c r="AS535">
        <v>43.316400000000002</v>
      </c>
      <c r="AT535">
        <v>95.69941</v>
      </c>
      <c r="AU535">
        <v>9.5025760000000001E-2</v>
      </c>
      <c r="AV535" s="20">
        <v>-3.0651315E-6</v>
      </c>
    </row>
    <row r="536" spans="29:48">
      <c r="AC536">
        <v>4970</v>
      </c>
      <c r="AD536" s="16">
        <f t="shared" si="46"/>
        <v>82.833333333333329</v>
      </c>
      <c r="AE536">
        <v>44.783610000000003</v>
      </c>
      <c r="AF536">
        <v>112.13496000000001</v>
      </c>
      <c r="AG536">
        <v>0.13423762</v>
      </c>
      <c r="AH536">
        <v>0.26538970000000001</v>
      </c>
      <c r="AJ536">
        <v>4970</v>
      </c>
      <c r="AK536" s="16">
        <f t="shared" si="45"/>
        <v>82.833333333333329</v>
      </c>
      <c r="AL536">
        <v>47.685000000000002</v>
      </c>
      <c r="AM536">
        <v>107.08454</v>
      </c>
      <c r="AN536">
        <v>0.13138132999999999</v>
      </c>
      <c r="AO536" s="20">
        <v>5.3004787000000002E-5</v>
      </c>
      <c r="AQ536">
        <v>5010</v>
      </c>
      <c r="AR536">
        <f t="shared" si="47"/>
        <v>83.5</v>
      </c>
      <c r="AS536">
        <v>43.316400000000002</v>
      </c>
      <c r="AT536">
        <v>95.699455</v>
      </c>
      <c r="AU536">
        <v>9.5025890000000002E-2</v>
      </c>
      <c r="AV536" s="20">
        <v>-1.7151143000000001E-6</v>
      </c>
    </row>
    <row r="537" spans="29:48">
      <c r="AC537">
        <v>4980</v>
      </c>
      <c r="AD537" s="16">
        <f t="shared" si="46"/>
        <v>83</v>
      </c>
      <c r="AE537">
        <v>44.687530000000002</v>
      </c>
      <c r="AF537">
        <v>112.42631</v>
      </c>
      <c r="AG537">
        <v>0.13372745999999999</v>
      </c>
      <c r="AH537">
        <v>0.26965309999999998</v>
      </c>
      <c r="AJ537">
        <v>4980</v>
      </c>
      <c r="AK537" s="16">
        <f t="shared" si="45"/>
        <v>83</v>
      </c>
      <c r="AL537">
        <v>47.684989999999999</v>
      </c>
      <c r="AM537">
        <v>107.08454</v>
      </c>
      <c r="AN537">
        <v>0.13138132999999999</v>
      </c>
      <c r="AO537" s="20">
        <v>5.3605523000000003E-5</v>
      </c>
      <c r="AQ537">
        <v>5020</v>
      </c>
      <c r="AR537">
        <f t="shared" si="47"/>
        <v>83.666666666666671</v>
      </c>
      <c r="AS537">
        <v>43.316400000000002</v>
      </c>
      <c r="AT537">
        <v>95.699479999999994</v>
      </c>
      <c r="AU537">
        <v>9.5025964000000004E-2</v>
      </c>
      <c r="AV537" s="20">
        <v>-9.2977205999999995E-7</v>
      </c>
    </row>
    <row r="538" spans="29:48">
      <c r="AC538">
        <v>4990</v>
      </c>
      <c r="AD538" s="16">
        <f t="shared" si="46"/>
        <v>83.166666666666671</v>
      </c>
      <c r="AE538">
        <v>44.591453999999999</v>
      </c>
      <c r="AF538">
        <v>112.72172500000001</v>
      </c>
      <c r="AG538">
        <v>0.13320696000000001</v>
      </c>
      <c r="AH538">
        <v>0.27382030000000002</v>
      </c>
      <c r="AJ538">
        <v>4990</v>
      </c>
      <c r="AK538" s="16">
        <f t="shared" si="45"/>
        <v>83.166666666666671</v>
      </c>
      <c r="AL538">
        <v>47.684981999999998</v>
      </c>
      <c r="AM538">
        <v>107.08454</v>
      </c>
      <c r="AN538">
        <v>0.13138132999999999</v>
      </c>
      <c r="AO538" s="20">
        <v>5.420626E-5</v>
      </c>
      <c r="AQ538">
        <v>5030</v>
      </c>
      <c r="AR538">
        <f t="shared" si="47"/>
        <v>83.833333333333329</v>
      </c>
      <c r="AS538">
        <v>43.316400000000002</v>
      </c>
      <c r="AT538">
        <v>95.699489999999997</v>
      </c>
      <c r="AU538">
        <v>9.5026009999999994E-2</v>
      </c>
      <c r="AV538" s="20">
        <v>-4.4505614000000002E-7</v>
      </c>
    </row>
    <row r="539" spans="29:48">
      <c r="AC539">
        <v>5000</v>
      </c>
      <c r="AD539" s="16">
        <f t="shared" si="46"/>
        <v>83.333333333333329</v>
      </c>
      <c r="AE539">
        <v>44.495373000000001</v>
      </c>
      <c r="AF539">
        <v>113.02083</v>
      </c>
      <c r="AG539">
        <v>0.13267654000000001</v>
      </c>
      <c r="AH539">
        <v>0.2778928</v>
      </c>
      <c r="AJ539">
        <v>5000</v>
      </c>
      <c r="AK539" s="16">
        <f t="shared" si="45"/>
        <v>83.333333333333329</v>
      </c>
      <c r="AL539">
        <v>47.684975000000001</v>
      </c>
      <c r="AM539">
        <v>107.08454</v>
      </c>
      <c r="AN539">
        <v>0.13138132999999999</v>
      </c>
      <c r="AO539" s="20">
        <v>5.4806989999999998E-5</v>
      </c>
      <c r="AQ539">
        <v>5040</v>
      </c>
      <c r="AR539">
        <f t="shared" si="47"/>
        <v>84</v>
      </c>
      <c r="AS539">
        <v>43.316400000000002</v>
      </c>
      <c r="AT539">
        <v>95.6995</v>
      </c>
      <c r="AU539">
        <v>9.5026029999999997E-2</v>
      </c>
      <c r="AV539" s="20">
        <v>-2.0362819E-7</v>
      </c>
    </row>
    <row r="540" spans="29:48">
      <c r="AC540">
        <v>5010</v>
      </c>
      <c r="AD540" s="16">
        <f t="shared" si="46"/>
        <v>83.5</v>
      </c>
      <c r="AE540">
        <v>44.399292000000003</v>
      </c>
      <c r="AF540">
        <v>113.323235</v>
      </c>
      <c r="AG540">
        <v>0.13213657000000001</v>
      </c>
      <c r="AH540">
        <v>0.28187210000000001</v>
      </c>
      <c r="AJ540">
        <v>5010</v>
      </c>
      <c r="AK540" s="16">
        <f t="shared" si="45"/>
        <v>83.5</v>
      </c>
      <c r="AL540">
        <v>47.684967</v>
      </c>
      <c r="AM540">
        <v>107.08454</v>
      </c>
      <c r="AN540">
        <v>0.13138132999999999</v>
      </c>
      <c r="AO540" s="20">
        <v>5.5407722999999998E-5</v>
      </c>
      <c r="AQ540">
        <v>5050</v>
      </c>
      <c r="AR540">
        <f t="shared" si="47"/>
        <v>84.166666666666671</v>
      </c>
      <c r="AS540">
        <v>43.316400000000002</v>
      </c>
      <c r="AT540">
        <v>95.699510000000004</v>
      </c>
      <c r="AU540">
        <v>9.5026046000000003E-2</v>
      </c>
      <c r="AV540" s="20">
        <v>-9.3327129999999994E-8</v>
      </c>
    </row>
    <row r="541" spans="29:48">
      <c r="AC541">
        <v>5020</v>
      </c>
      <c r="AD541" s="16">
        <f t="shared" si="46"/>
        <v>83.666666666666671</v>
      </c>
      <c r="AE541">
        <v>44.303215000000002</v>
      </c>
      <c r="AF541">
        <v>113.62858</v>
      </c>
      <c r="AG541">
        <v>0.13158744999999999</v>
      </c>
      <c r="AH541">
        <v>0.28575978000000002</v>
      </c>
      <c r="AJ541">
        <v>5020</v>
      </c>
      <c r="AK541" s="16">
        <f t="shared" si="45"/>
        <v>83.666666666666671</v>
      </c>
      <c r="AL541">
        <v>47.684959999999997</v>
      </c>
      <c r="AM541">
        <v>107.08454</v>
      </c>
      <c r="AN541">
        <v>0.13138132999999999</v>
      </c>
      <c r="AO541" s="20">
        <v>5.6008455000000001E-5</v>
      </c>
      <c r="AQ541">
        <v>5060</v>
      </c>
      <c r="AR541">
        <f t="shared" si="47"/>
        <v>84.333333333333329</v>
      </c>
      <c r="AS541">
        <v>43.316400000000002</v>
      </c>
      <c r="AT541">
        <v>95.699510000000004</v>
      </c>
      <c r="AU541">
        <v>9.5026046000000003E-2</v>
      </c>
      <c r="AV541" s="20">
        <v>-5.1198064E-8</v>
      </c>
    </row>
    <row r="542" spans="29:48">
      <c r="AC542">
        <v>5030</v>
      </c>
      <c r="AD542" s="16">
        <f t="shared" si="46"/>
        <v>83.833333333333329</v>
      </c>
      <c r="AE542">
        <v>44.207134000000003</v>
      </c>
      <c r="AF542">
        <v>113.936485</v>
      </c>
      <c r="AG542">
        <v>0.13102955999999999</v>
      </c>
      <c r="AH542">
        <v>0.28955740000000002</v>
      </c>
      <c r="AJ542">
        <v>5030</v>
      </c>
      <c r="AK542" s="16">
        <f t="shared" si="45"/>
        <v>83.833333333333329</v>
      </c>
      <c r="AL542">
        <v>47.684950000000001</v>
      </c>
      <c r="AM542">
        <v>107.08454</v>
      </c>
      <c r="AN542">
        <v>0.13138132999999999</v>
      </c>
      <c r="AO542" s="20">
        <v>5.6609188000000001E-5</v>
      </c>
      <c r="AQ542">
        <v>5070</v>
      </c>
      <c r="AR542">
        <f t="shared" si="47"/>
        <v>84.5</v>
      </c>
      <c r="AS542">
        <v>43.316400000000002</v>
      </c>
      <c r="AT542">
        <v>95.699510000000004</v>
      </c>
      <c r="AU542">
        <v>9.5026050000000001E-2</v>
      </c>
      <c r="AV542" s="20">
        <v>-3.8323654999999999E-8</v>
      </c>
    </row>
    <row r="543" spans="29:48">
      <c r="AC543">
        <v>5040</v>
      </c>
      <c r="AD543" s="16">
        <f t="shared" si="46"/>
        <v>84</v>
      </c>
      <c r="AE543">
        <v>44.111057000000002</v>
      </c>
      <c r="AF543">
        <v>114.24657000000001</v>
      </c>
      <c r="AG543">
        <v>0.13046331999999999</v>
      </c>
      <c r="AH543">
        <v>0.29326653000000003</v>
      </c>
      <c r="AJ543">
        <v>5040</v>
      </c>
      <c r="AK543" s="16">
        <f t="shared" si="45"/>
        <v>84</v>
      </c>
      <c r="AL543">
        <v>47.684939999999997</v>
      </c>
      <c r="AM543">
        <v>107.08454</v>
      </c>
      <c r="AN543">
        <v>0.13138132999999999</v>
      </c>
      <c r="AO543" s="20">
        <v>5.7209916E-5</v>
      </c>
      <c r="AQ543">
        <v>5080</v>
      </c>
      <c r="AR543">
        <f t="shared" si="47"/>
        <v>84.666666666666671</v>
      </c>
      <c r="AS543">
        <v>43.316400000000002</v>
      </c>
      <c r="AT543">
        <v>95.699510000000004</v>
      </c>
      <c r="AU543">
        <v>9.5026050000000001E-2</v>
      </c>
      <c r="AV543" s="20">
        <v>-3.6771577999999998E-8</v>
      </c>
    </row>
    <row r="544" spans="29:48">
      <c r="AC544">
        <v>5050</v>
      </c>
      <c r="AD544" s="16">
        <f t="shared" si="46"/>
        <v>84.166666666666671</v>
      </c>
      <c r="AE544">
        <v>44.014977000000002</v>
      </c>
      <c r="AF544">
        <v>114.558464</v>
      </c>
      <c r="AG544">
        <v>0.12988907</v>
      </c>
      <c r="AH544">
        <v>0.29688873999999998</v>
      </c>
      <c r="AJ544">
        <v>5050</v>
      </c>
      <c r="AK544" s="16">
        <f t="shared" si="45"/>
        <v>84.166666666666671</v>
      </c>
      <c r="AL544">
        <v>47.684933000000001</v>
      </c>
      <c r="AM544">
        <v>107.08454</v>
      </c>
      <c r="AN544">
        <v>0.13138132999999999</v>
      </c>
      <c r="AO544" s="20">
        <v>5.7810645000000002E-5</v>
      </c>
      <c r="AQ544">
        <v>5090</v>
      </c>
      <c r="AR544">
        <f t="shared" si="47"/>
        <v>84.833333333333329</v>
      </c>
      <c r="AS544">
        <v>43.316400000000002</v>
      </c>
      <c r="AT544">
        <v>95.699510000000004</v>
      </c>
      <c r="AU544">
        <v>9.5026050000000001E-2</v>
      </c>
      <c r="AV544" s="20">
        <v>-2.4298457E-8</v>
      </c>
    </row>
    <row r="545" spans="29:48">
      <c r="AC545">
        <v>5060</v>
      </c>
      <c r="AD545" s="16">
        <f t="shared" si="46"/>
        <v>84.333333333333329</v>
      </c>
      <c r="AE545">
        <v>43.918900000000001</v>
      </c>
      <c r="AF545">
        <v>114.87179999999999</v>
      </c>
      <c r="AG545">
        <v>0.12930717999999999</v>
      </c>
      <c r="AH545">
        <v>0.30042550000000001</v>
      </c>
      <c r="AJ545">
        <v>5060</v>
      </c>
      <c r="AK545" s="16">
        <f t="shared" si="45"/>
        <v>84.333333333333329</v>
      </c>
      <c r="AL545">
        <v>47.684925</v>
      </c>
      <c r="AM545">
        <v>107.08454</v>
      </c>
      <c r="AN545">
        <v>0.13138132999999999</v>
      </c>
      <c r="AO545" s="20">
        <v>5.8411373000000001E-5</v>
      </c>
      <c r="AQ545">
        <v>5100</v>
      </c>
      <c r="AR545">
        <f t="shared" si="47"/>
        <v>85</v>
      </c>
      <c r="AS545">
        <v>43.316400000000002</v>
      </c>
      <c r="AT545">
        <v>95.699510000000004</v>
      </c>
      <c r="AU545">
        <v>9.5026050000000001E-2</v>
      </c>
      <c r="AV545" s="20">
        <v>5.794694E-9</v>
      </c>
    </row>
    <row r="546" spans="29:48">
      <c r="AC546">
        <v>5070</v>
      </c>
      <c r="AD546" s="16">
        <f t="shared" si="46"/>
        <v>84.5</v>
      </c>
      <c r="AE546">
        <v>43.82282</v>
      </c>
      <c r="AF546">
        <v>115.18621</v>
      </c>
      <c r="AG546">
        <v>0.128718</v>
      </c>
      <c r="AH546">
        <v>0.30387829999999999</v>
      </c>
      <c r="AJ546">
        <v>5070</v>
      </c>
      <c r="AK546" s="16">
        <f t="shared" si="45"/>
        <v>84.5</v>
      </c>
      <c r="AL546">
        <v>47.684916999999999</v>
      </c>
      <c r="AM546">
        <v>107.08454</v>
      </c>
      <c r="AN546">
        <v>0.13138132999999999</v>
      </c>
      <c r="AO546" s="20">
        <v>5.9012099999999997E-5</v>
      </c>
      <c r="AQ546">
        <v>5110</v>
      </c>
      <c r="AR546">
        <f t="shared" si="47"/>
        <v>85.166666666666671</v>
      </c>
      <c r="AS546">
        <v>43.316400000000002</v>
      </c>
      <c r="AT546">
        <v>95.699510000000004</v>
      </c>
      <c r="AU546">
        <v>9.5026050000000001E-2</v>
      </c>
      <c r="AV546" s="20">
        <v>-2.4427916999999999E-8</v>
      </c>
    </row>
    <row r="547" spans="29:48">
      <c r="AC547">
        <v>5080</v>
      </c>
      <c r="AD547" s="16">
        <f t="shared" si="46"/>
        <v>84.666666666666671</v>
      </c>
      <c r="AE547">
        <v>43.726739999999999</v>
      </c>
      <c r="AF547">
        <v>115.50133</v>
      </c>
      <c r="AG547">
        <v>0.12812187999999999</v>
      </c>
      <c r="AH547">
        <v>0.30724865000000001</v>
      </c>
      <c r="AJ547">
        <v>5080</v>
      </c>
      <c r="AK547" s="16">
        <f t="shared" si="45"/>
        <v>84.666666666666671</v>
      </c>
      <c r="AL547">
        <v>47.684910000000002</v>
      </c>
      <c r="AM547">
        <v>107.08454</v>
      </c>
      <c r="AN547">
        <v>0.13138132999999999</v>
      </c>
      <c r="AO547" s="20">
        <v>5.9612827E-5</v>
      </c>
      <c r="AQ547">
        <v>5120</v>
      </c>
      <c r="AR547">
        <f t="shared" si="47"/>
        <v>85.333333333333329</v>
      </c>
      <c r="AS547">
        <v>43.316400000000002</v>
      </c>
      <c r="AT547">
        <v>95.699510000000004</v>
      </c>
      <c r="AU547">
        <v>9.5026046000000003E-2</v>
      </c>
      <c r="AV547" s="20">
        <v>-7.1536410000000004E-8</v>
      </c>
    </row>
    <row r="548" spans="29:48">
      <c r="AC548">
        <v>5090</v>
      </c>
      <c r="AD548" s="16">
        <f t="shared" si="46"/>
        <v>84.833333333333329</v>
      </c>
      <c r="AE548">
        <v>43.630659999999999</v>
      </c>
      <c r="AF548">
        <v>115.8168</v>
      </c>
      <c r="AG548">
        <v>0.12751915</v>
      </c>
      <c r="AH548">
        <v>0.31053793000000002</v>
      </c>
      <c r="AJ548">
        <v>5090</v>
      </c>
      <c r="AK548" s="16">
        <f t="shared" si="45"/>
        <v>84.833333333333329</v>
      </c>
      <c r="AL548">
        <v>47.684902000000001</v>
      </c>
      <c r="AM548">
        <v>107.08454</v>
      </c>
      <c r="AN548">
        <v>0.13138132999999999</v>
      </c>
      <c r="AO548" s="20">
        <v>6.0213549999999999E-5</v>
      </c>
      <c r="AQ548">
        <v>5130</v>
      </c>
      <c r="AR548">
        <f t="shared" si="47"/>
        <v>85.5</v>
      </c>
      <c r="AS548">
        <v>43.316400000000002</v>
      </c>
      <c r="AT548">
        <v>95.6995</v>
      </c>
      <c r="AU548">
        <v>9.5026040000000006E-2</v>
      </c>
      <c r="AV548" s="20">
        <v>-1.3450844000000001E-7</v>
      </c>
    </row>
    <row r="549" spans="29:48">
      <c r="AC549">
        <v>5100</v>
      </c>
      <c r="AD549" s="16">
        <f t="shared" si="46"/>
        <v>85</v>
      </c>
      <c r="AE549">
        <v>43.534579999999998</v>
      </c>
      <c r="AF549">
        <v>116.13227000000001</v>
      </c>
      <c r="AG549">
        <v>0.12691011999999999</v>
      </c>
      <c r="AH549">
        <v>0.31374746999999997</v>
      </c>
      <c r="AJ549">
        <v>5100</v>
      </c>
      <c r="AK549" s="16">
        <f t="shared" si="45"/>
        <v>85</v>
      </c>
      <c r="AL549">
        <v>47.684890000000003</v>
      </c>
      <c r="AM549">
        <v>107.08454</v>
      </c>
      <c r="AN549">
        <v>0.13138132999999999</v>
      </c>
      <c r="AO549" s="20">
        <v>6.0814272999999998E-5</v>
      </c>
      <c r="AQ549">
        <v>5140</v>
      </c>
      <c r="AR549">
        <f t="shared" si="47"/>
        <v>85.666666666666671</v>
      </c>
      <c r="AS549">
        <v>43.316400000000002</v>
      </c>
      <c r="AT549">
        <v>95.6995</v>
      </c>
      <c r="AU549">
        <v>9.5026040000000006E-2</v>
      </c>
      <c r="AV549" s="20">
        <v>-1.6666191999999999E-7</v>
      </c>
    </row>
    <row r="550" spans="29:48">
      <c r="AC550">
        <v>5110</v>
      </c>
      <c r="AD550" s="16">
        <f t="shared" si="46"/>
        <v>85.166666666666671</v>
      </c>
      <c r="AE550">
        <v>43.438502999999997</v>
      </c>
      <c r="AF550">
        <v>116.44738</v>
      </c>
      <c r="AG550">
        <v>0.12629509999999999</v>
      </c>
      <c r="AH550">
        <v>0.31687862</v>
      </c>
      <c r="AJ550">
        <v>5110</v>
      </c>
      <c r="AK550" s="16">
        <f t="shared" si="45"/>
        <v>85.166666666666671</v>
      </c>
      <c r="AL550">
        <v>47.684882999999999</v>
      </c>
      <c r="AM550">
        <v>107.08454</v>
      </c>
      <c r="AN550">
        <v>0.13138132999999999</v>
      </c>
      <c r="AO550" s="20">
        <v>6.1414999999999994E-5</v>
      </c>
      <c r="AQ550">
        <v>5150</v>
      </c>
      <c r="AR550">
        <f t="shared" si="47"/>
        <v>85.833333333333329</v>
      </c>
      <c r="AS550">
        <v>43.316400000000002</v>
      </c>
      <c r="AT550">
        <v>95.6995</v>
      </c>
      <c r="AU550">
        <v>9.5026040000000006E-2</v>
      </c>
      <c r="AV550" s="20">
        <v>-1.4728326E-7</v>
      </c>
    </row>
    <row r="551" spans="29:48">
      <c r="AC551">
        <v>5120</v>
      </c>
      <c r="AD551" s="16">
        <f t="shared" si="46"/>
        <v>85.333333333333329</v>
      </c>
      <c r="AE551">
        <v>43.342421999999999</v>
      </c>
      <c r="AF551">
        <v>116.76179500000001</v>
      </c>
      <c r="AG551">
        <v>0.12567440999999999</v>
      </c>
      <c r="AH551">
        <v>0.31993263999999999</v>
      </c>
      <c r="AJ551">
        <v>5120</v>
      </c>
      <c r="AK551" s="16">
        <f t="shared" si="45"/>
        <v>85.333333333333329</v>
      </c>
      <c r="AL551">
        <v>47.684874999999998</v>
      </c>
      <c r="AM551">
        <v>107.08454</v>
      </c>
      <c r="AN551">
        <v>0.13138132999999999</v>
      </c>
      <c r="AO551" s="20">
        <v>6.2015714999999998E-5</v>
      </c>
      <c r="AQ551">
        <v>5160</v>
      </c>
      <c r="AR551">
        <f t="shared" si="47"/>
        <v>86</v>
      </c>
      <c r="AS551">
        <v>43.316400000000002</v>
      </c>
      <c r="AT551">
        <v>95.699510000000004</v>
      </c>
      <c r="AU551">
        <v>9.5026046000000003E-2</v>
      </c>
      <c r="AV551" s="20">
        <v>-7.6332433999999998E-8</v>
      </c>
    </row>
    <row r="552" spans="29:48">
      <c r="AC552">
        <v>5130</v>
      </c>
      <c r="AD552" s="16">
        <f t="shared" si="46"/>
        <v>85.5</v>
      </c>
      <c r="AE552">
        <v>43.246346000000003</v>
      </c>
      <c r="AF552">
        <v>117.07518</v>
      </c>
      <c r="AG552">
        <v>0.12504831</v>
      </c>
      <c r="AH552">
        <v>0.32291069999999999</v>
      </c>
      <c r="AJ552">
        <v>5130</v>
      </c>
      <c r="AK552" s="16">
        <f t="shared" si="45"/>
        <v>85.5</v>
      </c>
      <c r="AL552">
        <v>47.684868000000002</v>
      </c>
      <c r="AM552">
        <v>107.08454</v>
      </c>
      <c r="AN552">
        <v>0.13138132999999999</v>
      </c>
      <c r="AO552" s="20">
        <v>6.2616440000000002E-5</v>
      </c>
      <c r="AQ552">
        <v>5166.9170000000004</v>
      </c>
      <c r="AR552">
        <f t="shared" si="47"/>
        <v>86.115283333333338</v>
      </c>
      <c r="AS552">
        <v>43.316400000000002</v>
      </c>
      <c r="AT552">
        <v>95.699510000000004</v>
      </c>
      <c r="AU552">
        <v>9.5026050000000001E-2</v>
      </c>
      <c r="AV552" s="20">
        <v>1.0000012000000001E-8</v>
      </c>
    </row>
    <row r="553" spans="29:48">
      <c r="AC553">
        <v>5140</v>
      </c>
      <c r="AD553" s="16">
        <f t="shared" si="46"/>
        <v>85.666666666666671</v>
      </c>
      <c r="AE553">
        <v>43.150264999999997</v>
      </c>
      <c r="AF553">
        <v>117.387184</v>
      </c>
      <c r="AG553">
        <v>0.12441708999999999</v>
      </c>
      <c r="AH553">
        <v>0.32581398</v>
      </c>
      <c r="AJ553">
        <v>5140</v>
      </c>
      <c r="AK553" s="16">
        <f t="shared" si="45"/>
        <v>85.666666666666671</v>
      </c>
      <c r="AL553">
        <v>47.68486</v>
      </c>
      <c r="AM553">
        <v>107.08454</v>
      </c>
      <c r="AN553">
        <v>0.13138132999999999</v>
      </c>
      <c r="AO553" s="20">
        <v>6.3217159999999999E-5</v>
      </c>
      <c r="AQ553">
        <v>5166.9170000000004</v>
      </c>
      <c r="AR553">
        <f t="shared" si="47"/>
        <v>86.115283333333338</v>
      </c>
      <c r="AS553">
        <v>43.316400000000002</v>
      </c>
      <c r="AT553">
        <v>95.699510000000004</v>
      </c>
      <c r="AU553">
        <v>9.5026046000000003E-2</v>
      </c>
      <c r="AV553" s="20">
        <v>-4.9169492999999997E-8</v>
      </c>
    </row>
    <row r="554" spans="29:48">
      <c r="AC554">
        <v>5150</v>
      </c>
      <c r="AD554" s="16">
        <f t="shared" si="46"/>
        <v>85.833333333333329</v>
      </c>
      <c r="AE554">
        <v>43.054188000000003</v>
      </c>
      <c r="AF554">
        <v>117.69750000000001</v>
      </c>
      <c r="AG554">
        <v>0.123781</v>
      </c>
      <c r="AH554">
        <v>0.32864353000000002</v>
      </c>
      <c r="AJ554">
        <v>5150</v>
      </c>
      <c r="AK554" s="16">
        <f t="shared" si="45"/>
        <v>85.833333333333329</v>
      </c>
      <c r="AL554">
        <v>47.684852999999997</v>
      </c>
      <c r="AM554">
        <v>107.08454</v>
      </c>
      <c r="AN554">
        <v>0.13138132999999999</v>
      </c>
      <c r="AO554" s="20">
        <v>6.3817875000000003E-5</v>
      </c>
      <c r="AQ554">
        <v>5170</v>
      </c>
      <c r="AR554">
        <f t="shared" si="47"/>
        <v>86.166666666666671</v>
      </c>
      <c r="AS554">
        <v>43.316400000000002</v>
      </c>
      <c r="AT554">
        <v>95.699510000000004</v>
      </c>
      <c r="AU554">
        <v>9.5026046000000003E-2</v>
      </c>
      <c r="AV554" s="20">
        <v>-4.4346232999999997E-8</v>
      </c>
    </row>
    <row r="555" spans="29:48">
      <c r="AC555">
        <v>5160</v>
      </c>
      <c r="AD555" s="16">
        <f t="shared" si="46"/>
        <v>86</v>
      </c>
      <c r="AE555">
        <v>42.958106999999998</v>
      </c>
      <c r="AF555">
        <v>118.00580600000001</v>
      </c>
      <c r="AG555">
        <v>0.12314031</v>
      </c>
      <c r="AH555">
        <v>0.33140039999999998</v>
      </c>
      <c r="AJ555">
        <v>5160</v>
      </c>
      <c r="AK555" s="16">
        <f t="shared" si="45"/>
        <v>86</v>
      </c>
      <c r="AL555">
        <v>47.684840000000001</v>
      </c>
      <c r="AM555">
        <v>107.08454</v>
      </c>
      <c r="AN555">
        <v>0.13138132999999999</v>
      </c>
      <c r="AO555" s="20">
        <v>6.4418590000000006E-5</v>
      </c>
      <c r="AQ555">
        <v>5180</v>
      </c>
      <c r="AR555">
        <f t="shared" si="47"/>
        <v>86.333333333333329</v>
      </c>
      <c r="AS555">
        <v>43.316400000000002</v>
      </c>
      <c r="AT555">
        <v>95.699510000000004</v>
      </c>
      <c r="AU555">
        <v>9.5026050000000001E-2</v>
      </c>
      <c r="AV555" s="20">
        <v>-3.0237533000000003E-8</v>
      </c>
    </row>
    <row r="556" spans="29:48">
      <c r="AC556">
        <v>5170</v>
      </c>
      <c r="AD556" s="16">
        <f t="shared" si="46"/>
        <v>86.166666666666671</v>
      </c>
      <c r="AE556">
        <v>42.862029999999997</v>
      </c>
      <c r="AF556">
        <v>118.31178</v>
      </c>
      <c r="AG556">
        <v>0.12249526400000001</v>
      </c>
      <c r="AH556">
        <v>0.33408555000000001</v>
      </c>
      <c r="AJ556">
        <v>5170</v>
      </c>
      <c r="AK556" s="16">
        <f t="shared" si="45"/>
        <v>86.166666666666671</v>
      </c>
      <c r="AL556">
        <v>47.684834000000002</v>
      </c>
      <c r="AM556">
        <v>107.08454</v>
      </c>
      <c r="AN556">
        <v>0.13138132999999999</v>
      </c>
      <c r="AO556" s="20">
        <v>6.5019300000000003E-5</v>
      </c>
      <c r="AQ556">
        <v>5190</v>
      </c>
      <c r="AR556">
        <f t="shared" si="47"/>
        <v>86.5</v>
      </c>
      <c r="AS556">
        <v>43.316400000000002</v>
      </c>
      <c r="AT556">
        <v>95.699510000000004</v>
      </c>
      <c r="AU556">
        <v>9.5026050000000001E-2</v>
      </c>
      <c r="AV556" s="20">
        <v>-2.2500971999999998E-8</v>
      </c>
    </row>
    <row r="557" spans="29:48">
      <c r="AC557">
        <v>5180</v>
      </c>
      <c r="AD557" s="16">
        <f t="shared" si="46"/>
        <v>86.333333333333329</v>
      </c>
      <c r="AE557">
        <v>42.765949999999997</v>
      </c>
      <c r="AF557">
        <v>118.61512999999999</v>
      </c>
      <c r="AG557">
        <v>0.12184609</v>
      </c>
      <c r="AH557">
        <v>0.33669992999999998</v>
      </c>
      <c r="AJ557">
        <v>5180</v>
      </c>
      <c r="AK557" s="16">
        <f t="shared" si="45"/>
        <v>86.333333333333329</v>
      </c>
      <c r="AL557">
        <v>47.684826000000001</v>
      </c>
      <c r="AM557">
        <v>107.08454</v>
      </c>
      <c r="AN557">
        <v>0.13138132999999999</v>
      </c>
      <c r="AO557" s="20">
        <v>6.562002E-5</v>
      </c>
      <c r="AQ557">
        <v>5200</v>
      </c>
      <c r="AR557">
        <f t="shared" si="47"/>
        <v>86.666666666666671</v>
      </c>
      <c r="AS557">
        <v>43.316400000000002</v>
      </c>
      <c r="AT557">
        <v>95.699510000000004</v>
      </c>
      <c r="AU557">
        <v>9.5026050000000001E-2</v>
      </c>
      <c r="AV557" s="20">
        <v>-2.1345089999999999E-8</v>
      </c>
    </row>
    <row r="558" spans="29:48">
      <c r="AC558">
        <v>5190</v>
      </c>
      <c r="AD558" s="16">
        <f t="shared" si="46"/>
        <v>86.5</v>
      </c>
      <c r="AE558">
        <v>42.669870000000003</v>
      </c>
      <c r="AF558">
        <v>118.91555</v>
      </c>
      <c r="AG558">
        <v>0.12119301</v>
      </c>
      <c r="AH558">
        <v>0.33924437000000002</v>
      </c>
      <c r="AJ558">
        <v>5190</v>
      </c>
      <c r="AK558" s="16">
        <f t="shared" si="45"/>
        <v>86.5</v>
      </c>
      <c r="AL558">
        <v>47.684820000000002</v>
      </c>
      <c r="AM558">
        <v>107.08454</v>
      </c>
      <c r="AN558">
        <v>0.13138132999999999</v>
      </c>
      <c r="AO558" s="20">
        <v>6.6220729999999996E-5</v>
      </c>
      <c r="AQ558">
        <v>5210</v>
      </c>
      <c r="AR558">
        <f t="shared" si="47"/>
        <v>86.833333333333329</v>
      </c>
      <c r="AS558">
        <v>43.316400000000002</v>
      </c>
      <c r="AT558">
        <v>95.699510000000004</v>
      </c>
      <c r="AU558">
        <v>9.5026050000000001E-2</v>
      </c>
      <c r="AV558" s="20">
        <v>-2.0189209E-8</v>
      </c>
    </row>
    <row r="559" spans="29:48">
      <c r="AC559">
        <v>5200</v>
      </c>
      <c r="AD559" s="16">
        <f t="shared" si="46"/>
        <v>86.666666666666671</v>
      </c>
      <c r="AE559">
        <v>42.573790000000002</v>
      </c>
      <c r="AF559">
        <v>119.21276</v>
      </c>
      <c r="AG559">
        <v>0.120536245</v>
      </c>
      <c r="AH559">
        <v>0.34171970000000002</v>
      </c>
      <c r="AJ559">
        <v>5200</v>
      </c>
      <c r="AK559" s="16">
        <f t="shared" si="45"/>
        <v>86.666666666666671</v>
      </c>
      <c r="AL559">
        <v>47.684809999999999</v>
      </c>
      <c r="AM559">
        <v>107.08454</v>
      </c>
      <c r="AN559">
        <v>0.13138132999999999</v>
      </c>
      <c r="AO559" s="20">
        <v>6.6821440000000006E-5</v>
      </c>
      <c r="AQ559">
        <v>5220</v>
      </c>
      <c r="AR559">
        <f t="shared" si="47"/>
        <v>87</v>
      </c>
      <c r="AS559">
        <v>43.316400000000002</v>
      </c>
      <c r="AT559">
        <v>95.699510000000004</v>
      </c>
      <c r="AU559">
        <v>9.5026050000000001E-2</v>
      </c>
      <c r="AV559" s="20">
        <v>-1.9033326E-8</v>
      </c>
    </row>
    <row r="560" spans="29:48">
      <c r="AC560">
        <v>5210</v>
      </c>
      <c r="AD560" s="16">
        <f t="shared" si="46"/>
        <v>86.833333333333329</v>
      </c>
      <c r="AE560">
        <v>42.477710000000002</v>
      </c>
      <c r="AF560">
        <v>119.506485</v>
      </c>
      <c r="AG560">
        <v>0.11987601000000001</v>
      </c>
      <c r="AH560">
        <v>0.34412670000000001</v>
      </c>
      <c r="AJ560">
        <v>5210</v>
      </c>
      <c r="AK560" s="16">
        <f t="shared" si="45"/>
        <v>86.833333333333329</v>
      </c>
      <c r="AL560">
        <v>47.684803000000002</v>
      </c>
      <c r="AM560">
        <v>107.08454</v>
      </c>
      <c r="AN560">
        <v>0.13138132999999999</v>
      </c>
      <c r="AO560" s="20">
        <v>6.7422150000000003E-5</v>
      </c>
      <c r="AQ560">
        <v>5230</v>
      </c>
      <c r="AR560">
        <f t="shared" si="47"/>
        <v>87.166666666666671</v>
      </c>
      <c r="AS560">
        <v>43.316400000000002</v>
      </c>
      <c r="AT560">
        <v>95.699510000000004</v>
      </c>
      <c r="AU560">
        <v>9.5026050000000001E-2</v>
      </c>
      <c r="AV560" s="20">
        <v>-1.7877444000000001E-8</v>
      </c>
    </row>
    <row r="561" spans="29:48">
      <c r="AC561">
        <v>5220</v>
      </c>
      <c r="AD561" s="16">
        <f t="shared" si="46"/>
        <v>87</v>
      </c>
      <c r="AE561">
        <v>42.381633999999998</v>
      </c>
      <c r="AF561">
        <v>119.79645499999999</v>
      </c>
      <c r="AG561">
        <v>0.1192125</v>
      </c>
      <c r="AH561">
        <v>0.3464661</v>
      </c>
      <c r="AJ561">
        <v>5220</v>
      </c>
      <c r="AK561" s="16">
        <f t="shared" si="45"/>
        <v>87</v>
      </c>
      <c r="AL561">
        <v>47.68479</v>
      </c>
      <c r="AM561">
        <v>107.08454</v>
      </c>
      <c r="AN561">
        <v>0.13138132999999999</v>
      </c>
      <c r="AO561" s="20">
        <v>6.8022859999999999E-5</v>
      </c>
      <c r="AQ561">
        <v>5240</v>
      </c>
      <c r="AR561">
        <f t="shared" si="47"/>
        <v>87.333333333333329</v>
      </c>
      <c r="AS561">
        <v>43.316400000000002</v>
      </c>
      <c r="AT561">
        <v>95.699510000000004</v>
      </c>
      <c r="AU561">
        <v>9.5026050000000001E-2</v>
      </c>
      <c r="AV561" s="20">
        <v>-1.6721561000000001E-8</v>
      </c>
    </row>
    <row r="562" spans="29:48">
      <c r="AC562">
        <v>5230</v>
      </c>
      <c r="AD562" s="16">
        <f t="shared" si="46"/>
        <v>87.166666666666671</v>
      </c>
      <c r="AE562">
        <v>42.285553</v>
      </c>
      <c r="AF562">
        <v>120.08240499999999</v>
      </c>
      <c r="AG562">
        <v>0.11854591</v>
      </c>
      <c r="AH562">
        <v>0.34873858000000002</v>
      </c>
      <c r="AJ562">
        <v>5230</v>
      </c>
      <c r="AK562" s="16">
        <f t="shared" si="45"/>
        <v>87.166666666666671</v>
      </c>
      <c r="AL562">
        <v>47.684784000000001</v>
      </c>
      <c r="AM562">
        <v>107.08454</v>
      </c>
      <c r="AN562">
        <v>0.13138132999999999</v>
      </c>
      <c r="AO562" s="20">
        <v>6.8623569999999996E-5</v>
      </c>
      <c r="AQ562">
        <v>5250</v>
      </c>
      <c r="AR562">
        <f t="shared" si="47"/>
        <v>87.5</v>
      </c>
      <c r="AS562">
        <v>43.316400000000002</v>
      </c>
      <c r="AT562">
        <v>95.699510000000004</v>
      </c>
      <c r="AU562">
        <v>9.5026050000000001E-2</v>
      </c>
      <c r="AV562" s="20">
        <v>-1.5565678999999999E-8</v>
      </c>
    </row>
    <row r="563" spans="29:48">
      <c r="AC563">
        <v>5240</v>
      </c>
      <c r="AD563" s="16">
        <f t="shared" si="46"/>
        <v>87.333333333333329</v>
      </c>
      <c r="AE563">
        <v>42.189475999999999</v>
      </c>
      <c r="AF563">
        <v>120.36409999999999</v>
      </c>
      <c r="AG563">
        <v>0.11787642500000001</v>
      </c>
      <c r="AH563">
        <v>0.35094484999999997</v>
      </c>
      <c r="AJ563">
        <v>5240</v>
      </c>
      <c r="AK563" s="16">
        <f t="shared" si="45"/>
        <v>87.333333333333329</v>
      </c>
      <c r="AL563">
        <v>47.684775999999999</v>
      </c>
      <c r="AM563">
        <v>107.08454</v>
      </c>
      <c r="AN563">
        <v>0.13138132999999999</v>
      </c>
      <c r="AO563" s="20">
        <v>6.9224275999999995E-5</v>
      </c>
      <c r="AQ563">
        <v>5260</v>
      </c>
      <c r="AR563">
        <f t="shared" si="47"/>
        <v>87.666666666666671</v>
      </c>
      <c r="AS563">
        <v>43.316400000000002</v>
      </c>
      <c r="AT563">
        <v>95.699510000000004</v>
      </c>
      <c r="AU563">
        <v>9.5026050000000001E-2</v>
      </c>
      <c r="AV563" s="20">
        <v>-1.4409796999999999E-8</v>
      </c>
    </row>
    <row r="564" spans="29:48">
      <c r="AC564">
        <v>5250</v>
      </c>
      <c r="AD564" s="16">
        <f t="shared" si="46"/>
        <v>87.5</v>
      </c>
      <c r="AE564">
        <v>42.093395000000001</v>
      </c>
      <c r="AF564">
        <v>120.6413</v>
      </c>
      <c r="AG564">
        <v>0.117204234</v>
      </c>
      <c r="AH564">
        <v>0.35308551999999999</v>
      </c>
      <c r="AJ564">
        <v>5250</v>
      </c>
      <c r="AK564" s="16">
        <f t="shared" si="45"/>
        <v>87.5</v>
      </c>
      <c r="AL564">
        <v>47.68477</v>
      </c>
      <c r="AM564">
        <v>107.08454</v>
      </c>
      <c r="AN564">
        <v>0.13138132999999999</v>
      </c>
      <c r="AO564" s="20">
        <v>6.9824980000000002E-5</v>
      </c>
      <c r="AQ564">
        <v>5270</v>
      </c>
      <c r="AR564">
        <f t="shared" si="47"/>
        <v>87.833333333333329</v>
      </c>
      <c r="AS564">
        <v>43.316400000000002</v>
      </c>
      <c r="AT564">
        <v>95.699510000000004</v>
      </c>
      <c r="AU564">
        <v>9.5026050000000001E-2</v>
      </c>
      <c r="AV564" s="20">
        <v>-1.3253915E-8</v>
      </c>
    </row>
    <row r="565" spans="29:48">
      <c r="AC565">
        <v>5260</v>
      </c>
      <c r="AD565" s="16">
        <f t="shared" si="46"/>
        <v>87.666666666666671</v>
      </c>
      <c r="AE565">
        <v>41.997320000000002</v>
      </c>
      <c r="AF565">
        <v>120.91377</v>
      </c>
      <c r="AG565">
        <v>0.11652951</v>
      </c>
      <c r="AH565">
        <v>0.35516120000000001</v>
      </c>
      <c r="AJ565">
        <v>5260</v>
      </c>
      <c r="AK565" s="16">
        <f t="shared" si="45"/>
        <v>87.666666666666671</v>
      </c>
      <c r="AL565">
        <v>47.684759999999997</v>
      </c>
      <c r="AM565">
        <v>107.08454</v>
      </c>
      <c r="AN565">
        <v>0.13138132999999999</v>
      </c>
      <c r="AO565" s="20">
        <v>7.0425679999999998E-5</v>
      </c>
      <c r="AQ565">
        <v>5280</v>
      </c>
      <c r="AR565">
        <f t="shared" si="47"/>
        <v>88</v>
      </c>
      <c r="AS565">
        <v>43.316400000000002</v>
      </c>
      <c r="AT565">
        <v>95.699510000000004</v>
      </c>
      <c r="AU565">
        <v>9.5026050000000001E-2</v>
      </c>
      <c r="AV565" s="20">
        <v>-1.2098033000000001E-8</v>
      </c>
    </row>
    <row r="566" spans="29:48">
      <c r="AC566">
        <v>5270</v>
      </c>
      <c r="AD566" s="16">
        <f t="shared" si="46"/>
        <v>87.833333333333329</v>
      </c>
      <c r="AE566">
        <v>41.901237000000002</v>
      </c>
      <c r="AF566">
        <v>121.18130499999999</v>
      </c>
      <c r="AG566">
        <v>0.11585242</v>
      </c>
      <c r="AH566">
        <v>0.3571725</v>
      </c>
      <c r="AJ566">
        <v>5270</v>
      </c>
      <c r="AK566" s="16">
        <f t="shared" si="45"/>
        <v>87.833333333333329</v>
      </c>
      <c r="AL566">
        <v>47.684753000000001</v>
      </c>
      <c r="AM566">
        <v>107.08454</v>
      </c>
      <c r="AN566">
        <v>0.13138132999999999</v>
      </c>
      <c r="AO566" s="20">
        <v>7.1026385E-5</v>
      </c>
      <c r="AQ566">
        <v>5290</v>
      </c>
      <c r="AR566">
        <f t="shared" si="47"/>
        <v>88.166666666666671</v>
      </c>
      <c r="AS566">
        <v>43.316400000000002</v>
      </c>
      <c r="AT566">
        <v>95.699510000000004</v>
      </c>
      <c r="AU566">
        <v>9.5026050000000001E-2</v>
      </c>
      <c r="AV566" s="20">
        <v>-1.0942151E-8</v>
      </c>
    </row>
    <row r="567" spans="29:48">
      <c r="AC567">
        <v>5280</v>
      </c>
      <c r="AD567" s="16">
        <f t="shared" si="46"/>
        <v>88</v>
      </c>
      <c r="AE567">
        <v>41.805157000000001</v>
      </c>
      <c r="AF567">
        <v>121.44370000000001</v>
      </c>
      <c r="AG567">
        <v>0.11517313999999999</v>
      </c>
      <c r="AH567">
        <v>0.35911999999999999</v>
      </c>
      <c r="AJ567">
        <v>5280</v>
      </c>
      <c r="AK567" s="16">
        <f t="shared" si="45"/>
        <v>88</v>
      </c>
      <c r="AL567">
        <v>47.684742</v>
      </c>
      <c r="AM567">
        <v>107.08454</v>
      </c>
      <c r="AN567">
        <v>0.13138132999999999</v>
      </c>
      <c r="AO567" s="20">
        <v>7.1627090000000003E-5</v>
      </c>
      <c r="AQ567">
        <v>5300</v>
      </c>
      <c r="AR567">
        <f t="shared" si="47"/>
        <v>88.333333333333329</v>
      </c>
      <c r="AS567">
        <v>43.316400000000002</v>
      </c>
      <c r="AT567">
        <v>95.699510000000004</v>
      </c>
      <c r="AU567">
        <v>9.5026050000000001E-2</v>
      </c>
      <c r="AV567" s="20">
        <v>-9.7862690000000005E-9</v>
      </c>
    </row>
    <row r="568" spans="29:48">
      <c r="AC568">
        <v>5290</v>
      </c>
      <c r="AD568" s="16">
        <f t="shared" si="46"/>
        <v>88.166666666666671</v>
      </c>
      <c r="AE568">
        <v>41.70908</v>
      </c>
      <c r="AF568">
        <v>121.70077499999999</v>
      </c>
      <c r="AG568">
        <v>0.114491835</v>
      </c>
      <c r="AH568">
        <v>0.36100431999999999</v>
      </c>
      <c r="AJ568">
        <v>5290</v>
      </c>
      <c r="AK568" s="16">
        <f t="shared" si="45"/>
        <v>88.166666666666671</v>
      </c>
      <c r="AL568">
        <v>47.684733999999999</v>
      </c>
      <c r="AM568">
        <v>107.08454</v>
      </c>
      <c r="AN568">
        <v>0.13138132999999999</v>
      </c>
      <c r="AO568" s="20">
        <v>7.2227783999999996E-5</v>
      </c>
      <c r="AQ568">
        <v>5310</v>
      </c>
      <c r="AR568">
        <f t="shared" si="47"/>
        <v>88.5</v>
      </c>
      <c r="AS568">
        <v>43.316400000000002</v>
      </c>
      <c r="AT568">
        <v>95.699510000000004</v>
      </c>
      <c r="AU568">
        <v>9.5026050000000001E-2</v>
      </c>
      <c r="AV568" s="20">
        <v>-8.6303860000000008E-9</v>
      </c>
    </row>
    <row r="569" spans="29:48">
      <c r="AC569">
        <v>5300</v>
      </c>
      <c r="AD569" s="16">
        <f t="shared" si="46"/>
        <v>88.333333333333329</v>
      </c>
      <c r="AE569">
        <v>41.613</v>
      </c>
      <c r="AF569">
        <v>121.95233</v>
      </c>
      <c r="AG569">
        <v>0.11380866000000001</v>
      </c>
      <c r="AH569">
        <v>0.36282605000000001</v>
      </c>
      <c r="AJ569">
        <v>5300</v>
      </c>
      <c r="AK569" s="16">
        <f t="shared" si="45"/>
        <v>88.333333333333329</v>
      </c>
      <c r="AL569">
        <v>47.684727000000002</v>
      </c>
      <c r="AM569">
        <v>107.08454</v>
      </c>
      <c r="AN569">
        <v>0.13138132999999999</v>
      </c>
      <c r="AO569" s="20">
        <v>7.2828489999999995E-5</v>
      </c>
      <c r="AQ569">
        <v>5320</v>
      </c>
      <c r="AR569">
        <f t="shared" si="47"/>
        <v>88.666666666666671</v>
      </c>
      <c r="AS569">
        <v>43.316400000000002</v>
      </c>
      <c r="AT569">
        <v>95.699510000000004</v>
      </c>
      <c r="AU569">
        <v>9.5026050000000001E-2</v>
      </c>
      <c r="AV569" s="20">
        <v>-7.4745050000000001E-9</v>
      </c>
    </row>
    <row r="570" spans="29:48">
      <c r="AC570">
        <v>5310</v>
      </c>
      <c r="AD570" s="16">
        <f t="shared" si="46"/>
        <v>88.5</v>
      </c>
      <c r="AE570">
        <v>41.516922000000001</v>
      </c>
      <c r="AF570">
        <v>122.198235</v>
      </c>
      <c r="AG570">
        <v>0.11312377999999999</v>
      </c>
      <c r="AH570">
        <v>0.36458582</v>
      </c>
      <c r="AJ570">
        <v>5310</v>
      </c>
      <c r="AK570" s="16">
        <f t="shared" si="45"/>
        <v>88.5</v>
      </c>
      <c r="AL570">
        <v>47.684719999999999</v>
      </c>
      <c r="AM570">
        <v>107.08454</v>
      </c>
      <c r="AN570">
        <v>0.13138132999999999</v>
      </c>
      <c r="AO570" s="20">
        <v>7.3429180000000004E-5</v>
      </c>
      <c r="AQ570">
        <v>5330</v>
      </c>
      <c r="AR570">
        <f t="shared" si="47"/>
        <v>88.833333333333329</v>
      </c>
      <c r="AS570">
        <v>43.316400000000002</v>
      </c>
      <c r="AT570">
        <v>95.699510000000004</v>
      </c>
      <c r="AU570">
        <v>9.5026050000000001E-2</v>
      </c>
      <c r="AV570" s="20">
        <v>-6.3186219999999996E-9</v>
      </c>
    </row>
    <row r="571" spans="29:48">
      <c r="AC571">
        <v>5320</v>
      </c>
      <c r="AD571" s="16">
        <f t="shared" si="46"/>
        <v>88.666666666666671</v>
      </c>
      <c r="AE571">
        <v>41.420839999999998</v>
      </c>
      <c r="AF571">
        <v>122.43831</v>
      </c>
      <c r="AG571">
        <v>0.11243735000000001</v>
      </c>
      <c r="AH571">
        <v>0.36628424999999998</v>
      </c>
      <c r="AJ571">
        <v>5320</v>
      </c>
      <c r="AK571" s="16">
        <f t="shared" si="45"/>
        <v>88.666666666666671</v>
      </c>
      <c r="AL571">
        <v>47.684710000000003</v>
      </c>
      <c r="AM571">
        <v>107.08454</v>
      </c>
      <c r="AN571">
        <v>0.13138132999999999</v>
      </c>
      <c r="AO571" s="20">
        <v>7.4029869999999999E-5</v>
      </c>
      <c r="AQ571">
        <v>5340</v>
      </c>
      <c r="AR571">
        <f t="shared" si="47"/>
        <v>89</v>
      </c>
      <c r="AS571">
        <v>43.316400000000002</v>
      </c>
      <c r="AT571">
        <v>95.699510000000004</v>
      </c>
      <c r="AU571">
        <v>9.5026050000000001E-2</v>
      </c>
      <c r="AV571" s="20">
        <v>-5.1627400000000003E-9</v>
      </c>
    </row>
    <row r="572" spans="29:48">
      <c r="AC572">
        <v>5330</v>
      </c>
      <c r="AD572" s="16">
        <f t="shared" si="46"/>
        <v>88.833333333333329</v>
      </c>
      <c r="AE572">
        <v>41.324764000000002</v>
      </c>
      <c r="AF572">
        <v>122.67243000000001</v>
      </c>
      <c r="AG572">
        <v>0.11174953999999999</v>
      </c>
      <c r="AH572">
        <v>0.36792197999999998</v>
      </c>
      <c r="AJ572">
        <v>5330</v>
      </c>
      <c r="AK572" s="16">
        <f t="shared" si="45"/>
        <v>88.833333333333329</v>
      </c>
      <c r="AL572">
        <v>47.684704000000004</v>
      </c>
      <c r="AM572">
        <v>107.08454</v>
      </c>
      <c r="AN572">
        <v>0.13138132999999999</v>
      </c>
      <c r="AO572" s="20">
        <v>7.4630569999999994E-5</v>
      </c>
      <c r="AQ572">
        <v>5350</v>
      </c>
      <c r="AR572">
        <f t="shared" si="47"/>
        <v>89.166666666666671</v>
      </c>
      <c r="AS572">
        <v>43.316400000000002</v>
      </c>
      <c r="AT572">
        <v>95.699510000000004</v>
      </c>
      <c r="AU572">
        <v>9.5026050000000001E-2</v>
      </c>
      <c r="AV572" s="20">
        <v>-4.0068580000000001E-9</v>
      </c>
    </row>
    <row r="573" spans="29:48">
      <c r="AC573">
        <v>5340</v>
      </c>
      <c r="AD573" s="16">
        <f t="shared" si="46"/>
        <v>89</v>
      </c>
      <c r="AE573">
        <v>41.228682999999997</v>
      </c>
      <c r="AF573">
        <v>122.900475</v>
      </c>
      <c r="AG573">
        <v>0.11106048</v>
      </c>
      <c r="AH573">
        <v>0.36949965000000001</v>
      </c>
      <c r="AJ573">
        <v>5340</v>
      </c>
      <c r="AK573" s="16">
        <f t="shared" si="45"/>
        <v>89</v>
      </c>
      <c r="AL573">
        <v>47.684691999999998</v>
      </c>
      <c r="AM573">
        <v>107.08454</v>
      </c>
      <c r="AN573">
        <v>0.13138132999999999</v>
      </c>
      <c r="AO573" s="20">
        <v>7.5231254999999996E-5</v>
      </c>
      <c r="AQ573">
        <v>5360</v>
      </c>
      <c r="AR573">
        <f t="shared" si="47"/>
        <v>89.333333333333329</v>
      </c>
      <c r="AS573">
        <v>43.316400000000002</v>
      </c>
      <c r="AT573">
        <v>95.699510000000004</v>
      </c>
      <c r="AU573">
        <v>9.5026050000000001E-2</v>
      </c>
      <c r="AV573" s="20">
        <v>-2.850976E-9</v>
      </c>
    </row>
    <row r="574" spans="29:48">
      <c r="AC574">
        <v>5350</v>
      </c>
      <c r="AD574" s="16">
        <f t="shared" si="46"/>
        <v>89.166666666666671</v>
      </c>
      <c r="AE574">
        <v>41.132607</v>
      </c>
      <c r="AF574">
        <v>123.12233999999999</v>
      </c>
      <c r="AG574">
        <v>0.11037034499999999</v>
      </c>
      <c r="AH574">
        <v>0.37101802</v>
      </c>
      <c r="AJ574">
        <v>5350</v>
      </c>
      <c r="AK574" s="16">
        <f t="shared" si="45"/>
        <v>89.166666666666671</v>
      </c>
      <c r="AL574">
        <v>47.684685000000002</v>
      </c>
      <c r="AM574">
        <v>107.08454</v>
      </c>
      <c r="AN574">
        <v>0.13138132999999999</v>
      </c>
      <c r="AO574" s="20">
        <v>7.5831949999999998E-5</v>
      </c>
      <c r="AQ574">
        <v>5370</v>
      </c>
      <c r="AR574">
        <f t="shared" si="47"/>
        <v>89.5</v>
      </c>
      <c r="AS574">
        <v>43.316400000000002</v>
      </c>
      <c r="AT574">
        <v>95.699510000000004</v>
      </c>
      <c r="AU574">
        <v>9.5026050000000001E-2</v>
      </c>
      <c r="AV574" s="20">
        <v>-2.3739507999999999E-9</v>
      </c>
    </row>
    <row r="575" spans="29:48">
      <c r="AC575">
        <v>5360</v>
      </c>
      <c r="AD575" s="16">
        <f t="shared" si="46"/>
        <v>89.333333333333329</v>
      </c>
      <c r="AE575">
        <v>41.036526000000002</v>
      </c>
      <c r="AF575">
        <v>123.3379</v>
      </c>
      <c r="AG575">
        <v>0.10967928</v>
      </c>
      <c r="AH575">
        <v>0.37247774</v>
      </c>
      <c r="AJ575">
        <v>5360</v>
      </c>
      <c r="AK575" s="16">
        <f t="shared" si="45"/>
        <v>89.333333333333329</v>
      </c>
      <c r="AL575">
        <v>47.684677000000001</v>
      </c>
      <c r="AM575">
        <v>107.08454</v>
      </c>
      <c r="AN575">
        <v>0.13138132999999999</v>
      </c>
      <c r="AO575" s="20">
        <v>7.6432639999999993E-5</v>
      </c>
      <c r="AQ575">
        <v>5380</v>
      </c>
      <c r="AR575">
        <f t="shared" si="47"/>
        <v>89.666666666666671</v>
      </c>
      <c r="AS575">
        <v>43.316400000000002</v>
      </c>
      <c r="AT575">
        <v>95.699510000000004</v>
      </c>
      <c r="AU575">
        <v>9.5026050000000001E-2</v>
      </c>
      <c r="AV575" s="20">
        <v>-2.2487065999999999E-9</v>
      </c>
    </row>
    <row r="576" spans="29:48">
      <c r="AC576">
        <v>5370</v>
      </c>
      <c r="AD576" s="16">
        <f t="shared" si="46"/>
        <v>89.5</v>
      </c>
      <c r="AE576">
        <v>40.940444999999997</v>
      </c>
      <c r="AF576">
        <v>123.5471</v>
      </c>
      <c r="AG576">
        <v>0.10898744</v>
      </c>
      <c r="AH576">
        <v>0.37387959999999998</v>
      </c>
      <c r="AJ576">
        <v>5370</v>
      </c>
      <c r="AK576" s="16">
        <f t="shared" si="45"/>
        <v>89.5</v>
      </c>
      <c r="AL576">
        <v>47.684669999999997</v>
      </c>
      <c r="AM576">
        <v>107.08454</v>
      </c>
      <c r="AN576">
        <v>0.13138132999999999</v>
      </c>
      <c r="AO576" s="20">
        <v>7.7033320000000001E-5</v>
      </c>
      <c r="AQ576">
        <v>5390</v>
      </c>
      <c r="AR576">
        <f t="shared" si="47"/>
        <v>89.833333333333329</v>
      </c>
      <c r="AS576">
        <v>43.316400000000002</v>
      </c>
      <c r="AT576">
        <v>95.699510000000004</v>
      </c>
      <c r="AU576">
        <v>9.5026050000000001E-2</v>
      </c>
      <c r="AV576" s="20">
        <v>-2.1234622999999999E-9</v>
      </c>
    </row>
    <row r="577" spans="29:48">
      <c r="AC577">
        <v>5380</v>
      </c>
      <c r="AD577" s="16">
        <f t="shared" si="46"/>
        <v>89.666666666666671</v>
      </c>
      <c r="AE577">
        <v>40.844368000000003</v>
      </c>
      <c r="AF577">
        <v>123.749855</v>
      </c>
      <c r="AG577">
        <v>0.10829498</v>
      </c>
      <c r="AH577">
        <v>0.37522443999999999</v>
      </c>
      <c r="AJ577">
        <v>5380</v>
      </c>
      <c r="AK577" s="16">
        <f t="shared" si="45"/>
        <v>89.666666666666671</v>
      </c>
      <c r="AL577">
        <v>47.684660000000001</v>
      </c>
      <c r="AM577">
        <v>107.08454</v>
      </c>
      <c r="AN577">
        <v>0.13138132999999999</v>
      </c>
      <c r="AO577" s="20">
        <v>7.7634009999999996E-5</v>
      </c>
      <c r="AQ577">
        <v>5397.674</v>
      </c>
      <c r="AR577">
        <f t="shared" si="47"/>
        <v>89.96123333333334</v>
      </c>
      <c r="AS577">
        <v>43.316400000000002</v>
      </c>
      <c r="AT577">
        <v>95.699510000000004</v>
      </c>
      <c r="AU577">
        <v>9.5026050000000001E-2</v>
      </c>
      <c r="AV577" s="20">
        <v>-2.0273522999999999E-9</v>
      </c>
    </row>
    <row r="578" spans="29:48">
      <c r="AC578">
        <v>5390</v>
      </c>
      <c r="AD578" s="16">
        <f t="shared" si="46"/>
        <v>89.833333333333329</v>
      </c>
      <c r="AE578">
        <v>40.748286999999998</v>
      </c>
      <c r="AF578">
        <v>123.94611</v>
      </c>
      <c r="AG578">
        <v>0.10760204499999999</v>
      </c>
      <c r="AH578">
        <v>0.37651303000000003</v>
      </c>
      <c r="AJ578">
        <v>5390</v>
      </c>
      <c r="AK578" s="16">
        <f t="shared" si="45"/>
        <v>89.833333333333329</v>
      </c>
      <c r="AL578">
        <v>47.684654000000002</v>
      </c>
      <c r="AM578">
        <v>107.08454</v>
      </c>
      <c r="AN578">
        <v>0.13138132999999999</v>
      </c>
      <c r="AO578" s="20">
        <v>7.8234690000000004E-5</v>
      </c>
      <c r="AQ578">
        <v>5397.674</v>
      </c>
      <c r="AR578">
        <f t="shared" si="47"/>
        <v>89.96123333333334</v>
      </c>
      <c r="AS578">
        <v>43.316400000000002</v>
      </c>
      <c r="AT578">
        <v>95.699510000000004</v>
      </c>
      <c r="AU578">
        <v>9.5026050000000001E-2</v>
      </c>
      <c r="AV578" s="20">
        <v>-2.0273522999999999E-9</v>
      </c>
    </row>
    <row r="579" spans="29:48">
      <c r="AC579">
        <v>5400</v>
      </c>
      <c r="AD579" s="16">
        <f t="shared" si="46"/>
        <v>90</v>
      </c>
      <c r="AE579">
        <v>40.652209999999997</v>
      </c>
      <c r="AF579">
        <v>124.13582599999999</v>
      </c>
      <c r="AG579">
        <v>0.1069088</v>
      </c>
      <c r="AH579">
        <v>0.37774627999999999</v>
      </c>
      <c r="AJ579">
        <v>5400</v>
      </c>
      <c r="AK579" s="16">
        <f t="shared" si="45"/>
        <v>90</v>
      </c>
      <c r="AL579">
        <v>47.684643000000001</v>
      </c>
      <c r="AM579">
        <v>107.08454</v>
      </c>
      <c r="AN579">
        <v>0.13138132999999999</v>
      </c>
      <c r="AO579" s="20">
        <v>7.8835369999999999E-5</v>
      </c>
      <c r="AQ579">
        <v>5397.674</v>
      </c>
      <c r="AR579">
        <f t="shared" si="47"/>
        <v>89.96123333333334</v>
      </c>
      <c r="AS579">
        <v>43.316400000000002</v>
      </c>
      <c r="AT579">
        <v>95.699510000000004</v>
      </c>
      <c r="AU579">
        <v>9.5026050000000001E-2</v>
      </c>
      <c r="AV579" s="20">
        <v>1.1923800000000001E-8</v>
      </c>
    </row>
    <row r="580" spans="29:48">
      <c r="AC580">
        <v>5410</v>
      </c>
      <c r="AD580" s="16">
        <f t="shared" si="46"/>
        <v>90.166666666666671</v>
      </c>
      <c r="AE580">
        <v>40.556130000000003</v>
      </c>
      <c r="AF580">
        <v>124.31896999999999</v>
      </c>
      <c r="AG580">
        <v>0.10621538</v>
      </c>
      <c r="AH580">
        <v>0.37892513999999999</v>
      </c>
      <c r="AJ580">
        <v>5410</v>
      </c>
      <c r="AK580" s="16">
        <f t="shared" si="45"/>
        <v>90.166666666666671</v>
      </c>
      <c r="AL580">
        <v>47.684635</v>
      </c>
      <c r="AM580">
        <v>107.08454</v>
      </c>
      <c r="AN580">
        <v>0.13138132999999999</v>
      </c>
      <c r="AO580" s="20">
        <v>7.9436050000000007E-5</v>
      </c>
      <c r="AQ580">
        <v>5397.674</v>
      </c>
      <c r="AR580">
        <f t="shared" si="47"/>
        <v>89.96123333333334</v>
      </c>
      <c r="AS580">
        <v>43.316400000000002</v>
      </c>
      <c r="AT580">
        <v>95.699510000000004</v>
      </c>
      <c r="AU580">
        <v>9.5026050000000001E-2</v>
      </c>
      <c r="AV580" s="20">
        <v>1.1923800000000001E-8</v>
      </c>
    </row>
    <row r="581" spans="29:48">
      <c r="AC581">
        <v>5420</v>
      </c>
      <c r="AD581" s="16">
        <f t="shared" si="46"/>
        <v>90.333333333333329</v>
      </c>
      <c r="AE581">
        <v>40.460051999999997</v>
      </c>
      <c r="AF581">
        <v>124.49552</v>
      </c>
      <c r="AG581">
        <v>0.105521955</v>
      </c>
      <c r="AH581">
        <v>0.38005060000000002</v>
      </c>
      <c r="AJ581">
        <v>5420</v>
      </c>
      <c r="AK581" s="16">
        <f t="shared" si="45"/>
        <v>90.333333333333329</v>
      </c>
      <c r="AL581">
        <v>47.684627999999996</v>
      </c>
      <c r="AM581">
        <v>107.08454</v>
      </c>
      <c r="AN581">
        <v>0.13138132999999999</v>
      </c>
      <c r="AO581" s="20">
        <v>8.0036730000000001E-5</v>
      </c>
      <c r="AQ581">
        <v>5400</v>
      </c>
      <c r="AR581">
        <f t="shared" si="47"/>
        <v>90</v>
      </c>
      <c r="AS581">
        <v>43.28886</v>
      </c>
      <c r="AT581">
        <v>95.699510000000004</v>
      </c>
      <c r="AU581">
        <v>9.5026050000000001E-2</v>
      </c>
      <c r="AV581">
        <v>2.0794377000000002E-3</v>
      </c>
    </row>
    <row r="582" spans="29:48">
      <c r="AC582">
        <v>5430</v>
      </c>
      <c r="AD582" s="16">
        <f t="shared" si="46"/>
        <v>90.5</v>
      </c>
      <c r="AE582">
        <v>40.363970000000002</v>
      </c>
      <c r="AF582">
        <v>124.665474</v>
      </c>
      <c r="AG582">
        <v>0.10482867999999999</v>
      </c>
      <c r="AH582">
        <v>0.38112365999999998</v>
      </c>
      <c r="AJ582">
        <v>5430</v>
      </c>
      <c r="AK582" s="16">
        <f t="shared" ref="AK582:AK645" si="48">AJ582/60</f>
        <v>90.5</v>
      </c>
      <c r="AL582">
        <v>47.684620000000002</v>
      </c>
      <c r="AM582">
        <v>107.08454</v>
      </c>
      <c r="AN582">
        <v>0.13138132999999999</v>
      </c>
      <c r="AO582" s="20">
        <v>8.0637409999999995E-5</v>
      </c>
      <c r="AQ582">
        <v>5410</v>
      </c>
      <c r="AR582">
        <f t="shared" si="47"/>
        <v>90.166666666666671</v>
      </c>
      <c r="AS582">
        <v>43.170479999999998</v>
      </c>
      <c r="AT582">
        <v>95.699569999999994</v>
      </c>
      <c r="AU582">
        <v>9.5025799999999994E-2</v>
      </c>
      <c r="AV582">
        <v>1.1069961999999999E-2</v>
      </c>
    </row>
    <row r="583" spans="29:48">
      <c r="AC583">
        <v>5440</v>
      </c>
      <c r="AD583" s="16">
        <f t="shared" ref="AD583:AD646" si="49">AC583/60</f>
        <v>90.666666666666671</v>
      </c>
      <c r="AE583">
        <v>40.267890000000001</v>
      </c>
      <c r="AF583">
        <v>124.828835</v>
      </c>
      <c r="AG583">
        <v>0.1041357</v>
      </c>
      <c r="AH583">
        <v>0.38214545999999999</v>
      </c>
      <c r="AJ583">
        <v>5440</v>
      </c>
      <c r="AK583" s="16">
        <f t="shared" si="48"/>
        <v>90.666666666666671</v>
      </c>
      <c r="AL583">
        <v>47.684612000000001</v>
      </c>
      <c r="AM583">
        <v>107.08454</v>
      </c>
      <c r="AN583">
        <v>0.13138132999999999</v>
      </c>
      <c r="AO583" s="20">
        <v>8.1238080000000003E-5</v>
      </c>
      <c r="AQ583">
        <v>5420</v>
      </c>
      <c r="AR583">
        <f t="shared" ref="AR583:AR646" si="50">AQ583/60</f>
        <v>90.333333333333329</v>
      </c>
      <c r="AS583">
        <v>43.052097000000003</v>
      </c>
      <c r="AT583">
        <v>95.699929999999995</v>
      </c>
      <c r="AU583">
        <v>9.5024399999999995E-2</v>
      </c>
      <c r="AV583">
        <v>2.0136053000000001E-2</v>
      </c>
    </row>
    <row r="584" spans="29:48">
      <c r="AC584">
        <v>5450</v>
      </c>
      <c r="AD584" s="16">
        <f t="shared" si="49"/>
        <v>90.833333333333329</v>
      </c>
      <c r="AE584">
        <v>40.171813999999998</v>
      </c>
      <c r="AF584">
        <v>124.98563</v>
      </c>
      <c r="AG584">
        <v>0.10344317</v>
      </c>
      <c r="AH584">
        <v>0.38311708</v>
      </c>
      <c r="AJ584">
        <v>5450</v>
      </c>
      <c r="AK584" s="16">
        <f t="shared" si="48"/>
        <v>90.833333333333329</v>
      </c>
      <c r="AL584">
        <v>47.684604999999998</v>
      </c>
      <c r="AM584">
        <v>107.08454</v>
      </c>
      <c r="AN584">
        <v>0.13138132999999999</v>
      </c>
      <c r="AO584" s="20">
        <v>8.1838755999999999E-5</v>
      </c>
      <c r="AQ584">
        <v>5430</v>
      </c>
      <c r="AR584">
        <f t="shared" si="50"/>
        <v>90.5</v>
      </c>
      <c r="AS584">
        <v>42.933720000000001</v>
      </c>
      <c r="AT584">
        <v>95.700873999999999</v>
      </c>
      <c r="AU584">
        <v>9.50207E-2</v>
      </c>
      <c r="AV584">
        <v>2.9265886000000001E-2</v>
      </c>
    </row>
    <row r="585" spans="29:48">
      <c r="AC585">
        <v>5460</v>
      </c>
      <c r="AD585" s="16">
        <f t="shared" si="49"/>
        <v>91</v>
      </c>
      <c r="AE585">
        <v>40.075733</v>
      </c>
      <c r="AF585">
        <v>125.13587</v>
      </c>
      <c r="AG585">
        <v>0.10275125</v>
      </c>
      <c r="AH585">
        <v>0.38403973000000002</v>
      </c>
      <c r="AJ585">
        <v>5460</v>
      </c>
      <c r="AK585" s="16">
        <f t="shared" si="48"/>
        <v>91</v>
      </c>
      <c r="AL585">
        <v>47.684593</v>
      </c>
      <c r="AM585">
        <v>107.08454</v>
      </c>
      <c r="AN585">
        <v>0.13138132999999999</v>
      </c>
      <c r="AO585" s="20">
        <v>8.2439420000000004E-5</v>
      </c>
      <c r="AQ585">
        <v>5440</v>
      </c>
      <c r="AR585">
        <f t="shared" si="50"/>
        <v>90.666666666666671</v>
      </c>
      <c r="AS585">
        <v>42.815339999999999</v>
      </c>
      <c r="AT585">
        <v>95.702704999999995</v>
      </c>
      <c r="AU585">
        <v>9.5013500000000001E-2</v>
      </c>
      <c r="AV585">
        <v>3.8446527000000001E-2</v>
      </c>
    </row>
    <row r="586" spans="29:48">
      <c r="AC586">
        <v>5470</v>
      </c>
      <c r="AD586" s="16">
        <f t="shared" si="49"/>
        <v>91.166666666666671</v>
      </c>
      <c r="AE586">
        <v>39.979655999999999</v>
      </c>
      <c r="AF586">
        <v>125.27961999999999</v>
      </c>
      <c r="AG586">
        <v>0.102060094</v>
      </c>
      <c r="AH586">
        <v>0.3849147</v>
      </c>
      <c r="AJ586">
        <v>5470</v>
      </c>
      <c r="AK586" s="16">
        <f t="shared" si="48"/>
        <v>91.166666666666671</v>
      </c>
      <c r="AL586">
        <v>47.684586000000003</v>
      </c>
      <c r="AM586">
        <v>107.08454</v>
      </c>
      <c r="AN586">
        <v>0.13138132999999999</v>
      </c>
      <c r="AO586" s="20">
        <v>8.3040099999999998E-5</v>
      </c>
      <c r="AQ586">
        <v>5450</v>
      </c>
      <c r="AR586">
        <f t="shared" si="50"/>
        <v>90.833333333333329</v>
      </c>
      <c r="AS586">
        <v>42.696956999999998</v>
      </c>
      <c r="AT586">
        <v>95.705740000000006</v>
      </c>
      <c r="AU586">
        <v>9.5001589999999997E-2</v>
      </c>
      <c r="AV586">
        <v>4.7664395999999998E-2</v>
      </c>
    </row>
    <row r="587" spans="29:48">
      <c r="AC587">
        <v>5480</v>
      </c>
      <c r="AD587" s="16">
        <f t="shared" si="49"/>
        <v>91.333333333333329</v>
      </c>
      <c r="AE587">
        <v>39.883575</v>
      </c>
      <c r="AF587">
        <v>125.416916</v>
      </c>
      <c r="AG587">
        <v>0.10136986000000001</v>
      </c>
      <c r="AH587">
        <v>0.38574322999999999</v>
      </c>
      <c r="AJ587">
        <v>5480</v>
      </c>
      <c r="AK587" s="16">
        <f t="shared" si="48"/>
        <v>91.333333333333329</v>
      </c>
      <c r="AL587">
        <v>47.684578000000002</v>
      </c>
      <c r="AM587">
        <v>107.08454</v>
      </c>
      <c r="AN587">
        <v>0.13138132999999999</v>
      </c>
      <c r="AO587" s="20">
        <v>8.3640760000000005E-5</v>
      </c>
      <c r="AQ587">
        <v>5460</v>
      </c>
      <c r="AR587">
        <f t="shared" si="50"/>
        <v>91</v>
      </c>
      <c r="AS587">
        <v>42.578575000000001</v>
      </c>
      <c r="AT587">
        <v>95.710269999999994</v>
      </c>
      <c r="AU587">
        <v>9.4983789999999998E-2</v>
      </c>
      <c r="AV587">
        <v>5.6905556000000003E-2</v>
      </c>
    </row>
    <row r="588" spans="29:48">
      <c r="AC588">
        <v>5490</v>
      </c>
      <c r="AD588" s="16">
        <f t="shared" si="49"/>
        <v>91.5</v>
      </c>
      <c r="AE588">
        <v>39.787500000000001</v>
      </c>
      <c r="AF588">
        <v>125.54783</v>
      </c>
      <c r="AG588">
        <v>0.10068069</v>
      </c>
      <c r="AH588">
        <v>0.3865266</v>
      </c>
      <c r="AJ588">
        <v>5490</v>
      </c>
      <c r="AK588" s="16">
        <f t="shared" si="48"/>
        <v>91.5</v>
      </c>
      <c r="AL588">
        <v>47.684570000000001</v>
      </c>
      <c r="AM588">
        <v>107.08454</v>
      </c>
      <c r="AN588">
        <v>0.13138132999999999</v>
      </c>
      <c r="AO588" s="20">
        <v>8.4241429999999998E-5</v>
      </c>
      <c r="AQ588">
        <v>5470</v>
      </c>
      <c r="AR588">
        <f t="shared" si="50"/>
        <v>91.166666666666671</v>
      </c>
      <c r="AS588">
        <v>42.460194000000001</v>
      </c>
      <c r="AT588">
        <v>95.716605999999999</v>
      </c>
      <c r="AU588">
        <v>9.4958899999999999E-2</v>
      </c>
      <c r="AV588">
        <v>6.6155939999999996E-2</v>
      </c>
    </row>
    <row r="589" spans="29:48">
      <c r="AC589">
        <v>5500</v>
      </c>
      <c r="AD589" s="16">
        <f t="shared" si="49"/>
        <v>91.666666666666671</v>
      </c>
      <c r="AE589">
        <v>39.691417999999999</v>
      </c>
      <c r="AF589">
        <v>125.67242</v>
      </c>
      <c r="AG589">
        <v>9.9992739999999997E-2</v>
      </c>
      <c r="AH589">
        <v>0.38726628000000002</v>
      </c>
      <c r="AJ589">
        <v>5500</v>
      </c>
      <c r="AK589" s="16">
        <f t="shared" si="48"/>
        <v>91.666666666666671</v>
      </c>
      <c r="AL589">
        <v>47.684562999999997</v>
      </c>
      <c r="AM589">
        <v>107.08454</v>
      </c>
      <c r="AN589">
        <v>0.13138132999999999</v>
      </c>
      <c r="AO589" s="20">
        <v>8.4842090000000005E-5</v>
      </c>
      <c r="AQ589">
        <v>5480</v>
      </c>
      <c r="AR589">
        <f t="shared" si="50"/>
        <v>91.333333333333329</v>
      </c>
      <c r="AS589">
        <v>42.341811999999997</v>
      </c>
      <c r="AT589">
        <v>95.725020000000001</v>
      </c>
      <c r="AU589">
        <v>9.4925819999999994E-2</v>
      </c>
      <c r="AV589">
        <v>7.540152E-2</v>
      </c>
    </row>
    <row r="590" spans="29:48">
      <c r="AC590">
        <v>5510</v>
      </c>
      <c r="AD590" s="16">
        <f t="shared" si="49"/>
        <v>91.833333333333329</v>
      </c>
      <c r="AE590">
        <v>39.59534</v>
      </c>
      <c r="AF590">
        <v>125.79078</v>
      </c>
      <c r="AG590">
        <v>9.9306166000000001E-2</v>
      </c>
      <c r="AH590">
        <v>0.38796364999999999</v>
      </c>
      <c r="AJ590">
        <v>5510</v>
      </c>
      <c r="AK590" s="16">
        <f t="shared" si="48"/>
        <v>91.833333333333329</v>
      </c>
      <c r="AL590">
        <v>47.684555000000003</v>
      </c>
      <c r="AM590">
        <v>107.08454</v>
      </c>
      <c r="AN590">
        <v>0.13138132999999999</v>
      </c>
      <c r="AO590" s="20">
        <v>8.5442756000000001E-5</v>
      </c>
      <c r="AQ590">
        <v>5490</v>
      </c>
      <c r="AR590">
        <f t="shared" si="50"/>
        <v>91.5</v>
      </c>
      <c r="AS590">
        <v>42.22343</v>
      </c>
      <c r="AT590">
        <v>95.735780000000005</v>
      </c>
      <c r="AU590">
        <v>9.4883490000000001E-2</v>
      </c>
      <c r="AV590">
        <v>8.4628499999999995E-2</v>
      </c>
    </row>
    <row r="591" spans="29:48">
      <c r="AC591">
        <v>5520</v>
      </c>
      <c r="AD591" s="16">
        <f t="shared" si="49"/>
        <v>92</v>
      </c>
      <c r="AE591">
        <v>39.49926</v>
      </c>
      <c r="AF591">
        <v>125.90298</v>
      </c>
      <c r="AG591">
        <v>9.8621120000000007E-2</v>
      </c>
      <c r="AH591">
        <v>0.38862016999999999</v>
      </c>
      <c r="AJ591">
        <v>5520</v>
      </c>
      <c r="AK591" s="16">
        <f t="shared" si="48"/>
        <v>92</v>
      </c>
      <c r="AL591">
        <v>47.684544000000002</v>
      </c>
      <c r="AM591">
        <v>107.08454</v>
      </c>
      <c r="AN591">
        <v>0.13138132999999999</v>
      </c>
      <c r="AO591" s="20">
        <v>8.6043415999999994E-5</v>
      </c>
      <c r="AQ591">
        <v>5500</v>
      </c>
      <c r="AR591">
        <f t="shared" si="50"/>
        <v>91.666666666666671</v>
      </c>
      <c r="AS591">
        <v>42.105049999999999</v>
      </c>
      <c r="AT591">
        <v>95.749139999999997</v>
      </c>
      <c r="AU591">
        <v>9.4830919999999999E-2</v>
      </c>
      <c r="AV591">
        <v>9.3823409999999996E-2</v>
      </c>
    </row>
    <row r="592" spans="29:48">
      <c r="AC592">
        <v>5530</v>
      </c>
      <c r="AD592" s="16">
        <f t="shared" si="49"/>
        <v>92.166666666666671</v>
      </c>
      <c r="AE592">
        <v>39.403179999999999</v>
      </c>
      <c r="AF592">
        <v>126.009125</v>
      </c>
      <c r="AG592">
        <v>9.7937755000000001E-2</v>
      </c>
      <c r="AH592">
        <v>0.38923730000000001</v>
      </c>
      <c r="AJ592">
        <v>5530</v>
      </c>
      <c r="AK592" s="16">
        <f t="shared" si="48"/>
        <v>92.166666666666671</v>
      </c>
      <c r="AL592">
        <v>47.684536000000001</v>
      </c>
      <c r="AM592">
        <v>107.08454</v>
      </c>
      <c r="AN592">
        <v>0.13138132999999999</v>
      </c>
      <c r="AO592" s="20">
        <v>8.6644075000000004E-5</v>
      </c>
      <c r="AQ592">
        <v>5510</v>
      </c>
      <c r="AR592">
        <f t="shared" si="50"/>
        <v>91.833333333333329</v>
      </c>
      <c r="AS592">
        <v>41.986668000000002</v>
      </c>
      <c r="AT592">
        <v>95.765320000000003</v>
      </c>
      <c r="AU592">
        <v>9.4767204999999993E-2</v>
      </c>
      <c r="AV592">
        <v>0.102973245</v>
      </c>
    </row>
    <row r="593" spans="29:48">
      <c r="AC593">
        <v>5540</v>
      </c>
      <c r="AD593" s="16">
        <f t="shared" si="49"/>
        <v>92.333333333333329</v>
      </c>
      <c r="AE593">
        <v>39.307102</v>
      </c>
      <c r="AF593">
        <v>126.10932</v>
      </c>
      <c r="AG593">
        <v>9.7256205999999998E-2</v>
      </c>
      <c r="AH593">
        <v>0.38981666999999998</v>
      </c>
      <c r="AJ593">
        <v>5540</v>
      </c>
      <c r="AK593" s="16">
        <f t="shared" si="48"/>
        <v>92.333333333333329</v>
      </c>
      <c r="AL593">
        <v>47.684530000000002</v>
      </c>
      <c r="AM593">
        <v>107.08454</v>
      </c>
      <c r="AN593">
        <v>0.13138132999999999</v>
      </c>
      <c r="AO593" s="20">
        <v>8.7244730000000004E-5</v>
      </c>
      <c r="AQ593">
        <v>5520</v>
      </c>
      <c r="AR593">
        <f t="shared" si="50"/>
        <v>92</v>
      </c>
      <c r="AS593">
        <v>41.868285999999998</v>
      </c>
      <c r="AT593">
        <v>95.784520000000001</v>
      </c>
      <c r="AU593">
        <v>9.4691540000000005E-2</v>
      </c>
      <c r="AV593">
        <v>0.11206557</v>
      </c>
    </row>
    <row r="594" spans="29:48">
      <c r="AC594">
        <v>5550</v>
      </c>
      <c r="AD594" s="16">
        <f t="shared" si="49"/>
        <v>92.5</v>
      </c>
      <c r="AE594">
        <v>39.211019999999998</v>
      </c>
      <c r="AF594">
        <v>126.20367</v>
      </c>
      <c r="AG594">
        <v>9.6576629999999997E-2</v>
      </c>
      <c r="AH594">
        <v>0.39035979999999998</v>
      </c>
      <c r="AJ594">
        <v>5550</v>
      </c>
      <c r="AK594" s="16">
        <f t="shared" si="48"/>
        <v>92.5</v>
      </c>
      <c r="AL594">
        <v>47.684519999999999</v>
      </c>
      <c r="AM594">
        <v>107.08454</v>
      </c>
      <c r="AN594">
        <v>0.13138132999999999</v>
      </c>
      <c r="AO594" s="20">
        <v>8.7845379999999996E-5</v>
      </c>
      <c r="AQ594">
        <v>5530</v>
      </c>
      <c r="AR594">
        <f t="shared" si="50"/>
        <v>92.166666666666671</v>
      </c>
      <c r="AS594">
        <v>41.749904999999998</v>
      </c>
      <c r="AT594">
        <v>95.806929999999994</v>
      </c>
      <c r="AU594">
        <v>9.4603166000000002E-2</v>
      </c>
      <c r="AV594">
        <v>0.1210886</v>
      </c>
    </row>
    <row r="595" spans="29:48">
      <c r="AC595">
        <v>5560</v>
      </c>
      <c r="AD595" s="16">
        <f t="shared" si="49"/>
        <v>92.666666666666671</v>
      </c>
      <c r="AE595">
        <v>39.114944000000001</v>
      </c>
      <c r="AF595">
        <v>126.29228000000001</v>
      </c>
      <c r="AG595">
        <v>9.5899159999999997E-2</v>
      </c>
      <c r="AH595">
        <v>0.39086812999999998</v>
      </c>
      <c r="AJ595">
        <v>5560</v>
      </c>
      <c r="AK595" s="16">
        <f t="shared" si="48"/>
        <v>92.666666666666671</v>
      </c>
      <c r="AL595">
        <v>47.684513000000003</v>
      </c>
      <c r="AM595">
        <v>107.08454</v>
      </c>
      <c r="AN595">
        <v>0.13138132999999999</v>
      </c>
      <c r="AO595" s="20">
        <v>8.8446040000000003E-5</v>
      </c>
      <c r="AQ595">
        <v>5540</v>
      </c>
      <c r="AR595">
        <f t="shared" si="50"/>
        <v>92.333333333333329</v>
      </c>
      <c r="AS595">
        <v>41.631523000000001</v>
      </c>
      <c r="AT595">
        <v>95.832695000000001</v>
      </c>
      <c r="AU595">
        <v>9.4501459999999995E-2</v>
      </c>
      <c r="AV595">
        <v>0.13003128999999999</v>
      </c>
    </row>
    <row r="596" spans="29:48">
      <c r="AC596">
        <v>5570</v>
      </c>
      <c r="AD596" s="16">
        <f t="shared" si="49"/>
        <v>92.833333333333329</v>
      </c>
      <c r="AE596">
        <v>39.018864000000001</v>
      </c>
      <c r="AF596">
        <v>126.37529000000001</v>
      </c>
      <c r="AG596">
        <v>9.5223940000000007E-2</v>
      </c>
      <c r="AH596">
        <v>0.39134330000000001</v>
      </c>
      <c r="AJ596">
        <v>5570</v>
      </c>
      <c r="AK596" s="16">
        <f t="shared" si="48"/>
        <v>92.833333333333329</v>
      </c>
      <c r="AL596">
        <v>47.684505000000001</v>
      </c>
      <c r="AM596">
        <v>107.08454</v>
      </c>
      <c r="AN596">
        <v>0.13138132999999999</v>
      </c>
      <c r="AO596" s="20">
        <v>8.9046679999999994E-5</v>
      </c>
      <c r="AQ596">
        <v>5550</v>
      </c>
      <c r="AR596">
        <f t="shared" si="50"/>
        <v>92.5</v>
      </c>
      <c r="AS596">
        <v>41.51314</v>
      </c>
      <c r="AT596">
        <v>95.861949999999993</v>
      </c>
      <c r="AU596">
        <v>9.4385885000000003E-2</v>
      </c>
      <c r="AV596">
        <v>0.13888331000000001</v>
      </c>
    </row>
    <row r="597" spans="29:48">
      <c r="AC597">
        <v>5580</v>
      </c>
      <c r="AD597" s="16">
        <f t="shared" si="49"/>
        <v>93</v>
      </c>
      <c r="AE597">
        <v>38.922787</v>
      </c>
      <c r="AF597">
        <v>126.452805</v>
      </c>
      <c r="AG597">
        <v>9.4551109999999994E-2</v>
      </c>
      <c r="AH597">
        <v>0.39178692999999998</v>
      </c>
      <c r="AJ597">
        <v>5580</v>
      </c>
      <c r="AK597" s="16">
        <f t="shared" si="48"/>
        <v>93</v>
      </c>
      <c r="AL597">
        <v>47.684494000000001</v>
      </c>
      <c r="AM597">
        <v>107.08454</v>
      </c>
      <c r="AN597">
        <v>0.13138132999999999</v>
      </c>
      <c r="AO597" s="20">
        <v>8.9647336000000003E-5</v>
      </c>
      <c r="AQ597">
        <v>5560</v>
      </c>
      <c r="AR597">
        <f t="shared" si="50"/>
        <v>92.666666666666671</v>
      </c>
      <c r="AS597">
        <v>41.394759999999998</v>
      </c>
      <c r="AT597">
        <v>95.894800000000004</v>
      </c>
      <c r="AU597">
        <v>9.4255980000000003E-2</v>
      </c>
      <c r="AV597">
        <v>0.14763524</v>
      </c>
    </row>
    <row r="598" spans="29:48">
      <c r="AC598">
        <v>5590</v>
      </c>
      <c r="AD598" s="16">
        <f t="shared" si="49"/>
        <v>93.166666666666671</v>
      </c>
      <c r="AE598">
        <v>38.826706000000001</v>
      </c>
      <c r="AF598">
        <v>126.52497</v>
      </c>
      <c r="AG598">
        <v>9.3880795000000003E-2</v>
      </c>
      <c r="AH598">
        <v>0.39220062</v>
      </c>
      <c r="AJ598">
        <v>5590</v>
      </c>
      <c r="AK598" s="16">
        <f t="shared" si="48"/>
        <v>93.166666666666671</v>
      </c>
      <c r="AL598">
        <v>47.684486</v>
      </c>
      <c r="AM598">
        <v>107.08454</v>
      </c>
      <c r="AN598">
        <v>0.13138132999999999</v>
      </c>
      <c r="AO598" s="20">
        <v>9.0247980000000006E-5</v>
      </c>
      <c r="AQ598">
        <v>5570</v>
      </c>
      <c r="AR598">
        <f t="shared" si="50"/>
        <v>92.833333333333329</v>
      </c>
      <c r="AS598">
        <v>41.276380000000003</v>
      </c>
      <c r="AT598">
        <v>95.931319999999999</v>
      </c>
      <c r="AU598">
        <v>9.4111379999999994E-2</v>
      </c>
      <c r="AV598">
        <v>0.15627842</v>
      </c>
    </row>
    <row r="599" spans="29:48">
      <c r="AC599">
        <v>5600</v>
      </c>
      <c r="AD599" s="16">
        <f t="shared" si="49"/>
        <v>93.333333333333329</v>
      </c>
      <c r="AE599">
        <v>38.730629999999998</v>
      </c>
      <c r="AF599">
        <v>126.5919</v>
      </c>
      <c r="AG599">
        <v>9.3213130000000005E-2</v>
      </c>
      <c r="AH599">
        <v>0.39258596000000001</v>
      </c>
      <c r="AJ599">
        <v>5600</v>
      </c>
      <c r="AK599" s="16">
        <f t="shared" si="48"/>
        <v>93.333333333333329</v>
      </c>
      <c r="AL599">
        <v>47.684480000000001</v>
      </c>
      <c r="AM599">
        <v>107.08454</v>
      </c>
      <c r="AN599">
        <v>0.13138132999999999</v>
      </c>
      <c r="AO599" s="20">
        <v>9.0848625000000005E-5</v>
      </c>
      <c r="AQ599">
        <v>5580</v>
      </c>
      <c r="AR599">
        <f t="shared" si="50"/>
        <v>93</v>
      </c>
      <c r="AS599">
        <v>41.157997000000002</v>
      </c>
      <c r="AT599">
        <v>95.97157</v>
      </c>
      <c r="AU599">
        <v>9.3951835999999997E-2</v>
      </c>
      <c r="AV599">
        <v>0.16480507999999999</v>
      </c>
    </row>
    <row r="600" spans="29:48">
      <c r="AC600">
        <v>5610</v>
      </c>
      <c r="AD600" s="16">
        <f t="shared" si="49"/>
        <v>93.5</v>
      </c>
      <c r="AE600">
        <v>38.634549999999997</v>
      </c>
      <c r="AF600">
        <v>126.65374</v>
      </c>
      <c r="AG600">
        <v>9.2548240000000004E-2</v>
      </c>
      <c r="AH600">
        <v>0.39294463000000002</v>
      </c>
      <c r="AJ600">
        <v>5610</v>
      </c>
      <c r="AK600" s="16">
        <f t="shared" si="48"/>
        <v>93.5</v>
      </c>
      <c r="AL600">
        <v>47.684469999999997</v>
      </c>
      <c r="AM600">
        <v>107.08454</v>
      </c>
      <c r="AN600">
        <v>0.13138132999999999</v>
      </c>
      <c r="AO600" s="20">
        <v>9.1449270000000003E-5</v>
      </c>
      <c r="AQ600">
        <v>5590</v>
      </c>
      <c r="AR600">
        <f t="shared" si="50"/>
        <v>93.166666666666671</v>
      </c>
      <c r="AS600">
        <v>41.039616000000002</v>
      </c>
      <c r="AT600">
        <v>96.015590000000003</v>
      </c>
      <c r="AU600">
        <v>9.3777139999999995E-2</v>
      </c>
      <c r="AV600">
        <v>0.17320837</v>
      </c>
    </row>
    <row r="601" spans="29:48">
      <c r="AC601">
        <v>5620</v>
      </c>
      <c r="AD601" s="16">
        <f t="shared" si="49"/>
        <v>93.666666666666671</v>
      </c>
      <c r="AE601">
        <v>38.538466999999997</v>
      </c>
      <c r="AF601">
        <v>126.71062000000001</v>
      </c>
      <c r="AG601">
        <v>9.1886259999999997E-2</v>
      </c>
      <c r="AH601">
        <v>0.39327817999999998</v>
      </c>
      <c r="AJ601">
        <v>5620</v>
      </c>
      <c r="AK601" s="16">
        <f t="shared" si="48"/>
        <v>93.666666666666671</v>
      </c>
      <c r="AL601">
        <v>47.684463999999998</v>
      </c>
      <c r="AM601">
        <v>107.08454</v>
      </c>
      <c r="AN601">
        <v>0.13138132999999999</v>
      </c>
      <c r="AO601" s="20">
        <v>9.2049909999999995E-5</v>
      </c>
      <c r="AQ601">
        <v>5600</v>
      </c>
      <c r="AR601">
        <f t="shared" si="50"/>
        <v>93.333333333333329</v>
      </c>
      <c r="AS601">
        <v>40.921233999999998</v>
      </c>
      <c r="AT601">
        <v>96.063370000000006</v>
      </c>
      <c r="AU601">
        <v>9.3587219999999999E-2</v>
      </c>
      <c r="AV601">
        <v>0.18148222999999999</v>
      </c>
    </row>
    <row r="602" spans="29:48">
      <c r="AC602">
        <v>5630</v>
      </c>
      <c r="AD602" s="16">
        <f t="shared" si="49"/>
        <v>93.833333333333329</v>
      </c>
      <c r="AE602">
        <v>38.442390000000003</v>
      </c>
      <c r="AF602">
        <v>126.76267</v>
      </c>
      <c r="AG602">
        <v>9.1227290000000003E-2</v>
      </c>
      <c r="AH602">
        <v>0.39358827000000002</v>
      </c>
      <c r="AJ602">
        <v>5630</v>
      </c>
      <c r="AK602" s="16">
        <f t="shared" si="48"/>
        <v>93.833333333333329</v>
      </c>
      <c r="AL602">
        <v>47.684455999999997</v>
      </c>
      <c r="AM602">
        <v>107.08454</v>
      </c>
      <c r="AN602">
        <v>0.13138132999999999</v>
      </c>
      <c r="AO602" s="20">
        <v>9.2650545000000007E-5</v>
      </c>
      <c r="AQ602">
        <v>5610</v>
      </c>
      <c r="AR602">
        <f t="shared" si="50"/>
        <v>93.5</v>
      </c>
      <c r="AS602">
        <v>40.802852999999999</v>
      </c>
      <c r="AT602">
        <v>96.114919999999998</v>
      </c>
      <c r="AU602">
        <v>9.3382039999999999E-2</v>
      </c>
      <c r="AV602">
        <v>0.18962148000000001</v>
      </c>
    </row>
    <row r="603" spans="29:48">
      <c r="AC603">
        <v>5640</v>
      </c>
      <c r="AD603" s="16">
        <f t="shared" si="49"/>
        <v>94</v>
      </c>
      <c r="AE603">
        <v>38.346310000000003</v>
      </c>
      <c r="AF603">
        <v>126.81005999999999</v>
      </c>
      <c r="AG603">
        <v>9.0571460000000006E-2</v>
      </c>
      <c r="AH603">
        <v>0.39387657999999998</v>
      </c>
      <c r="AJ603">
        <v>5640</v>
      </c>
      <c r="AK603" s="16">
        <f t="shared" si="48"/>
        <v>94</v>
      </c>
      <c r="AL603">
        <v>47.684443999999999</v>
      </c>
      <c r="AM603">
        <v>107.08454</v>
      </c>
      <c r="AN603">
        <v>0.13138132999999999</v>
      </c>
      <c r="AO603" s="20">
        <v>9.3251180000000005E-5</v>
      </c>
      <c r="AQ603">
        <v>5620</v>
      </c>
      <c r="AR603">
        <f t="shared" si="50"/>
        <v>93.666666666666671</v>
      </c>
      <c r="AS603">
        <v>40.684469999999997</v>
      </c>
      <c r="AT603">
        <v>96.170203999999998</v>
      </c>
      <c r="AU603">
        <v>9.3161640000000004E-2</v>
      </c>
      <c r="AV603">
        <v>0.19762172</v>
      </c>
    </row>
    <row r="604" spans="29:48">
      <c r="AC604">
        <v>5650</v>
      </c>
      <c r="AD604" s="16">
        <f t="shared" si="49"/>
        <v>94.166666666666671</v>
      </c>
      <c r="AE604">
        <v>38.250233000000001</v>
      </c>
      <c r="AF604">
        <v>126.85290000000001</v>
      </c>
      <c r="AG604">
        <v>8.9918880000000007E-2</v>
      </c>
      <c r="AH604">
        <v>0.39414464999999999</v>
      </c>
      <c r="AJ604">
        <v>5650</v>
      </c>
      <c r="AK604" s="16">
        <f t="shared" si="48"/>
        <v>94.166666666666671</v>
      </c>
      <c r="AL604">
        <v>47.684437000000003</v>
      </c>
      <c r="AM604">
        <v>107.08454</v>
      </c>
      <c r="AN604">
        <v>0.13138132999999999</v>
      </c>
      <c r="AO604" s="20">
        <v>9.3851809999999995E-5</v>
      </c>
      <c r="AQ604">
        <v>5630</v>
      </c>
      <c r="AR604">
        <f t="shared" si="50"/>
        <v>93.833333333333329</v>
      </c>
      <c r="AS604">
        <v>40.566090000000003</v>
      </c>
      <c r="AT604">
        <v>96.229169999999996</v>
      </c>
      <c r="AU604">
        <v>9.2926159999999994E-2</v>
      </c>
      <c r="AV604">
        <v>0.20547940000000001</v>
      </c>
    </row>
    <row r="605" spans="29:48">
      <c r="AC605">
        <v>5660</v>
      </c>
      <c r="AD605" s="16">
        <f t="shared" si="49"/>
        <v>94.333333333333329</v>
      </c>
      <c r="AE605">
        <v>38.154152000000003</v>
      </c>
      <c r="AF605">
        <v>126.89134</v>
      </c>
      <c r="AG605">
        <v>8.9269645999999994E-2</v>
      </c>
      <c r="AH605">
        <v>0.39439413000000001</v>
      </c>
      <c r="AJ605">
        <v>5660</v>
      </c>
      <c r="AK605" s="16">
        <f t="shared" si="48"/>
        <v>94.333333333333329</v>
      </c>
      <c r="AL605">
        <v>47.684429999999999</v>
      </c>
      <c r="AM605">
        <v>107.08454</v>
      </c>
      <c r="AN605">
        <v>0.13138132999999999</v>
      </c>
      <c r="AO605" s="20">
        <v>9.445244E-5</v>
      </c>
      <c r="AQ605">
        <v>5640</v>
      </c>
      <c r="AR605">
        <f t="shared" si="50"/>
        <v>94</v>
      </c>
      <c r="AS605">
        <v>40.447710000000001</v>
      </c>
      <c r="AT605">
        <v>96.291759999999996</v>
      </c>
      <c r="AU605">
        <v>9.2675770000000005E-2</v>
      </c>
      <c r="AV605">
        <v>0.21319173</v>
      </c>
    </row>
    <row r="606" spans="29:48">
      <c r="AC606">
        <v>5670</v>
      </c>
      <c r="AD606" s="16">
        <f t="shared" si="49"/>
        <v>94.5</v>
      </c>
      <c r="AE606">
        <v>38.058075000000002</v>
      </c>
      <c r="AF606">
        <v>126.92552999999999</v>
      </c>
      <c r="AG606">
        <v>8.8623859999999999E-2</v>
      </c>
      <c r="AH606">
        <v>0.39462656000000002</v>
      </c>
      <c r="AJ606">
        <v>5670</v>
      </c>
      <c r="AK606" s="16">
        <f t="shared" si="48"/>
        <v>94.5</v>
      </c>
      <c r="AL606">
        <v>47.684420000000003</v>
      </c>
      <c r="AM606">
        <v>107.08454</v>
      </c>
      <c r="AN606">
        <v>0.13138132999999999</v>
      </c>
      <c r="AO606" s="20">
        <v>9.5053074000000002E-5</v>
      </c>
      <c r="AQ606">
        <v>5650</v>
      </c>
      <c r="AR606">
        <f t="shared" si="50"/>
        <v>94.166666666666671</v>
      </c>
      <c r="AS606">
        <v>40.329326999999999</v>
      </c>
      <c r="AT606">
        <v>96.357900000000001</v>
      </c>
      <c r="AU606">
        <v>9.2410699999999998E-2</v>
      </c>
      <c r="AV606">
        <v>0.22075664</v>
      </c>
    </row>
    <row r="607" spans="29:48">
      <c r="AC607">
        <v>5680</v>
      </c>
      <c r="AD607" s="16">
        <f t="shared" si="49"/>
        <v>94.666666666666671</v>
      </c>
      <c r="AE607">
        <v>37.961993999999997</v>
      </c>
      <c r="AF607">
        <v>126.95560500000001</v>
      </c>
      <c r="AG607">
        <v>8.7981630000000005E-2</v>
      </c>
      <c r="AH607">
        <v>0.39484330000000001</v>
      </c>
      <c r="AJ607">
        <v>5680</v>
      </c>
      <c r="AK607" s="16">
        <f t="shared" si="48"/>
        <v>94.666666666666671</v>
      </c>
      <c r="AL607">
        <v>47.684413999999997</v>
      </c>
      <c r="AM607">
        <v>107.08454</v>
      </c>
      <c r="AN607">
        <v>0.13138132999999999</v>
      </c>
      <c r="AO607" s="20">
        <v>9.5653704000000006E-5</v>
      </c>
      <c r="AQ607">
        <v>5660</v>
      </c>
      <c r="AR607">
        <f t="shared" si="50"/>
        <v>94.333333333333329</v>
      </c>
      <c r="AS607">
        <v>40.210945000000002</v>
      </c>
      <c r="AT607">
        <v>96.427490000000006</v>
      </c>
      <c r="AU607">
        <v>9.2131260000000006E-2</v>
      </c>
      <c r="AV607">
        <v>0.22817275000000001</v>
      </c>
    </row>
    <row r="608" spans="29:48">
      <c r="AC608">
        <v>5690</v>
      </c>
      <c r="AD608" s="16">
        <f t="shared" si="49"/>
        <v>94.833333333333329</v>
      </c>
      <c r="AE608">
        <v>37.865917000000003</v>
      </c>
      <c r="AF608">
        <v>126.98170500000001</v>
      </c>
      <c r="AG608">
        <v>8.7343030000000002E-2</v>
      </c>
      <c r="AH608">
        <v>0.39504600000000001</v>
      </c>
      <c r="AJ608">
        <v>5690</v>
      </c>
      <c r="AK608" s="16">
        <f t="shared" si="48"/>
        <v>94.833333333333329</v>
      </c>
      <c r="AL608">
        <v>47.684406000000003</v>
      </c>
      <c r="AM608">
        <v>107.08454</v>
      </c>
      <c r="AN608">
        <v>0.13138132999999999</v>
      </c>
      <c r="AO608" s="20">
        <v>9.625433E-5</v>
      </c>
      <c r="AQ608">
        <v>5670</v>
      </c>
      <c r="AR608">
        <f t="shared" si="50"/>
        <v>94.5</v>
      </c>
      <c r="AS608">
        <v>40.092564000000003</v>
      </c>
      <c r="AT608">
        <v>96.500420000000005</v>
      </c>
      <c r="AU608">
        <v>9.1837764000000002E-2</v>
      </c>
      <c r="AV608">
        <v>0.23543929</v>
      </c>
    </row>
    <row r="609" spans="29:48">
      <c r="AC609">
        <v>5700</v>
      </c>
      <c r="AD609" s="16">
        <f t="shared" si="49"/>
        <v>95</v>
      </c>
      <c r="AE609">
        <v>37.769835999999998</v>
      </c>
      <c r="AF609">
        <v>127.00397</v>
      </c>
      <c r="AG609">
        <v>8.6708160000000006E-2</v>
      </c>
      <c r="AH609">
        <v>0.39523599999999998</v>
      </c>
      <c r="AJ609">
        <v>5700</v>
      </c>
      <c r="AK609" s="16">
        <f t="shared" si="48"/>
        <v>95</v>
      </c>
      <c r="AL609">
        <v>47.684395000000002</v>
      </c>
      <c r="AM609">
        <v>107.08454</v>
      </c>
      <c r="AN609">
        <v>0.13138132999999999</v>
      </c>
      <c r="AO609" s="20">
        <v>9.6854950000000003E-5</v>
      </c>
      <c r="AQ609">
        <v>5680</v>
      </c>
      <c r="AR609">
        <f t="shared" si="50"/>
        <v>94.666666666666671</v>
      </c>
      <c r="AS609">
        <v>39.974181999999999</v>
      </c>
      <c r="AT609">
        <v>96.576583999999997</v>
      </c>
      <c r="AU609">
        <v>9.1530589999999995E-2</v>
      </c>
      <c r="AV609">
        <v>0.24255608000000001</v>
      </c>
    </row>
    <row r="610" spans="29:48">
      <c r="AC610">
        <v>5710</v>
      </c>
      <c r="AD610" s="16">
        <f t="shared" si="49"/>
        <v>95.166666666666671</v>
      </c>
      <c r="AE610">
        <v>37.673755999999997</v>
      </c>
      <c r="AF610">
        <v>127.02253</v>
      </c>
      <c r="AG610">
        <v>8.6077089999999995E-2</v>
      </c>
      <c r="AH610">
        <v>0.39541477000000003</v>
      </c>
      <c r="AJ610">
        <v>5710</v>
      </c>
      <c r="AK610" s="16">
        <f t="shared" si="48"/>
        <v>95.166666666666671</v>
      </c>
      <c r="AL610">
        <v>47.684387000000001</v>
      </c>
      <c r="AM610">
        <v>107.08454</v>
      </c>
      <c r="AN610">
        <v>0.13138132999999999</v>
      </c>
      <c r="AO610" s="20">
        <v>9.7455569999999994E-5</v>
      </c>
      <c r="AQ610">
        <v>5690</v>
      </c>
      <c r="AR610">
        <f t="shared" si="50"/>
        <v>94.833333333333329</v>
      </c>
      <c r="AS610">
        <v>39.855800000000002</v>
      </c>
      <c r="AT610">
        <v>96.655860000000004</v>
      </c>
      <c r="AU610">
        <v>9.1210150000000004E-2</v>
      </c>
      <c r="AV610">
        <v>0.24952350000000001</v>
      </c>
    </row>
    <row r="611" spans="29:48">
      <c r="AC611">
        <v>5720</v>
      </c>
      <c r="AD611" s="16">
        <f t="shared" si="49"/>
        <v>95.333333333333329</v>
      </c>
      <c r="AE611">
        <v>37.577680000000001</v>
      </c>
      <c r="AF611">
        <v>127.03753</v>
      </c>
      <c r="AG611">
        <v>8.5449910000000004E-2</v>
      </c>
      <c r="AH611">
        <v>0.39558387</v>
      </c>
      <c r="AJ611">
        <v>5720</v>
      </c>
      <c r="AK611" s="16">
        <f t="shared" si="48"/>
        <v>95.333333333333329</v>
      </c>
      <c r="AL611">
        <v>47.684379999999997</v>
      </c>
      <c r="AM611">
        <v>107.08454</v>
      </c>
      <c r="AN611">
        <v>0.13138132999999999</v>
      </c>
      <c r="AO611" s="20">
        <v>9.8056189999999997E-5</v>
      </c>
      <c r="AQ611">
        <v>5700</v>
      </c>
      <c r="AR611">
        <f t="shared" si="50"/>
        <v>95</v>
      </c>
      <c r="AS611">
        <v>39.73742</v>
      </c>
      <c r="AT611">
        <v>96.738110000000006</v>
      </c>
      <c r="AU611">
        <v>9.0876855000000006E-2</v>
      </c>
      <c r="AV611">
        <v>0.25634230000000002</v>
      </c>
    </row>
    <row r="612" spans="29:48">
      <c r="AC612">
        <v>5730</v>
      </c>
      <c r="AD612" s="16">
        <f t="shared" si="49"/>
        <v>95.5</v>
      </c>
      <c r="AE612">
        <v>37.481597999999998</v>
      </c>
      <c r="AF612">
        <v>127.0491</v>
      </c>
      <c r="AG612">
        <v>8.4826684999999999E-2</v>
      </c>
      <c r="AH612">
        <v>0.3957446</v>
      </c>
      <c r="AJ612">
        <v>5730</v>
      </c>
      <c r="AK612" s="16">
        <f t="shared" si="48"/>
        <v>95.5</v>
      </c>
      <c r="AL612">
        <v>47.684372000000003</v>
      </c>
      <c r="AM612">
        <v>107.08454</v>
      </c>
      <c r="AN612">
        <v>0.13138132999999999</v>
      </c>
      <c r="AO612" s="20">
        <v>9.8656804999999994E-5</v>
      </c>
      <c r="AQ612">
        <v>5710</v>
      </c>
      <c r="AR612">
        <f t="shared" si="50"/>
        <v>95.166666666666671</v>
      </c>
      <c r="AS612">
        <v>39.619038000000003</v>
      </c>
      <c r="AT612">
        <v>96.823204000000004</v>
      </c>
      <c r="AU612">
        <v>9.0531189999999997E-2</v>
      </c>
      <c r="AV612">
        <v>0.26301393000000001</v>
      </c>
    </row>
    <row r="613" spans="29:48">
      <c r="AC613">
        <v>5740</v>
      </c>
      <c r="AD613" s="16">
        <f t="shared" si="49"/>
        <v>95.666666666666671</v>
      </c>
      <c r="AE613">
        <v>37.38552</v>
      </c>
      <c r="AF613">
        <v>127.05737999999999</v>
      </c>
      <c r="AG613">
        <v>8.4207480000000001E-2</v>
      </c>
      <c r="AH613">
        <v>0.39589827999999999</v>
      </c>
      <c r="AJ613">
        <v>5740</v>
      </c>
      <c r="AK613" s="16">
        <f t="shared" si="48"/>
        <v>95.666666666666671</v>
      </c>
      <c r="AL613">
        <v>47.684364000000002</v>
      </c>
      <c r="AM613">
        <v>107.08454</v>
      </c>
      <c r="AN613">
        <v>0.13138132999999999</v>
      </c>
      <c r="AO613" s="20">
        <v>9.9257420000000004E-5</v>
      </c>
      <c r="AQ613">
        <v>5720</v>
      </c>
      <c r="AR613">
        <f t="shared" si="50"/>
        <v>95.333333333333329</v>
      </c>
      <c r="AS613">
        <v>39.500655999999999</v>
      </c>
      <c r="AT613">
        <v>96.911000000000001</v>
      </c>
      <c r="AU613">
        <v>9.0173619999999996E-2</v>
      </c>
      <c r="AV613">
        <v>0.26953998000000001</v>
      </c>
    </row>
    <row r="614" spans="29:48">
      <c r="AC614">
        <v>5750</v>
      </c>
      <c r="AD614" s="16">
        <f t="shared" si="49"/>
        <v>95.833333333333329</v>
      </c>
      <c r="AE614">
        <v>37.289439999999999</v>
      </c>
      <c r="AF614">
        <v>127.062485</v>
      </c>
      <c r="AG614">
        <v>8.3592369999999999E-2</v>
      </c>
      <c r="AH614">
        <v>0.39604622</v>
      </c>
      <c r="AJ614">
        <v>5750</v>
      </c>
      <c r="AK614" s="16">
        <f t="shared" si="48"/>
        <v>95.833333333333329</v>
      </c>
      <c r="AL614">
        <v>47.684356999999999</v>
      </c>
      <c r="AM614">
        <v>107.08454</v>
      </c>
      <c r="AN614">
        <v>0.13138132999999999</v>
      </c>
      <c r="AO614" s="20">
        <v>9.9858029999999994E-5</v>
      </c>
      <c r="AQ614">
        <v>5730</v>
      </c>
      <c r="AR614">
        <f t="shared" si="50"/>
        <v>95.5</v>
      </c>
      <c r="AS614">
        <v>39.382275</v>
      </c>
      <c r="AT614">
        <v>97.001350000000002</v>
      </c>
      <c r="AU614">
        <v>8.9804640000000005E-2</v>
      </c>
      <c r="AV614">
        <v>0.27592270000000002</v>
      </c>
    </row>
    <row r="615" spans="29:48">
      <c r="AC615">
        <v>5760</v>
      </c>
      <c r="AD615" s="16">
        <f t="shared" si="49"/>
        <v>96</v>
      </c>
      <c r="AE615">
        <v>37.193362999999998</v>
      </c>
      <c r="AF615">
        <v>127.06455</v>
      </c>
      <c r="AG615">
        <v>8.2981390000000002E-2</v>
      </c>
      <c r="AH615">
        <v>0.39618966</v>
      </c>
      <c r="AJ615">
        <v>5760</v>
      </c>
      <c r="AK615" s="16">
        <f t="shared" si="48"/>
        <v>96</v>
      </c>
      <c r="AL615">
        <v>47.684345</v>
      </c>
      <c r="AM615">
        <v>107.08454</v>
      </c>
      <c r="AN615">
        <v>0.13138132999999999</v>
      </c>
      <c r="AO615" s="20">
        <v>1.0045864E-4</v>
      </c>
      <c r="AQ615">
        <v>5740</v>
      </c>
      <c r="AR615">
        <f t="shared" si="50"/>
        <v>95.666666666666671</v>
      </c>
      <c r="AS615">
        <v>39.263893000000003</v>
      </c>
      <c r="AT615">
        <v>97.094099999999997</v>
      </c>
      <c r="AU615">
        <v>8.9424770000000001E-2</v>
      </c>
      <c r="AV615">
        <v>0.28216442000000003</v>
      </c>
    </row>
    <row r="616" spans="29:48">
      <c r="AC616">
        <v>5770</v>
      </c>
      <c r="AD616" s="16">
        <f t="shared" si="49"/>
        <v>96.166666666666671</v>
      </c>
      <c r="AE616">
        <v>37.097282</v>
      </c>
      <c r="AF616">
        <v>127.06371</v>
      </c>
      <c r="AG616">
        <v>8.2374619999999996E-2</v>
      </c>
      <c r="AH616">
        <v>0.39632984999999998</v>
      </c>
      <c r="AJ616">
        <v>5770</v>
      </c>
      <c r="AK616" s="16">
        <f t="shared" si="48"/>
        <v>96.166666666666671</v>
      </c>
      <c r="AL616">
        <v>47.684337999999997</v>
      </c>
      <c r="AM616">
        <v>107.08454</v>
      </c>
      <c r="AN616">
        <v>0.13138132999999999</v>
      </c>
      <c r="AO616" s="20">
        <v>1.01059246E-4</v>
      </c>
      <c r="AQ616">
        <v>5750</v>
      </c>
      <c r="AR616">
        <f t="shared" si="50"/>
        <v>95.833333333333329</v>
      </c>
      <c r="AS616">
        <v>39.145510000000002</v>
      </c>
      <c r="AT616">
        <v>97.189109999999999</v>
      </c>
      <c r="AU616">
        <v>8.9034500000000003E-2</v>
      </c>
      <c r="AV616">
        <v>0.28826782000000001</v>
      </c>
    </row>
    <row r="617" spans="29:48">
      <c r="AC617">
        <v>5780</v>
      </c>
      <c r="AD617" s="16">
        <f t="shared" si="49"/>
        <v>96.333333333333329</v>
      </c>
      <c r="AE617">
        <v>37.001204999999999</v>
      </c>
      <c r="AF617">
        <v>127.060074</v>
      </c>
      <c r="AG617">
        <v>8.1772079999999997E-2</v>
      </c>
      <c r="AH617">
        <v>0.39646791999999997</v>
      </c>
      <c r="AJ617">
        <v>5780</v>
      </c>
      <c r="AK617" s="16">
        <f t="shared" si="48"/>
        <v>96.333333333333329</v>
      </c>
      <c r="AL617">
        <v>47.684330000000003</v>
      </c>
      <c r="AM617">
        <v>107.08454</v>
      </c>
      <c r="AN617">
        <v>0.13138132999999999</v>
      </c>
      <c r="AO617" s="20">
        <v>1.0165985E-4</v>
      </c>
      <c r="AQ617">
        <v>5760</v>
      </c>
      <c r="AR617">
        <f t="shared" si="50"/>
        <v>96</v>
      </c>
      <c r="AS617">
        <v>39.02713</v>
      </c>
      <c r="AT617">
        <v>97.286224000000004</v>
      </c>
      <c r="AU617">
        <v>8.8634359999999995E-2</v>
      </c>
      <c r="AV617">
        <v>0.29423590999999999</v>
      </c>
    </row>
    <row r="618" spans="29:48">
      <c r="AC618">
        <v>5790</v>
      </c>
      <c r="AD618" s="16">
        <f t="shared" si="49"/>
        <v>96.5</v>
      </c>
      <c r="AE618">
        <v>36.905124999999998</v>
      </c>
      <c r="AF618">
        <v>127.05376</v>
      </c>
      <c r="AG618">
        <v>8.1173830000000002E-2</v>
      </c>
      <c r="AH618">
        <v>0.39660498</v>
      </c>
      <c r="AJ618">
        <v>5790</v>
      </c>
      <c r="AK618" s="16">
        <f t="shared" si="48"/>
        <v>96.5</v>
      </c>
      <c r="AL618">
        <v>47.684322000000002</v>
      </c>
      <c r="AM618">
        <v>107.08454</v>
      </c>
      <c r="AN618">
        <v>0.13138132999999999</v>
      </c>
      <c r="AO618" s="20">
        <v>1.0226045E-4</v>
      </c>
      <c r="AQ618">
        <v>5770</v>
      </c>
      <c r="AR618">
        <f t="shared" si="50"/>
        <v>96.166666666666671</v>
      </c>
      <c r="AS618">
        <v>38.908749999999998</v>
      </c>
      <c r="AT618">
        <v>97.385289999999998</v>
      </c>
      <c r="AU618">
        <v>8.8224860000000002E-2</v>
      </c>
      <c r="AV618">
        <v>0.3000717</v>
      </c>
    </row>
    <row r="619" spans="29:48">
      <c r="AC619">
        <v>5800</v>
      </c>
      <c r="AD619" s="16">
        <f t="shared" si="49"/>
        <v>96.666666666666671</v>
      </c>
      <c r="AE619">
        <v>36.809044</v>
      </c>
      <c r="AF619">
        <v>127.04488000000001</v>
      </c>
      <c r="AG619">
        <v>8.0579910000000005E-2</v>
      </c>
      <c r="AH619">
        <v>0.39674219999999999</v>
      </c>
      <c r="AJ619">
        <v>5800</v>
      </c>
      <c r="AK619" s="16">
        <f t="shared" si="48"/>
        <v>96.666666666666671</v>
      </c>
      <c r="AL619">
        <v>47.684314999999998</v>
      </c>
      <c r="AM619">
        <v>107.08454</v>
      </c>
      <c r="AN619">
        <v>0.13138132999999999</v>
      </c>
      <c r="AO619" s="20">
        <v>1.0286104999999999E-4</v>
      </c>
      <c r="AQ619">
        <v>5780</v>
      </c>
      <c r="AR619">
        <f t="shared" si="50"/>
        <v>96.333333333333329</v>
      </c>
      <c r="AS619">
        <v>38.790367000000003</v>
      </c>
      <c r="AT619">
        <v>97.486170000000001</v>
      </c>
      <c r="AU619">
        <v>8.7806515000000002E-2</v>
      </c>
      <c r="AV619">
        <v>0.30577852999999999</v>
      </c>
    </row>
    <row r="620" spans="29:48">
      <c r="AC620">
        <v>5810</v>
      </c>
      <c r="AD620" s="16">
        <f t="shared" si="49"/>
        <v>96.833333333333329</v>
      </c>
      <c r="AE620">
        <v>36.712966999999999</v>
      </c>
      <c r="AF620">
        <v>127.03355999999999</v>
      </c>
      <c r="AG620">
        <v>7.9990339999999993E-2</v>
      </c>
      <c r="AH620">
        <v>0.39688054</v>
      </c>
      <c r="AJ620">
        <v>5810</v>
      </c>
      <c r="AK620" s="16">
        <f t="shared" si="48"/>
        <v>96.833333333333329</v>
      </c>
      <c r="AL620">
        <v>47.684306999999997</v>
      </c>
      <c r="AM620">
        <v>107.08454</v>
      </c>
      <c r="AN620">
        <v>0.13138132999999999</v>
      </c>
      <c r="AO620" s="20">
        <v>1.0346163999999999E-4</v>
      </c>
      <c r="AQ620">
        <v>5790</v>
      </c>
      <c r="AR620">
        <f t="shared" si="50"/>
        <v>96.5</v>
      </c>
      <c r="AS620">
        <v>38.671985999999997</v>
      </c>
      <c r="AT620">
        <v>97.588710000000006</v>
      </c>
      <c r="AU620">
        <v>8.737984E-2</v>
      </c>
      <c r="AV620">
        <v>0.31135973</v>
      </c>
    </row>
    <row r="621" spans="29:48">
      <c r="AC621">
        <v>5820</v>
      </c>
      <c r="AD621" s="16">
        <f t="shared" si="49"/>
        <v>97</v>
      </c>
      <c r="AE621">
        <v>36.616886000000001</v>
      </c>
      <c r="AF621">
        <v>127.01990499999999</v>
      </c>
      <c r="AG621">
        <v>7.9405165999999999E-2</v>
      </c>
      <c r="AH621">
        <v>0.39702103</v>
      </c>
      <c r="AJ621">
        <v>5820</v>
      </c>
      <c r="AK621" s="16">
        <f t="shared" si="48"/>
        <v>97</v>
      </c>
      <c r="AL621">
        <v>47.684296000000003</v>
      </c>
      <c r="AM621">
        <v>107.08454</v>
      </c>
      <c r="AN621">
        <v>0.13138132999999999</v>
      </c>
      <c r="AO621" s="20">
        <v>1.0406224E-4</v>
      </c>
      <c r="AQ621">
        <v>5800</v>
      </c>
      <c r="AR621">
        <f t="shared" si="50"/>
        <v>96.666666666666671</v>
      </c>
      <c r="AS621">
        <v>38.553604</v>
      </c>
      <c r="AT621">
        <v>97.692750000000004</v>
      </c>
      <c r="AU621">
        <v>8.6945339999999996E-2</v>
      </c>
      <c r="AV621">
        <v>0.31681894999999999</v>
      </c>
    </row>
    <row r="622" spans="29:48">
      <c r="AC622">
        <v>5830</v>
      </c>
      <c r="AD622" s="16">
        <f t="shared" si="49"/>
        <v>97.166666666666671</v>
      </c>
      <c r="AE622">
        <v>36.520809999999997</v>
      </c>
      <c r="AF622">
        <v>127.00400999999999</v>
      </c>
      <c r="AG622">
        <v>7.8824409999999998E-2</v>
      </c>
      <c r="AH622">
        <v>0.39716459999999998</v>
      </c>
      <c r="AJ622">
        <v>5830</v>
      </c>
      <c r="AK622" s="16">
        <f t="shared" si="48"/>
        <v>97.166666666666671</v>
      </c>
      <c r="AL622">
        <v>47.684288000000002</v>
      </c>
      <c r="AM622">
        <v>107.08454</v>
      </c>
      <c r="AN622">
        <v>0.13138132999999999</v>
      </c>
      <c r="AO622" s="20">
        <v>1.0466283E-4</v>
      </c>
      <c r="AQ622">
        <v>5810</v>
      </c>
      <c r="AR622">
        <f t="shared" si="50"/>
        <v>96.833333333333329</v>
      </c>
      <c r="AS622">
        <v>38.435223000000001</v>
      </c>
      <c r="AT622">
        <v>97.798164</v>
      </c>
      <c r="AU622">
        <v>8.6503499999999997E-2</v>
      </c>
      <c r="AV622">
        <v>0.32215947</v>
      </c>
    </row>
    <row r="623" spans="29:48">
      <c r="AC623">
        <v>5840</v>
      </c>
      <c r="AD623" s="16">
        <f t="shared" si="49"/>
        <v>97.333333333333329</v>
      </c>
      <c r="AE623">
        <v>36.424729999999997</v>
      </c>
      <c r="AF623">
        <v>126.986</v>
      </c>
      <c r="AG623">
        <v>7.8248090000000006E-2</v>
      </c>
      <c r="AH623">
        <v>0.39731216000000003</v>
      </c>
      <c r="AJ623">
        <v>5840</v>
      </c>
      <c r="AK623" s="16">
        <f t="shared" si="48"/>
        <v>97.333333333333329</v>
      </c>
      <c r="AL623">
        <v>47.684280000000001</v>
      </c>
      <c r="AM623">
        <v>107.08454</v>
      </c>
      <c r="AN623">
        <v>0.13138132999999999</v>
      </c>
      <c r="AO623" s="20">
        <v>1.0526342E-4</v>
      </c>
      <c r="AQ623">
        <v>5820</v>
      </c>
      <c r="AR623">
        <f t="shared" si="50"/>
        <v>97</v>
      </c>
      <c r="AS623">
        <v>38.316839999999999</v>
      </c>
      <c r="AT623">
        <v>97.904809999999998</v>
      </c>
      <c r="AU623">
        <v>8.6054809999999995E-2</v>
      </c>
      <c r="AV623">
        <v>0.32738516000000001</v>
      </c>
    </row>
    <row r="624" spans="29:48">
      <c r="AC624">
        <v>5850</v>
      </c>
      <c r="AD624" s="16">
        <f t="shared" si="49"/>
        <v>97.5</v>
      </c>
      <c r="AE624">
        <v>36.328650000000003</v>
      </c>
      <c r="AF624">
        <v>126.96596</v>
      </c>
      <c r="AG624">
        <v>7.7676229999999999E-2</v>
      </c>
      <c r="AH624">
        <v>0.39746466000000003</v>
      </c>
      <c r="AJ624">
        <v>5850</v>
      </c>
      <c r="AK624" s="16">
        <f t="shared" si="48"/>
        <v>97.5</v>
      </c>
      <c r="AL624">
        <v>47.684272999999997</v>
      </c>
      <c r="AM624">
        <v>107.08454</v>
      </c>
      <c r="AN624">
        <v>0.13138132999999999</v>
      </c>
      <c r="AO624" s="20">
        <v>1.05864005E-4</v>
      </c>
      <c r="AQ624">
        <v>5830</v>
      </c>
      <c r="AR624">
        <f t="shared" si="50"/>
        <v>97.166666666666671</v>
      </c>
      <c r="AS624">
        <v>38.198459999999997</v>
      </c>
      <c r="AT624">
        <v>98.012540000000001</v>
      </c>
      <c r="AU624">
        <v>8.5599759999999997E-2</v>
      </c>
      <c r="AV624">
        <v>0.33249980000000001</v>
      </c>
    </row>
    <row r="625" spans="29:48">
      <c r="AC625">
        <v>5860</v>
      </c>
      <c r="AD625" s="16">
        <f t="shared" si="49"/>
        <v>97.666666666666671</v>
      </c>
      <c r="AE625">
        <v>36.232570000000003</v>
      </c>
      <c r="AF625">
        <v>126.943985</v>
      </c>
      <c r="AG625">
        <v>7.7108844999999995E-2</v>
      </c>
      <c r="AH625">
        <v>0.39762285000000003</v>
      </c>
      <c r="AJ625">
        <v>5860</v>
      </c>
      <c r="AK625" s="16">
        <f t="shared" si="48"/>
        <v>97.666666666666671</v>
      </c>
      <c r="AL625">
        <v>47.684265000000003</v>
      </c>
      <c r="AM625">
        <v>107.08454</v>
      </c>
      <c r="AN625">
        <v>0.13138132999999999</v>
      </c>
      <c r="AO625" s="20">
        <v>1.06464584E-4</v>
      </c>
      <c r="AQ625">
        <v>5840</v>
      </c>
      <c r="AR625">
        <f t="shared" si="50"/>
        <v>97.333333333333329</v>
      </c>
      <c r="AS625">
        <v>38.080080000000002</v>
      </c>
      <c r="AT625">
        <v>98.12124</v>
      </c>
      <c r="AU625">
        <v>8.5138779999999997E-2</v>
      </c>
      <c r="AV625">
        <v>0.33750674000000003</v>
      </c>
    </row>
    <row r="626" spans="29:48">
      <c r="AC626">
        <v>5870</v>
      </c>
      <c r="AD626" s="16">
        <f t="shared" si="49"/>
        <v>97.833333333333329</v>
      </c>
      <c r="AE626">
        <v>36.136493999999999</v>
      </c>
      <c r="AF626">
        <v>126.92017</v>
      </c>
      <c r="AG626">
        <v>7.6545950000000001E-2</v>
      </c>
      <c r="AH626">
        <v>0.39778756999999998</v>
      </c>
      <c r="AJ626">
        <v>5870</v>
      </c>
      <c r="AK626" s="16">
        <f t="shared" si="48"/>
        <v>97.833333333333329</v>
      </c>
      <c r="AL626">
        <v>47.684258</v>
      </c>
      <c r="AM626">
        <v>107.08454</v>
      </c>
      <c r="AN626">
        <v>0.13138132999999999</v>
      </c>
      <c r="AO626" s="20">
        <v>1.0706517E-4</v>
      </c>
      <c r="AQ626">
        <v>5850</v>
      </c>
      <c r="AR626">
        <f t="shared" si="50"/>
        <v>97.5</v>
      </c>
      <c r="AS626">
        <v>37.961697000000001</v>
      </c>
      <c r="AT626">
        <v>98.230760000000004</v>
      </c>
      <c r="AU626">
        <v>8.4672360000000002E-2</v>
      </c>
      <c r="AV626">
        <v>0.34240994000000002</v>
      </c>
    </row>
    <row r="627" spans="29:48">
      <c r="AC627">
        <v>5880</v>
      </c>
      <c r="AD627" s="16">
        <f t="shared" si="49"/>
        <v>98</v>
      </c>
      <c r="AE627">
        <v>36.040413000000001</v>
      </c>
      <c r="AF627">
        <v>126.894615</v>
      </c>
      <c r="AG627">
        <v>7.5987540000000006E-2</v>
      </c>
      <c r="AH627">
        <v>0.39795946999999998</v>
      </c>
      <c r="AJ627">
        <v>5880</v>
      </c>
      <c r="AK627" s="16">
        <f t="shared" si="48"/>
        <v>98</v>
      </c>
      <c r="AL627">
        <v>47.684246000000002</v>
      </c>
      <c r="AM627">
        <v>107.08454</v>
      </c>
      <c r="AN627">
        <v>0.13138132999999999</v>
      </c>
      <c r="AO627" s="20">
        <v>1.0766575000000001E-4</v>
      </c>
      <c r="AQ627">
        <v>5860</v>
      </c>
      <c r="AR627">
        <f t="shared" si="50"/>
        <v>97.666666666666671</v>
      </c>
      <c r="AS627">
        <v>37.843314999999997</v>
      </c>
      <c r="AT627">
        <v>98.340980000000002</v>
      </c>
      <c r="AU627">
        <v>8.4200929999999993E-2</v>
      </c>
      <c r="AV627">
        <v>0.34721306000000002</v>
      </c>
    </row>
    <row r="628" spans="29:48">
      <c r="AC628">
        <v>5890</v>
      </c>
      <c r="AD628" s="16">
        <f t="shared" si="49"/>
        <v>98.166666666666671</v>
      </c>
      <c r="AE628">
        <v>35.944332000000003</v>
      </c>
      <c r="AF628">
        <v>126.8674</v>
      </c>
      <c r="AG628">
        <v>7.5433630000000002E-2</v>
      </c>
      <c r="AH628">
        <v>0.39813936</v>
      </c>
      <c r="AJ628">
        <v>5890</v>
      </c>
      <c r="AK628" s="16">
        <f t="shared" si="48"/>
        <v>98.166666666666671</v>
      </c>
      <c r="AL628">
        <v>47.684240000000003</v>
      </c>
      <c r="AM628">
        <v>107.08454</v>
      </c>
      <c r="AN628">
        <v>0.13138132999999999</v>
      </c>
      <c r="AO628" s="20">
        <v>1.0826632000000001E-4</v>
      </c>
      <c r="AQ628">
        <v>5870</v>
      </c>
      <c r="AR628">
        <f t="shared" si="50"/>
        <v>97.833333333333329</v>
      </c>
      <c r="AS628">
        <v>37.724933999999998</v>
      </c>
      <c r="AT628">
        <v>98.451774999999998</v>
      </c>
      <c r="AU628">
        <v>8.3724889999999996E-2</v>
      </c>
      <c r="AV628">
        <v>0.35191964999999997</v>
      </c>
    </row>
    <row r="629" spans="29:48">
      <c r="AC629">
        <v>5900</v>
      </c>
      <c r="AD629" s="16">
        <f t="shared" si="49"/>
        <v>98.333333333333329</v>
      </c>
      <c r="AE629">
        <v>35.848255000000002</v>
      </c>
      <c r="AF629">
        <v>126.838615</v>
      </c>
      <c r="AG629">
        <v>7.4884220000000001E-2</v>
      </c>
      <c r="AH629">
        <v>0.39832785999999998</v>
      </c>
      <c r="AJ629">
        <v>5900</v>
      </c>
      <c r="AK629" s="16">
        <f t="shared" si="48"/>
        <v>98.333333333333329</v>
      </c>
      <c r="AL629">
        <v>47.684229999999999</v>
      </c>
      <c r="AM629">
        <v>107.08454</v>
      </c>
      <c r="AN629">
        <v>0.13138132999999999</v>
      </c>
      <c r="AO629" s="20">
        <v>1.08866894E-4</v>
      </c>
      <c r="AQ629">
        <v>5880</v>
      </c>
      <c r="AR629">
        <f t="shared" si="50"/>
        <v>98</v>
      </c>
      <c r="AS629">
        <v>37.606552000000001</v>
      </c>
      <c r="AT629">
        <v>98.563040000000001</v>
      </c>
      <c r="AU629">
        <v>8.3244680000000001E-2</v>
      </c>
      <c r="AV629">
        <v>0.35653347000000002</v>
      </c>
    </row>
    <row r="630" spans="29:48">
      <c r="AC630">
        <v>5910</v>
      </c>
      <c r="AD630" s="16">
        <f t="shared" si="49"/>
        <v>98.5</v>
      </c>
      <c r="AE630">
        <v>35.752173999999997</v>
      </c>
      <c r="AF630">
        <v>126.808334</v>
      </c>
      <c r="AG630">
        <v>7.4339310000000006E-2</v>
      </c>
      <c r="AH630">
        <v>0.39852557</v>
      </c>
      <c r="AJ630">
        <v>5910</v>
      </c>
      <c r="AK630" s="16">
        <f t="shared" si="48"/>
        <v>98.5</v>
      </c>
      <c r="AL630">
        <v>47.684223000000003</v>
      </c>
      <c r="AM630">
        <v>107.08454</v>
      </c>
      <c r="AN630">
        <v>0.13138132999999999</v>
      </c>
      <c r="AO630" s="20">
        <v>1.09467466E-4</v>
      </c>
      <c r="AQ630">
        <v>5890</v>
      </c>
      <c r="AR630">
        <f t="shared" si="50"/>
        <v>98.166666666666671</v>
      </c>
      <c r="AS630">
        <v>37.488169999999997</v>
      </c>
      <c r="AT630">
        <v>98.67465</v>
      </c>
      <c r="AU630">
        <v>8.2760669999999995E-2</v>
      </c>
      <c r="AV630">
        <v>0.36105797000000001</v>
      </c>
    </row>
    <row r="631" spans="29:48">
      <c r="AC631">
        <v>5920</v>
      </c>
      <c r="AD631" s="16">
        <f t="shared" si="49"/>
        <v>98.666666666666671</v>
      </c>
      <c r="AE631">
        <v>35.656097000000003</v>
      </c>
      <c r="AF631">
        <v>126.776634</v>
      </c>
      <c r="AG631">
        <v>7.3798895000000003E-2</v>
      </c>
      <c r="AH631">
        <v>0.39873308000000002</v>
      </c>
      <c r="AJ631">
        <v>5920</v>
      </c>
      <c r="AK631" s="16">
        <f t="shared" si="48"/>
        <v>98.666666666666671</v>
      </c>
      <c r="AL631">
        <v>47.684215999999999</v>
      </c>
      <c r="AM631">
        <v>107.08454</v>
      </c>
      <c r="AN631">
        <v>0.13138132999999999</v>
      </c>
      <c r="AO631" s="20">
        <v>1.1006803000000001E-4</v>
      </c>
      <c r="AQ631">
        <v>5900</v>
      </c>
      <c r="AR631">
        <f t="shared" si="50"/>
        <v>98.333333333333329</v>
      </c>
      <c r="AS631">
        <v>37.369790000000002</v>
      </c>
      <c r="AT631">
        <v>98.786500000000004</v>
      </c>
      <c r="AU631">
        <v>8.2273244999999995E-2</v>
      </c>
      <c r="AV631">
        <v>0.3654965</v>
      </c>
    </row>
    <row r="632" spans="29:48">
      <c r="AC632">
        <v>5930</v>
      </c>
      <c r="AD632" s="16">
        <f t="shared" si="49"/>
        <v>98.833333333333329</v>
      </c>
      <c r="AE632">
        <v>35.560017000000002</v>
      </c>
      <c r="AF632">
        <v>126.7436</v>
      </c>
      <c r="AG632">
        <v>7.3262969999999997E-2</v>
      </c>
      <c r="AH632">
        <v>0.39895096000000002</v>
      </c>
      <c r="AJ632">
        <v>5930</v>
      </c>
      <c r="AK632" s="16">
        <f t="shared" si="48"/>
        <v>98.833333333333329</v>
      </c>
      <c r="AL632">
        <v>47.684207999999998</v>
      </c>
      <c r="AM632">
        <v>107.08454</v>
      </c>
      <c r="AN632">
        <v>0.13138132999999999</v>
      </c>
      <c r="AO632" s="20">
        <v>1.1066860000000001E-4</v>
      </c>
      <c r="AQ632">
        <v>5910</v>
      </c>
      <c r="AR632">
        <f t="shared" si="50"/>
        <v>98.5</v>
      </c>
      <c r="AS632">
        <v>37.251407999999998</v>
      </c>
      <c r="AT632">
        <v>98.898480000000006</v>
      </c>
      <c r="AU632">
        <v>8.1782770000000005E-2</v>
      </c>
      <c r="AV632">
        <v>0.36985249999999997</v>
      </c>
    </row>
    <row r="633" spans="29:48">
      <c r="AC633">
        <v>5940</v>
      </c>
      <c r="AD633" s="16">
        <f t="shared" si="49"/>
        <v>99</v>
      </c>
      <c r="AE633">
        <v>35.463940000000001</v>
      </c>
      <c r="AF633">
        <v>126.709305</v>
      </c>
      <c r="AG633">
        <v>7.2731525000000005E-2</v>
      </c>
      <c r="AH633">
        <v>0.39917975999999999</v>
      </c>
      <c r="AJ633">
        <v>5940</v>
      </c>
      <c r="AK633" s="16">
        <f t="shared" si="48"/>
        <v>99</v>
      </c>
      <c r="AL633">
        <v>47.684196</v>
      </c>
      <c r="AM633">
        <v>107.08454</v>
      </c>
      <c r="AN633">
        <v>0.13138132999999999</v>
      </c>
      <c r="AO633" s="20">
        <v>1.1126916000000001E-4</v>
      </c>
      <c r="AQ633">
        <v>5920</v>
      </c>
      <c r="AR633">
        <f t="shared" si="50"/>
        <v>98.666666666666671</v>
      </c>
      <c r="AS633">
        <v>37.133026000000001</v>
      </c>
      <c r="AT633">
        <v>99.010506000000007</v>
      </c>
      <c r="AU633">
        <v>8.1289600000000004E-2</v>
      </c>
      <c r="AV633">
        <v>0.3741293</v>
      </c>
    </row>
    <row r="634" spans="29:48">
      <c r="AC634">
        <v>5950</v>
      </c>
      <c r="AD634" s="16">
        <f t="shared" si="49"/>
        <v>99.166666666666671</v>
      </c>
      <c r="AE634">
        <v>35.36786</v>
      </c>
      <c r="AF634">
        <v>126.673805</v>
      </c>
      <c r="AG634">
        <v>7.2204550000000006E-2</v>
      </c>
      <c r="AH634">
        <v>0.39941987000000001</v>
      </c>
      <c r="AJ634">
        <v>5950</v>
      </c>
      <c r="AK634" s="16">
        <f t="shared" si="48"/>
        <v>99.166666666666671</v>
      </c>
      <c r="AL634">
        <v>47.684190000000001</v>
      </c>
      <c r="AM634">
        <v>107.08454</v>
      </c>
      <c r="AN634">
        <v>0.13138132999999999</v>
      </c>
      <c r="AO634" s="20">
        <v>1.1186972000000001E-4</v>
      </c>
      <c r="AQ634">
        <v>5930</v>
      </c>
      <c r="AR634">
        <f t="shared" si="50"/>
        <v>98.833333333333329</v>
      </c>
      <c r="AS634">
        <v>37.014645000000002</v>
      </c>
      <c r="AT634">
        <v>99.122470000000007</v>
      </c>
      <c r="AU634">
        <v>8.0794043999999995E-2</v>
      </c>
      <c r="AV634">
        <v>0.3783301</v>
      </c>
    </row>
    <row r="635" spans="29:48">
      <c r="AC635">
        <v>5960</v>
      </c>
      <c r="AD635" s="16">
        <f t="shared" si="49"/>
        <v>99.333333333333329</v>
      </c>
      <c r="AE635">
        <v>35.271782000000002</v>
      </c>
      <c r="AF635">
        <v>126.637184</v>
      </c>
      <c r="AG635">
        <v>7.1682029999999994E-2</v>
      </c>
      <c r="AH635">
        <v>0.39967182000000001</v>
      </c>
      <c r="AJ635">
        <v>5960</v>
      </c>
      <c r="AK635" s="16">
        <f t="shared" si="48"/>
        <v>99.333333333333329</v>
      </c>
      <c r="AL635">
        <v>47.684179999999998</v>
      </c>
      <c r="AM635">
        <v>107.08454</v>
      </c>
      <c r="AN635">
        <v>0.13138132999999999</v>
      </c>
      <c r="AO635" s="20">
        <v>1.1247027599999999E-4</v>
      </c>
      <c r="AQ635">
        <v>5940</v>
      </c>
      <c r="AR635">
        <f t="shared" si="50"/>
        <v>99</v>
      </c>
      <c r="AS635">
        <v>36.896262999999998</v>
      </c>
      <c r="AT635">
        <v>99.234279999999998</v>
      </c>
      <c r="AU635">
        <v>8.0296439999999997E-2</v>
      </c>
      <c r="AV635">
        <v>0.38245810000000002</v>
      </c>
    </row>
    <row r="636" spans="29:48">
      <c r="AC636">
        <v>5970</v>
      </c>
      <c r="AD636" s="16">
        <f t="shared" si="49"/>
        <v>99.5</v>
      </c>
      <c r="AE636">
        <v>35.175699999999999</v>
      </c>
      <c r="AF636">
        <v>126.59949</v>
      </c>
      <c r="AG636">
        <v>7.1163950000000004E-2</v>
      </c>
      <c r="AH636">
        <v>0.39993595999999998</v>
      </c>
      <c r="AJ636">
        <v>5970</v>
      </c>
      <c r="AK636" s="16">
        <f t="shared" si="48"/>
        <v>99.5</v>
      </c>
      <c r="AL636">
        <v>47.684173999999999</v>
      </c>
      <c r="AM636">
        <v>107.08454</v>
      </c>
      <c r="AN636">
        <v>0.13138132999999999</v>
      </c>
      <c r="AO636" s="20">
        <v>1.1307083E-4</v>
      </c>
      <c r="AQ636">
        <v>5950</v>
      </c>
      <c r="AR636">
        <f t="shared" si="50"/>
        <v>99.166666666666671</v>
      </c>
      <c r="AS636">
        <v>36.777880000000003</v>
      </c>
      <c r="AT636">
        <v>99.345855999999998</v>
      </c>
      <c r="AU636">
        <v>7.9797090000000001E-2</v>
      </c>
      <c r="AV636">
        <v>0.38651615</v>
      </c>
    </row>
    <row r="637" spans="29:48">
      <c r="AC637">
        <v>5980</v>
      </c>
      <c r="AD637" s="16">
        <f t="shared" si="49"/>
        <v>99.666666666666671</v>
      </c>
      <c r="AE637">
        <v>35.079619999999998</v>
      </c>
      <c r="AF637">
        <v>126.5608</v>
      </c>
      <c r="AG637">
        <v>7.0650299999999999E-2</v>
      </c>
      <c r="AH637">
        <v>0.40021273000000002</v>
      </c>
      <c r="AJ637">
        <v>5980</v>
      </c>
      <c r="AK637" s="16">
        <f t="shared" si="48"/>
        <v>99.666666666666671</v>
      </c>
      <c r="AL637">
        <v>47.684165999999998</v>
      </c>
      <c r="AM637">
        <v>107.08454</v>
      </c>
      <c r="AN637">
        <v>0.13138132999999999</v>
      </c>
      <c r="AO637" s="20">
        <v>1.1367138E-4</v>
      </c>
      <c r="AQ637">
        <v>5960</v>
      </c>
      <c r="AR637">
        <f t="shared" si="50"/>
        <v>99.333333333333329</v>
      </c>
      <c r="AS637">
        <v>36.659500000000001</v>
      </c>
      <c r="AT637">
        <v>99.45711</v>
      </c>
      <c r="AU637">
        <v>7.9296275999999999E-2</v>
      </c>
      <c r="AV637">
        <v>0.39050737000000002</v>
      </c>
    </row>
    <row r="638" spans="29:48">
      <c r="AC638">
        <v>5990</v>
      </c>
      <c r="AD638" s="16">
        <f t="shared" si="49"/>
        <v>99.833333333333329</v>
      </c>
      <c r="AE638">
        <v>34.983542999999997</v>
      </c>
      <c r="AF638">
        <v>126.521164</v>
      </c>
      <c r="AG638">
        <v>7.0141049999999996E-2</v>
      </c>
      <c r="AH638">
        <v>0.40050247</v>
      </c>
      <c r="AJ638">
        <v>5990</v>
      </c>
      <c r="AK638" s="16">
        <f t="shared" si="48"/>
        <v>99.833333333333329</v>
      </c>
      <c r="AL638">
        <v>47.684159999999999</v>
      </c>
      <c r="AM638">
        <v>107.08454</v>
      </c>
      <c r="AN638">
        <v>0.13138132999999999</v>
      </c>
      <c r="AO638" s="20">
        <v>1.14271934E-4</v>
      </c>
      <c r="AQ638">
        <v>5970</v>
      </c>
      <c r="AR638">
        <f t="shared" si="50"/>
        <v>99.5</v>
      </c>
      <c r="AS638">
        <v>36.541119999999999</v>
      </c>
      <c r="AT638">
        <v>99.567959999999999</v>
      </c>
      <c r="AU638">
        <v>7.8794279999999994E-2</v>
      </c>
      <c r="AV638">
        <v>0.39443456999999998</v>
      </c>
    </row>
    <row r="639" spans="29:48">
      <c r="AC639">
        <v>6000</v>
      </c>
      <c r="AD639" s="16">
        <f t="shared" si="49"/>
        <v>100</v>
      </c>
      <c r="AE639">
        <v>34.887462999999997</v>
      </c>
      <c r="AF639">
        <v>126.48063999999999</v>
      </c>
      <c r="AG639">
        <v>6.9636180000000006E-2</v>
      </c>
      <c r="AH639">
        <v>0.40080553000000002</v>
      </c>
      <c r="AJ639">
        <v>6000</v>
      </c>
      <c r="AK639" s="16">
        <f t="shared" si="48"/>
        <v>100</v>
      </c>
      <c r="AL639">
        <v>47.684147000000003</v>
      </c>
      <c r="AM639">
        <v>107.08454</v>
      </c>
      <c r="AN639">
        <v>0.13138132999999999</v>
      </c>
      <c r="AO639" s="20">
        <v>1.1487248E-4</v>
      </c>
      <c r="AQ639">
        <v>5980</v>
      </c>
      <c r="AR639">
        <f t="shared" si="50"/>
        <v>99.666666666666671</v>
      </c>
      <c r="AS639">
        <v>36.422736999999998</v>
      </c>
      <c r="AT639">
        <v>99.678340000000006</v>
      </c>
      <c r="AU639">
        <v>7.8291349999999996E-2</v>
      </c>
      <c r="AV639">
        <v>0.3983005</v>
      </c>
    </row>
    <row r="640" spans="29:48">
      <c r="AC640">
        <v>6010</v>
      </c>
      <c r="AD640" s="16">
        <f t="shared" si="49"/>
        <v>100.16666666666667</v>
      </c>
      <c r="AE640">
        <v>34.791386000000003</v>
      </c>
      <c r="AF640">
        <v>126.43928</v>
      </c>
      <c r="AG640">
        <v>6.9135680000000005E-2</v>
      </c>
      <c r="AH640">
        <v>0.40112215000000001</v>
      </c>
      <c r="AJ640">
        <v>6010</v>
      </c>
      <c r="AK640" s="16">
        <f t="shared" si="48"/>
        <v>100.16666666666667</v>
      </c>
      <c r="AL640">
        <v>47.684139999999999</v>
      </c>
      <c r="AM640">
        <v>107.08454</v>
      </c>
      <c r="AN640">
        <v>0.13138132999999999</v>
      </c>
      <c r="AO640" s="20">
        <v>1.1547302E-4</v>
      </c>
      <c r="AQ640">
        <v>5990</v>
      </c>
      <c r="AR640">
        <f t="shared" si="50"/>
        <v>99.833333333333329</v>
      </c>
      <c r="AS640">
        <v>36.304355999999999</v>
      </c>
      <c r="AT640">
        <v>99.788179999999997</v>
      </c>
      <c r="AU640">
        <v>7.7787750000000003E-2</v>
      </c>
      <c r="AV640">
        <v>0.40210778000000003</v>
      </c>
    </row>
    <row r="641" spans="29:48">
      <c r="AC641">
        <v>6020</v>
      </c>
      <c r="AD641" s="16">
        <f t="shared" si="49"/>
        <v>100.33333333333333</v>
      </c>
      <c r="AE641">
        <v>34.695304999999998</v>
      </c>
      <c r="AF641">
        <v>126.39715</v>
      </c>
      <c r="AG641">
        <v>6.8639519999999996E-2</v>
      </c>
      <c r="AH641">
        <v>0.4014527</v>
      </c>
      <c r="AJ641">
        <v>6020</v>
      </c>
      <c r="AK641" s="16">
        <f t="shared" si="48"/>
        <v>100.33333333333333</v>
      </c>
      <c r="AL641">
        <v>47.684130000000003</v>
      </c>
      <c r="AM641">
        <v>107.08454</v>
      </c>
      <c r="AN641">
        <v>0.13138132999999999</v>
      </c>
      <c r="AO641" s="20">
        <v>1.1607356E-4</v>
      </c>
      <c r="AQ641">
        <v>6000</v>
      </c>
      <c r="AR641">
        <f t="shared" si="50"/>
        <v>100</v>
      </c>
      <c r="AS641">
        <v>36.185974000000002</v>
      </c>
      <c r="AT641">
        <v>99.897400000000005</v>
      </c>
      <c r="AU641">
        <v>7.7283710000000005E-2</v>
      </c>
      <c r="AV641">
        <v>0.40585905</v>
      </c>
    </row>
    <row r="642" spans="29:48">
      <c r="AC642">
        <v>6030</v>
      </c>
      <c r="AD642" s="16">
        <f t="shared" si="49"/>
        <v>100.5</v>
      </c>
      <c r="AE642">
        <v>34.599227999999997</v>
      </c>
      <c r="AF642">
        <v>126.35428</v>
      </c>
      <c r="AG642">
        <v>6.8147659999999999E-2</v>
      </c>
      <c r="AH642">
        <v>0.40179732000000001</v>
      </c>
      <c r="AJ642">
        <v>6030</v>
      </c>
      <c r="AK642" s="16">
        <f t="shared" si="48"/>
        <v>100.5</v>
      </c>
      <c r="AL642">
        <v>47.684123999999997</v>
      </c>
      <c r="AM642">
        <v>107.08454</v>
      </c>
      <c r="AN642">
        <v>0.13138132999999999</v>
      </c>
      <c r="AO642" s="20">
        <v>1.1667409999999999E-4</v>
      </c>
      <c r="AQ642">
        <v>6010</v>
      </c>
      <c r="AR642">
        <f t="shared" si="50"/>
        <v>100.16666666666667</v>
      </c>
      <c r="AS642">
        <v>36.067593000000002</v>
      </c>
      <c r="AT642">
        <v>100.00595</v>
      </c>
      <c r="AU642">
        <v>7.6779449999999999E-2</v>
      </c>
      <c r="AV642">
        <v>0.40955675000000002</v>
      </c>
    </row>
    <row r="643" spans="29:48">
      <c r="AC643">
        <v>6040</v>
      </c>
      <c r="AD643" s="16">
        <f t="shared" si="49"/>
        <v>100.66666666666667</v>
      </c>
      <c r="AE643">
        <v>34.503146999999998</v>
      </c>
      <c r="AF643">
        <v>126.31074</v>
      </c>
      <c r="AG643">
        <v>6.7660090000000006E-2</v>
      </c>
      <c r="AH643">
        <v>0.40215630000000002</v>
      </c>
      <c r="AJ643">
        <v>6040</v>
      </c>
      <c r="AK643" s="16">
        <f t="shared" si="48"/>
        <v>100.66666666666667</v>
      </c>
      <c r="AL643">
        <v>47.684116000000003</v>
      </c>
      <c r="AM643">
        <v>107.08454</v>
      </c>
      <c r="AN643">
        <v>0.13138132999999999</v>
      </c>
      <c r="AO643" s="20">
        <v>1.17274634E-4</v>
      </c>
      <c r="AQ643">
        <v>6020</v>
      </c>
      <c r="AR643">
        <f t="shared" si="50"/>
        <v>100.33333333333333</v>
      </c>
      <c r="AS643">
        <v>35.949210000000001</v>
      </c>
      <c r="AT643">
        <v>100.11377</v>
      </c>
      <c r="AU643">
        <v>7.6275184999999995E-2</v>
      </c>
      <c r="AV643">
        <v>0.41320319999999999</v>
      </c>
    </row>
    <row r="644" spans="29:48">
      <c r="AC644">
        <v>6050</v>
      </c>
      <c r="AD644" s="16">
        <f t="shared" si="49"/>
        <v>100.83333333333333</v>
      </c>
      <c r="AE644">
        <v>34.407069999999997</v>
      </c>
      <c r="AF644">
        <v>126.26655599999999</v>
      </c>
      <c r="AG644">
        <v>6.7176780000000005E-2</v>
      </c>
      <c r="AH644">
        <v>0.40252984000000003</v>
      </c>
      <c r="AJ644">
        <v>6050</v>
      </c>
      <c r="AK644" s="16">
        <f t="shared" si="48"/>
        <v>100.83333333333333</v>
      </c>
      <c r="AL644">
        <v>47.684109999999997</v>
      </c>
      <c r="AM644">
        <v>107.08454</v>
      </c>
      <c r="AN644">
        <v>0.13138132999999999</v>
      </c>
      <c r="AO644" s="20">
        <v>1.1787516E-4</v>
      </c>
      <c r="AQ644">
        <v>6030</v>
      </c>
      <c r="AR644">
        <f t="shared" si="50"/>
        <v>100.5</v>
      </c>
      <c r="AS644">
        <v>35.830829999999999</v>
      </c>
      <c r="AT644">
        <v>100.220795</v>
      </c>
      <c r="AU644">
        <v>7.5771115999999999E-2</v>
      </c>
      <c r="AV644">
        <v>0.41680070000000002</v>
      </c>
    </row>
    <row r="645" spans="29:48">
      <c r="AC645">
        <v>6060</v>
      </c>
      <c r="AD645" s="16">
        <f t="shared" si="49"/>
        <v>101</v>
      </c>
      <c r="AE645">
        <v>34.310989999999997</v>
      </c>
      <c r="AF645">
        <v>126.22178</v>
      </c>
      <c r="AG645">
        <v>6.6697709999999993E-2</v>
      </c>
      <c r="AH645">
        <v>0.40291812999999999</v>
      </c>
      <c r="AJ645">
        <v>6060</v>
      </c>
      <c r="AK645" s="16">
        <f t="shared" si="48"/>
        <v>101</v>
      </c>
      <c r="AL645">
        <v>47.684097000000001</v>
      </c>
      <c r="AM645">
        <v>107.08454</v>
      </c>
      <c r="AN645">
        <v>0.13138132999999999</v>
      </c>
      <c r="AO645" s="20">
        <v>1.1847569E-4</v>
      </c>
      <c r="AQ645">
        <v>6040</v>
      </c>
      <c r="AR645">
        <f t="shared" si="50"/>
        <v>100.66666666666667</v>
      </c>
      <c r="AS645">
        <v>35.712449999999997</v>
      </c>
      <c r="AT645">
        <v>100.32698000000001</v>
      </c>
      <c r="AU645">
        <v>7.5267429999999996E-2</v>
      </c>
      <c r="AV645">
        <v>0.42035145000000002</v>
      </c>
    </row>
    <row r="646" spans="29:48">
      <c r="AC646">
        <v>6070</v>
      </c>
      <c r="AD646" s="16">
        <f t="shared" si="49"/>
        <v>101.16666666666667</v>
      </c>
      <c r="AE646">
        <v>34.214910000000003</v>
      </c>
      <c r="AF646">
        <v>126.17645</v>
      </c>
      <c r="AG646">
        <v>6.6222840000000005E-2</v>
      </c>
      <c r="AH646">
        <v>0.40332129999999999</v>
      </c>
      <c r="AJ646">
        <v>6070</v>
      </c>
      <c r="AK646" s="16">
        <f t="shared" ref="AK646:AK709" si="51">AJ646/60</f>
        <v>101.16666666666667</v>
      </c>
      <c r="AL646">
        <v>47.684089999999998</v>
      </c>
      <c r="AM646">
        <v>107.08454</v>
      </c>
      <c r="AN646">
        <v>0.13138132999999999</v>
      </c>
      <c r="AO646" s="20">
        <v>1.1907621E-4</v>
      </c>
      <c r="AQ646">
        <v>6050</v>
      </c>
      <c r="AR646">
        <f t="shared" si="50"/>
        <v>100.83333333333333</v>
      </c>
      <c r="AS646">
        <v>35.594067000000003</v>
      </c>
      <c r="AT646">
        <v>100.43227</v>
      </c>
      <c r="AU646">
        <v>7.4764304000000004E-2</v>
      </c>
      <c r="AV646">
        <v>0.42385757000000002</v>
      </c>
    </row>
    <row r="647" spans="29:48">
      <c r="AC647">
        <v>6080</v>
      </c>
      <c r="AD647" s="16">
        <f t="shared" ref="AD647:AD710" si="52">AC647/60</f>
        <v>101.33333333333333</v>
      </c>
      <c r="AE647">
        <v>34.118830000000003</v>
      </c>
      <c r="AF647">
        <v>126.13061500000001</v>
      </c>
      <c r="AG647">
        <v>6.5752134000000004E-2</v>
      </c>
      <c r="AH647">
        <v>0.40373954000000001</v>
      </c>
      <c r="AJ647">
        <v>6080</v>
      </c>
      <c r="AK647" s="16">
        <f t="shared" si="51"/>
        <v>101.33333333333333</v>
      </c>
      <c r="AL647">
        <v>47.684081999999997</v>
      </c>
      <c r="AM647">
        <v>107.08454</v>
      </c>
      <c r="AN647">
        <v>0.13138132999999999</v>
      </c>
      <c r="AO647" s="20">
        <v>1.1967672999999999E-4</v>
      </c>
      <c r="AQ647">
        <v>6060</v>
      </c>
      <c r="AR647">
        <f t="shared" ref="AR647:AR710" si="53">AQ647/60</f>
        <v>101</v>
      </c>
      <c r="AS647">
        <v>35.475684999999999</v>
      </c>
      <c r="AT647">
        <v>100.53662</v>
      </c>
      <c r="AU647">
        <v>7.426191E-2</v>
      </c>
      <c r="AV647">
        <v>0.42732102</v>
      </c>
    </row>
    <row r="648" spans="29:48">
      <c r="AC648">
        <v>6090</v>
      </c>
      <c r="AD648" s="16">
        <f t="shared" si="52"/>
        <v>101.5</v>
      </c>
      <c r="AE648">
        <v>34.022750000000002</v>
      </c>
      <c r="AF648">
        <v>126.084305</v>
      </c>
      <c r="AG648">
        <v>6.5285570000000001E-2</v>
      </c>
      <c r="AH648">
        <v>0.40417292999999999</v>
      </c>
      <c r="AJ648">
        <v>6090</v>
      </c>
      <c r="AK648" s="16">
        <f t="shared" si="51"/>
        <v>101.5</v>
      </c>
      <c r="AL648">
        <v>47.684074000000003</v>
      </c>
      <c r="AM648">
        <v>107.08454</v>
      </c>
      <c r="AN648">
        <v>0.13138132999999999</v>
      </c>
      <c r="AO648" s="20">
        <v>1.20277255E-4</v>
      </c>
      <c r="AQ648">
        <v>6070</v>
      </c>
      <c r="AR648">
        <f t="shared" si="53"/>
        <v>101.16666666666667</v>
      </c>
      <c r="AS648">
        <v>35.357303999999999</v>
      </c>
      <c r="AT648">
        <v>100.63999</v>
      </c>
      <c r="AU648">
        <v>7.3760400000000004E-2</v>
      </c>
      <c r="AV648">
        <v>0.43074378000000002</v>
      </c>
    </row>
    <row r="649" spans="29:48">
      <c r="AC649">
        <v>6100</v>
      </c>
      <c r="AD649" s="16">
        <f t="shared" si="52"/>
        <v>101.66666666666667</v>
      </c>
      <c r="AE649">
        <v>33.926673999999998</v>
      </c>
      <c r="AF649">
        <v>126.03756</v>
      </c>
      <c r="AG649">
        <v>6.4823119999999998E-2</v>
      </c>
      <c r="AH649">
        <v>0.40462156999999999</v>
      </c>
      <c r="AJ649">
        <v>6100</v>
      </c>
      <c r="AK649" s="16">
        <f t="shared" si="51"/>
        <v>101.66666666666667</v>
      </c>
      <c r="AL649">
        <v>47.684066999999999</v>
      </c>
      <c r="AM649">
        <v>107.08454</v>
      </c>
      <c r="AN649">
        <v>0.13138132999999999</v>
      </c>
      <c r="AO649" s="20">
        <v>1.2087777E-4</v>
      </c>
      <c r="AQ649">
        <v>6080</v>
      </c>
      <c r="AR649">
        <f t="shared" si="53"/>
        <v>101.33333333333333</v>
      </c>
      <c r="AS649">
        <v>35.238922000000002</v>
      </c>
      <c r="AT649">
        <v>100.74235</v>
      </c>
      <c r="AU649">
        <v>7.3259934999999998E-2</v>
      </c>
      <c r="AV649">
        <v>0.43412766000000003</v>
      </c>
    </row>
    <row r="650" spans="29:48">
      <c r="AC650">
        <v>6110</v>
      </c>
      <c r="AD650" s="16">
        <f t="shared" si="52"/>
        <v>101.83333333333333</v>
      </c>
      <c r="AE650">
        <v>33.830593</v>
      </c>
      <c r="AF650">
        <v>125.99041</v>
      </c>
      <c r="AG650">
        <v>6.4364746E-2</v>
      </c>
      <c r="AH650">
        <v>0.40508561999999998</v>
      </c>
      <c r="AJ650">
        <v>6110</v>
      </c>
      <c r="AK650" s="16">
        <f t="shared" si="51"/>
        <v>101.83333333333333</v>
      </c>
      <c r="AL650">
        <v>47.684060000000002</v>
      </c>
      <c r="AM650">
        <v>107.08454</v>
      </c>
      <c r="AN650">
        <v>0.13138132999999999</v>
      </c>
      <c r="AO650" s="20">
        <v>1.2147828E-4</v>
      </c>
      <c r="AQ650">
        <v>6090</v>
      </c>
      <c r="AR650">
        <f t="shared" si="53"/>
        <v>101.5</v>
      </c>
      <c r="AS650">
        <v>35.120539999999998</v>
      </c>
      <c r="AT650">
        <v>100.843636</v>
      </c>
      <c r="AU650">
        <v>7.2760640000000001E-2</v>
      </c>
      <c r="AV650">
        <v>0.43747449999999999</v>
      </c>
    </row>
    <row r="651" spans="29:48">
      <c r="AC651">
        <v>6120</v>
      </c>
      <c r="AD651" s="16">
        <f t="shared" si="52"/>
        <v>102</v>
      </c>
      <c r="AE651">
        <v>33.734515999999999</v>
      </c>
      <c r="AF651">
        <v>125.942894</v>
      </c>
      <c r="AG651">
        <v>6.3910425000000007E-2</v>
      </c>
      <c r="AH651">
        <v>0.40556508000000002</v>
      </c>
      <c r="AJ651">
        <v>6120</v>
      </c>
      <c r="AK651" s="16">
        <f t="shared" si="51"/>
        <v>102</v>
      </c>
      <c r="AL651">
        <v>47.684047999999997</v>
      </c>
      <c r="AM651">
        <v>107.08454</v>
      </c>
      <c r="AN651">
        <v>0.13138132999999999</v>
      </c>
      <c r="AO651" s="20">
        <v>1.2207879999999999E-4</v>
      </c>
      <c r="AQ651">
        <v>6100</v>
      </c>
      <c r="AR651">
        <f t="shared" si="53"/>
        <v>101.66666666666667</v>
      </c>
      <c r="AS651">
        <v>35.002160000000003</v>
      </c>
      <c r="AT651">
        <v>100.94383999999999</v>
      </c>
      <c r="AU651">
        <v>7.2262670000000001E-2</v>
      </c>
      <c r="AV651">
        <v>0.44078588000000002</v>
      </c>
    </row>
    <row r="652" spans="29:48">
      <c r="AC652">
        <v>6130</v>
      </c>
      <c r="AD652" s="16">
        <f t="shared" si="52"/>
        <v>102.16666666666667</v>
      </c>
      <c r="AE652">
        <v>33.638435000000001</v>
      </c>
      <c r="AF652">
        <v>125.89503999999999</v>
      </c>
      <c r="AG652">
        <v>6.3460104000000003E-2</v>
      </c>
      <c r="AH652">
        <v>0.40606009999999998</v>
      </c>
      <c r="AJ652">
        <v>6130</v>
      </c>
      <c r="AK652" s="16">
        <f t="shared" si="51"/>
        <v>102.16666666666667</v>
      </c>
      <c r="AL652">
        <v>47.684040000000003</v>
      </c>
      <c r="AM652">
        <v>107.08454</v>
      </c>
      <c r="AN652">
        <v>0.13138132999999999</v>
      </c>
      <c r="AO652" s="20">
        <v>1.2267929999999999E-4</v>
      </c>
      <c r="AQ652">
        <v>6110</v>
      </c>
      <c r="AR652">
        <f t="shared" si="53"/>
        <v>101.83333333333333</v>
      </c>
      <c r="AS652">
        <v>34.883778</v>
      </c>
      <c r="AT652">
        <v>101.04291499999999</v>
      </c>
      <c r="AU652">
        <v>7.1766116000000005E-2</v>
      </c>
      <c r="AV652">
        <v>0.4440635</v>
      </c>
    </row>
    <row r="653" spans="29:48">
      <c r="AC653">
        <v>6140</v>
      </c>
      <c r="AD653" s="16">
        <f t="shared" si="52"/>
        <v>102.33333333333333</v>
      </c>
      <c r="AE653">
        <v>33.542360000000002</v>
      </c>
      <c r="AF653">
        <v>125.846886</v>
      </c>
      <c r="AG653">
        <v>6.3013769999999997E-2</v>
      </c>
      <c r="AH653">
        <v>0.40657070000000001</v>
      </c>
      <c r="AJ653">
        <v>6140</v>
      </c>
      <c r="AK653" s="16">
        <f t="shared" si="51"/>
        <v>102.33333333333333</v>
      </c>
      <c r="AL653">
        <v>47.684032000000002</v>
      </c>
      <c r="AM653">
        <v>107.08454</v>
      </c>
      <c r="AN653">
        <v>0.13138132999999999</v>
      </c>
      <c r="AO653" s="20">
        <v>1.2327981E-4</v>
      </c>
      <c r="AQ653">
        <v>6120</v>
      </c>
      <c r="AR653">
        <f t="shared" si="53"/>
        <v>102</v>
      </c>
      <c r="AS653">
        <v>34.765396000000003</v>
      </c>
      <c r="AT653">
        <v>101.14082999999999</v>
      </c>
      <c r="AU653">
        <v>7.1271130000000002E-2</v>
      </c>
      <c r="AV653">
        <v>0.44730890000000001</v>
      </c>
    </row>
    <row r="654" spans="29:48">
      <c r="AC654">
        <v>6150</v>
      </c>
      <c r="AD654" s="16">
        <f t="shared" si="52"/>
        <v>102.5</v>
      </c>
      <c r="AE654">
        <v>33.446278</v>
      </c>
      <c r="AF654">
        <v>125.79845400000001</v>
      </c>
      <c r="AG654">
        <v>6.2571379999999996E-2</v>
      </c>
      <c r="AH654">
        <v>0.40709695000000001</v>
      </c>
      <c r="AJ654">
        <v>6150</v>
      </c>
      <c r="AK654" s="16">
        <f t="shared" si="51"/>
        <v>102.5</v>
      </c>
      <c r="AL654">
        <v>47.684024999999998</v>
      </c>
      <c r="AM654">
        <v>107.08454</v>
      </c>
      <c r="AN654">
        <v>0.13138132999999999</v>
      </c>
      <c r="AO654" s="20">
        <v>1.2388030999999999E-4</v>
      </c>
      <c r="AQ654">
        <v>6130</v>
      </c>
      <c r="AR654">
        <f t="shared" si="53"/>
        <v>102.16666666666667</v>
      </c>
      <c r="AS654">
        <v>34.647015000000003</v>
      </c>
      <c r="AT654">
        <v>101.23756400000001</v>
      </c>
      <c r="AU654">
        <v>7.0777796000000004E-2</v>
      </c>
      <c r="AV654">
        <v>0.45052353000000001</v>
      </c>
    </row>
    <row r="655" spans="29:48">
      <c r="AC655">
        <v>6160</v>
      </c>
      <c r="AD655" s="16">
        <f t="shared" si="52"/>
        <v>102.66666666666667</v>
      </c>
      <c r="AE655">
        <v>33.350197000000001</v>
      </c>
      <c r="AF655">
        <v>125.74977</v>
      </c>
      <c r="AG655">
        <v>6.2132895E-2</v>
      </c>
      <c r="AH655">
        <v>0.40763885</v>
      </c>
      <c r="AJ655">
        <v>6160</v>
      </c>
      <c r="AK655" s="16">
        <f t="shared" si="51"/>
        <v>102.66666666666667</v>
      </c>
      <c r="AL655">
        <v>47.684016999999997</v>
      </c>
      <c r="AM655">
        <v>107.08454</v>
      </c>
      <c r="AN655">
        <v>0.13138132999999999</v>
      </c>
      <c r="AO655" s="20">
        <v>1.244808E-4</v>
      </c>
      <c r="AQ655">
        <v>6140</v>
      </c>
      <c r="AR655">
        <f t="shared" si="53"/>
        <v>102.33333333333333</v>
      </c>
      <c r="AS655">
        <v>34.528632999999999</v>
      </c>
      <c r="AT655">
        <v>101.3331</v>
      </c>
      <c r="AU655">
        <v>7.0286219999999996E-2</v>
      </c>
      <c r="AV655">
        <v>0.45370876999999998</v>
      </c>
    </row>
    <row r="656" spans="29:48">
      <c r="AC656">
        <v>6170</v>
      </c>
      <c r="AD656" s="16">
        <f t="shared" si="52"/>
        <v>102.83333333333333</v>
      </c>
      <c r="AE656">
        <v>33.25412</v>
      </c>
      <c r="AF656">
        <v>125.70086000000001</v>
      </c>
      <c r="AG656">
        <v>6.1698295E-2</v>
      </c>
      <c r="AH656">
        <v>0.40819647999999997</v>
      </c>
      <c r="AJ656">
        <v>6170</v>
      </c>
      <c r="AK656" s="16">
        <f t="shared" si="51"/>
        <v>102.83333333333333</v>
      </c>
      <c r="AL656">
        <v>47.684010000000001</v>
      </c>
      <c r="AM656">
        <v>107.08454</v>
      </c>
      <c r="AN656">
        <v>0.13138132999999999</v>
      </c>
      <c r="AO656" s="20">
        <v>1.250813E-4</v>
      </c>
      <c r="AQ656">
        <v>6150</v>
      </c>
      <c r="AR656">
        <f t="shared" si="53"/>
        <v>102.5</v>
      </c>
      <c r="AS656">
        <v>34.410249999999998</v>
      </c>
      <c r="AT656">
        <v>101.42740000000001</v>
      </c>
      <c r="AU656">
        <v>6.9796510000000006E-2</v>
      </c>
      <c r="AV656">
        <v>0.45686599999999999</v>
      </c>
    </row>
    <row r="657" spans="29:48">
      <c r="AC657">
        <v>6180</v>
      </c>
      <c r="AD657" s="16">
        <f t="shared" si="52"/>
        <v>103</v>
      </c>
      <c r="AE657">
        <v>33.15804</v>
      </c>
      <c r="AF657">
        <v>125.65176</v>
      </c>
      <c r="AG657">
        <v>6.1267532E-2</v>
      </c>
      <c r="AH657">
        <v>0.40876973</v>
      </c>
      <c r="AJ657">
        <v>6180</v>
      </c>
      <c r="AK657" s="16">
        <f t="shared" si="51"/>
        <v>103</v>
      </c>
      <c r="AL657">
        <v>47.684002</v>
      </c>
      <c r="AM657">
        <v>107.08454</v>
      </c>
      <c r="AN657">
        <v>0.13138132999999999</v>
      </c>
      <c r="AO657" s="20">
        <v>1.2568177999999999E-4</v>
      </c>
      <c r="AQ657">
        <v>6160</v>
      </c>
      <c r="AR657">
        <f t="shared" si="53"/>
        <v>102.66666666666667</v>
      </c>
      <c r="AS657">
        <v>34.291870000000003</v>
      </c>
      <c r="AT657">
        <v>101.520454</v>
      </c>
      <c r="AU657">
        <v>6.9308739999999994E-2</v>
      </c>
      <c r="AV657">
        <v>0.45999649999999997</v>
      </c>
    </row>
    <row r="658" spans="29:48">
      <c r="AC658">
        <v>6190</v>
      </c>
      <c r="AD658" s="16">
        <f t="shared" si="52"/>
        <v>103.16666666666667</v>
      </c>
      <c r="AE658">
        <v>33.061962000000001</v>
      </c>
      <c r="AF658">
        <v>125.60248</v>
      </c>
      <c r="AG658">
        <v>6.0840577E-2</v>
      </c>
      <c r="AH658">
        <v>0.40935864999999999</v>
      </c>
      <c r="AJ658">
        <v>6190</v>
      </c>
      <c r="AK658" s="16">
        <f t="shared" si="51"/>
        <v>103.16666666666667</v>
      </c>
      <c r="AL658">
        <v>47.683990000000001</v>
      </c>
      <c r="AM658">
        <v>107.08454</v>
      </c>
      <c r="AN658">
        <v>0.13138132999999999</v>
      </c>
      <c r="AO658" s="20">
        <v>1.2628227999999999E-4</v>
      </c>
      <c r="AQ658">
        <v>6170</v>
      </c>
      <c r="AR658">
        <f t="shared" si="53"/>
        <v>102.83333333333333</v>
      </c>
      <c r="AS658">
        <v>34.173490000000001</v>
      </c>
      <c r="AT658">
        <v>101.612236</v>
      </c>
      <c r="AU658">
        <v>6.8823010000000004E-2</v>
      </c>
      <c r="AV658">
        <v>0.46310148000000001</v>
      </c>
    </row>
    <row r="659" spans="29:48">
      <c r="AC659">
        <v>6200</v>
      </c>
      <c r="AD659" s="16">
        <f t="shared" si="52"/>
        <v>103.33333333333333</v>
      </c>
      <c r="AE659">
        <v>32.965879999999999</v>
      </c>
      <c r="AF659">
        <v>125.55305</v>
      </c>
      <c r="AG659">
        <v>6.0417394999999999E-2</v>
      </c>
      <c r="AH659">
        <v>0.40996325</v>
      </c>
      <c r="AJ659">
        <v>6200</v>
      </c>
      <c r="AK659" s="16">
        <f t="shared" si="51"/>
        <v>103.33333333333333</v>
      </c>
      <c r="AL659">
        <v>47.683982999999998</v>
      </c>
      <c r="AM659">
        <v>107.08454</v>
      </c>
      <c r="AN659">
        <v>0.13138132999999999</v>
      </c>
      <c r="AO659" s="20">
        <v>1.2688276000000001E-4</v>
      </c>
      <c r="AQ659">
        <v>6180</v>
      </c>
      <c r="AR659">
        <f t="shared" si="53"/>
        <v>103</v>
      </c>
      <c r="AS659">
        <v>34.055107</v>
      </c>
      <c r="AT659">
        <v>101.70273</v>
      </c>
      <c r="AU659">
        <v>6.833939E-2</v>
      </c>
      <c r="AV659">
        <v>0.46618214000000002</v>
      </c>
    </row>
    <row r="660" spans="29:48">
      <c r="AC660">
        <v>6210</v>
      </c>
      <c r="AD660" s="16">
        <f t="shared" si="52"/>
        <v>103.5</v>
      </c>
      <c r="AE660">
        <v>32.869804000000002</v>
      </c>
      <c r="AF660">
        <v>125.50349</v>
      </c>
      <c r="AG660">
        <v>5.9997950000000001E-2</v>
      </c>
      <c r="AH660">
        <v>0.41058349999999999</v>
      </c>
      <c r="AJ660">
        <v>6210</v>
      </c>
      <c r="AK660" s="16">
        <f t="shared" si="51"/>
        <v>103.5</v>
      </c>
      <c r="AL660">
        <v>47.683974999999997</v>
      </c>
      <c r="AM660">
        <v>107.08454</v>
      </c>
      <c r="AN660">
        <v>0.13138132999999999</v>
      </c>
      <c r="AO660" s="20">
        <v>1.2748322999999999E-4</v>
      </c>
      <c r="AQ660">
        <v>6190</v>
      </c>
      <c r="AR660">
        <f t="shared" si="53"/>
        <v>103.16666666666667</v>
      </c>
      <c r="AS660">
        <v>33.936726</v>
      </c>
      <c r="AT660">
        <v>101.79192999999999</v>
      </c>
      <c r="AU660">
        <v>6.7857959999999995E-2</v>
      </c>
      <c r="AV660">
        <v>0.46923967999999999</v>
      </c>
    </row>
    <row r="661" spans="29:48">
      <c r="AC661">
        <v>6220</v>
      </c>
      <c r="AD661" s="16">
        <f t="shared" si="52"/>
        <v>103.66666666666667</v>
      </c>
      <c r="AE661">
        <v>32.773724000000001</v>
      </c>
      <c r="AF661">
        <v>125.45381</v>
      </c>
      <c r="AG661">
        <v>5.9582209999999997E-2</v>
      </c>
      <c r="AH661">
        <v>0.41121935999999998</v>
      </c>
      <c r="AJ661">
        <v>6220</v>
      </c>
      <c r="AK661" s="16">
        <f t="shared" si="51"/>
        <v>103.66666666666667</v>
      </c>
      <c r="AL661">
        <v>47.683968</v>
      </c>
      <c r="AM661">
        <v>107.08454</v>
      </c>
      <c r="AN661">
        <v>0.13138132999999999</v>
      </c>
      <c r="AO661" s="20">
        <v>1.2808372E-4</v>
      </c>
      <c r="AQ661">
        <v>6200</v>
      </c>
      <c r="AR661">
        <f t="shared" si="53"/>
        <v>103.33333333333333</v>
      </c>
      <c r="AS661">
        <v>33.818344000000003</v>
      </c>
      <c r="AT661">
        <v>101.879814</v>
      </c>
      <c r="AU661">
        <v>6.7378779999999999E-2</v>
      </c>
      <c r="AV661">
        <v>0.47227517000000002</v>
      </c>
    </row>
    <row r="662" spans="29:48">
      <c r="AC662">
        <v>6230</v>
      </c>
      <c r="AD662" s="16">
        <f t="shared" si="52"/>
        <v>103.83333333333333</v>
      </c>
      <c r="AE662">
        <v>32.677643000000003</v>
      </c>
      <c r="AF662">
        <v>125.40405</v>
      </c>
      <c r="AG662">
        <v>5.9170137999999997E-2</v>
      </c>
      <c r="AH662">
        <v>0.41187079999999998</v>
      </c>
      <c r="AJ662">
        <v>6230</v>
      </c>
      <c r="AK662" s="16">
        <f t="shared" si="51"/>
        <v>103.83333333333333</v>
      </c>
      <c r="AL662">
        <v>47.683959999999999</v>
      </c>
      <c r="AM662">
        <v>107.08454</v>
      </c>
      <c r="AN662">
        <v>0.13138132999999999</v>
      </c>
      <c r="AO662" s="20">
        <v>1.2868419E-4</v>
      </c>
      <c r="AQ662">
        <v>6210</v>
      </c>
      <c r="AR662">
        <f t="shared" si="53"/>
        <v>103.5</v>
      </c>
      <c r="AS662">
        <v>33.699962999999997</v>
      </c>
      <c r="AT662">
        <v>101.96638</v>
      </c>
      <c r="AU662">
        <v>6.6901929999999998E-2</v>
      </c>
      <c r="AV662">
        <v>0.47528973000000002</v>
      </c>
    </row>
    <row r="663" spans="29:48">
      <c r="AC663">
        <v>6240</v>
      </c>
      <c r="AD663" s="16">
        <f t="shared" si="52"/>
        <v>104</v>
      </c>
      <c r="AE663">
        <v>32.581566000000002</v>
      </c>
      <c r="AF663">
        <v>125.35422</v>
      </c>
      <c r="AG663">
        <v>5.8761697000000002E-2</v>
      </c>
      <c r="AH663">
        <v>0.41253774999999998</v>
      </c>
      <c r="AJ663">
        <v>6240</v>
      </c>
      <c r="AK663" s="16">
        <f t="shared" si="51"/>
        <v>104</v>
      </c>
      <c r="AL663">
        <v>47.683951999999998</v>
      </c>
      <c r="AM663">
        <v>107.08454</v>
      </c>
      <c r="AN663">
        <v>0.13138132999999999</v>
      </c>
      <c r="AO663" s="20">
        <v>1.2928466000000001E-4</v>
      </c>
      <c r="AQ663">
        <v>6220</v>
      </c>
      <c r="AR663">
        <f t="shared" si="53"/>
        <v>103.66666666666667</v>
      </c>
      <c r="AS663">
        <v>33.581580000000002</v>
      </c>
      <c r="AT663">
        <v>102.05161</v>
      </c>
      <c r="AU663">
        <v>6.6427453999999997E-2</v>
      </c>
      <c r="AV663">
        <v>0.4782844</v>
      </c>
    </row>
    <row r="664" spans="29:48">
      <c r="AC664">
        <v>6250</v>
      </c>
      <c r="AD664" s="16">
        <f t="shared" si="52"/>
        <v>104.16666666666667</v>
      </c>
      <c r="AE664">
        <v>32.485484999999997</v>
      </c>
      <c r="AF664">
        <v>125.30434</v>
      </c>
      <c r="AG664">
        <v>5.8356854999999999E-2</v>
      </c>
      <c r="AH664">
        <v>0.41322019999999998</v>
      </c>
      <c r="AJ664">
        <v>6250</v>
      </c>
      <c r="AK664" s="16">
        <f t="shared" si="51"/>
        <v>104.16666666666667</v>
      </c>
      <c r="AL664">
        <v>47.68394</v>
      </c>
      <c r="AM664">
        <v>107.08454</v>
      </c>
      <c r="AN664">
        <v>0.13138132999999999</v>
      </c>
      <c r="AO664" s="20">
        <v>1.2988512999999999E-4</v>
      </c>
      <c r="AQ664">
        <v>6230</v>
      </c>
      <c r="AR664">
        <f t="shared" si="53"/>
        <v>103.83333333333333</v>
      </c>
      <c r="AS664">
        <v>33.463200000000001</v>
      </c>
      <c r="AT664">
        <v>102.13549999999999</v>
      </c>
      <c r="AU664">
        <v>6.5955415000000003E-2</v>
      </c>
      <c r="AV664">
        <v>0.48125996999999998</v>
      </c>
    </row>
    <row r="665" spans="29:48">
      <c r="AC665">
        <v>6260</v>
      </c>
      <c r="AD665" s="16">
        <f t="shared" si="52"/>
        <v>104.33333333333333</v>
      </c>
      <c r="AE665">
        <v>32.389409999999998</v>
      </c>
      <c r="AF665">
        <v>125.25442</v>
      </c>
      <c r="AG665">
        <v>5.7955574000000003E-2</v>
      </c>
      <c r="AH665">
        <v>0.41391808000000002</v>
      </c>
      <c r="AJ665">
        <v>6260</v>
      </c>
      <c r="AK665" s="16">
        <f t="shared" si="51"/>
        <v>104.33333333333333</v>
      </c>
      <c r="AL665">
        <v>47.683933000000003</v>
      </c>
      <c r="AM665">
        <v>107.08454</v>
      </c>
      <c r="AN665">
        <v>0.13138132999999999</v>
      </c>
      <c r="AO665" s="20">
        <v>1.3048557999999999E-4</v>
      </c>
      <c r="AQ665">
        <v>6240</v>
      </c>
      <c r="AR665">
        <f t="shared" si="53"/>
        <v>104</v>
      </c>
      <c r="AS665">
        <v>33.344819999999999</v>
      </c>
      <c r="AT665">
        <v>102.21804</v>
      </c>
      <c r="AU665">
        <v>6.5485865000000004E-2</v>
      </c>
      <c r="AV665">
        <v>0.48421745999999999</v>
      </c>
    </row>
    <row r="666" spans="29:48">
      <c r="AC666">
        <v>6270</v>
      </c>
      <c r="AD666" s="16">
        <f t="shared" si="52"/>
        <v>104.5</v>
      </c>
      <c r="AE666">
        <v>32.293326999999998</v>
      </c>
      <c r="AF666">
        <v>125.204475</v>
      </c>
      <c r="AG666">
        <v>5.7557825E-2</v>
      </c>
      <c r="AH666">
        <v>0.41463129999999998</v>
      </c>
      <c r="AJ666">
        <v>6270</v>
      </c>
      <c r="AK666" s="16">
        <f t="shared" si="51"/>
        <v>104.5</v>
      </c>
      <c r="AL666">
        <v>47.683926</v>
      </c>
      <c r="AM666">
        <v>107.08454</v>
      </c>
      <c r="AN666">
        <v>0.13138132999999999</v>
      </c>
      <c r="AO666" s="20">
        <v>1.3108605E-4</v>
      </c>
      <c r="AQ666">
        <v>6250</v>
      </c>
      <c r="AR666">
        <f t="shared" si="53"/>
        <v>104.16666666666667</v>
      </c>
      <c r="AS666">
        <v>33.226436999999997</v>
      </c>
      <c r="AT666">
        <v>102.29922999999999</v>
      </c>
      <c r="AU666">
        <v>6.5018850000000003E-2</v>
      </c>
      <c r="AV666">
        <v>0.48715779999999997</v>
      </c>
    </row>
    <row r="667" spans="29:48">
      <c r="AC667">
        <v>6280</v>
      </c>
      <c r="AD667" s="16">
        <f t="shared" si="52"/>
        <v>104.66666666666667</v>
      </c>
      <c r="AE667">
        <v>32.197249999999997</v>
      </c>
      <c r="AF667">
        <v>125.15452999999999</v>
      </c>
      <c r="AG667">
        <v>5.7163569999999997E-2</v>
      </c>
      <c r="AH667">
        <v>0.41535981999999999</v>
      </c>
      <c r="AJ667">
        <v>6280</v>
      </c>
      <c r="AK667" s="16">
        <f t="shared" si="51"/>
        <v>104.66666666666667</v>
      </c>
      <c r="AL667">
        <v>47.683917999999998</v>
      </c>
      <c r="AM667">
        <v>107.08454</v>
      </c>
      <c r="AN667">
        <v>0.13138132999999999</v>
      </c>
      <c r="AO667" s="20">
        <v>1.3168650999999999E-4</v>
      </c>
      <c r="AQ667">
        <v>6260</v>
      </c>
      <c r="AR667">
        <f t="shared" si="53"/>
        <v>104.33333333333333</v>
      </c>
      <c r="AS667">
        <v>33.108055</v>
      </c>
      <c r="AT667">
        <v>102.37907</v>
      </c>
      <c r="AU667">
        <v>6.4554416000000003E-2</v>
      </c>
      <c r="AV667">
        <v>0.49008180000000001</v>
      </c>
    </row>
    <row r="668" spans="29:48">
      <c r="AC668">
        <v>6290</v>
      </c>
      <c r="AD668" s="16">
        <f t="shared" si="52"/>
        <v>104.83333333333333</v>
      </c>
      <c r="AE668">
        <v>32.101170000000003</v>
      </c>
      <c r="AF668">
        <v>125.10459</v>
      </c>
      <c r="AG668">
        <v>5.6772771999999999E-2</v>
      </c>
      <c r="AH668">
        <v>0.41610360000000002</v>
      </c>
      <c r="AJ668">
        <v>6290</v>
      </c>
      <c r="AK668" s="16">
        <f t="shared" si="51"/>
        <v>104.83333333333333</v>
      </c>
      <c r="AL668">
        <v>47.683909999999997</v>
      </c>
      <c r="AM668">
        <v>107.08454</v>
      </c>
      <c r="AN668">
        <v>0.13138132999999999</v>
      </c>
      <c r="AO668" s="20">
        <v>1.3228696E-4</v>
      </c>
      <c r="AQ668">
        <v>6270</v>
      </c>
      <c r="AR668">
        <f t="shared" si="53"/>
        <v>104.5</v>
      </c>
      <c r="AS668">
        <v>32.989674000000001</v>
      </c>
      <c r="AT668">
        <v>102.45753999999999</v>
      </c>
      <c r="AU668">
        <v>6.40926E-2</v>
      </c>
      <c r="AV668">
        <v>0.49299017000000001</v>
      </c>
    </row>
    <row r="669" spans="29:48">
      <c r="AC669">
        <v>6300</v>
      </c>
      <c r="AD669" s="16">
        <f t="shared" si="52"/>
        <v>105</v>
      </c>
      <c r="AE669">
        <v>32.005093000000002</v>
      </c>
      <c r="AF669">
        <v>125.05468</v>
      </c>
      <c r="AG669">
        <v>5.6385405E-2</v>
      </c>
      <c r="AH669">
        <v>0.41686260000000003</v>
      </c>
      <c r="AJ669">
        <v>6300</v>
      </c>
      <c r="AK669" s="16">
        <f t="shared" si="51"/>
        <v>105</v>
      </c>
      <c r="AL669">
        <v>47.683903000000001</v>
      </c>
      <c r="AM669">
        <v>107.08454</v>
      </c>
      <c r="AN669">
        <v>0.13138132999999999</v>
      </c>
      <c r="AO669" s="20">
        <v>1.3288739999999999E-4</v>
      </c>
      <c r="AQ669">
        <v>6280</v>
      </c>
      <c r="AR669">
        <f t="shared" si="53"/>
        <v>104.66666666666667</v>
      </c>
      <c r="AS669">
        <v>32.871291999999997</v>
      </c>
      <c r="AT669">
        <v>102.53466</v>
      </c>
      <c r="AU669">
        <v>6.3633434000000003E-2</v>
      </c>
      <c r="AV669">
        <v>0.49588373000000002</v>
      </c>
    </row>
    <row r="670" spans="29:48">
      <c r="AC670">
        <v>6310</v>
      </c>
      <c r="AD670" s="16">
        <f t="shared" si="52"/>
        <v>105.16666666666667</v>
      </c>
      <c r="AE670">
        <v>31.909012000000001</v>
      </c>
      <c r="AF670">
        <v>125.00481000000001</v>
      </c>
      <c r="AG670">
        <v>5.6001429999999998E-2</v>
      </c>
      <c r="AH670">
        <v>0.41763672000000002</v>
      </c>
      <c r="AJ670">
        <v>6310</v>
      </c>
      <c r="AK670" s="16">
        <f t="shared" si="51"/>
        <v>105.16666666666667</v>
      </c>
      <c r="AL670">
        <v>47.683889999999998</v>
      </c>
      <c r="AM670">
        <v>107.08454</v>
      </c>
      <c r="AN670">
        <v>0.13138132999999999</v>
      </c>
      <c r="AO670" s="20">
        <v>1.3348786000000001E-4</v>
      </c>
      <c r="AQ670">
        <v>6290</v>
      </c>
      <c r="AR670">
        <f t="shared" si="53"/>
        <v>104.83333333333333</v>
      </c>
      <c r="AS670">
        <v>32.75291</v>
      </c>
      <c r="AT670">
        <v>102.61041</v>
      </c>
      <c r="AU670">
        <v>6.3176969999999999E-2</v>
      </c>
      <c r="AV670">
        <v>0.49876316999999998</v>
      </c>
    </row>
    <row r="671" spans="29:48">
      <c r="AC671">
        <v>6320</v>
      </c>
      <c r="AD671" s="16">
        <f t="shared" si="52"/>
        <v>105.33333333333333</v>
      </c>
      <c r="AE671">
        <v>31.812933000000001</v>
      </c>
      <c r="AF671">
        <v>124.95498000000001</v>
      </c>
      <c r="AG671">
        <v>5.5620815999999997E-2</v>
      </c>
      <c r="AH671">
        <v>0.41842594999999999</v>
      </c>
      <c r="AJ671">
        <v>6320</v>
      </c>
      <c r="AK671" s="16">
        <f t="shared" si="51"/>
        <v>105.33333333333333</v>
      </c>
      <c r="AL671">
        <v>47.683883999999999</v>
      </c>
      <c r="AM671">
        <v>107.08454</v>
      </c>
      <c r="AN671">
        <v>0.13138132999999999</v>
      </c>
      <c r="AO671" s="20">
        <v>1.340883E-4</v>
      </c>
      <c r="AQ671">
        <v>6300</v>
      </c>
      <c r="AR671">
        <f t="shared" si="53"/>
        <v>105</v>
      </c>
      <c r="AS671">
        <v>32.634529999999998</v>
      </c>
      <c r="AT671">
        <v>102.684814</v>
      </c>
      <c r="AU671">
        <v>6.2723210000000001E-2</v>
      </c>
      <c r="AV671">
        <v>0.50162923000000004</v>
      </c>
    </row>
    <row r="672" spans="29:48">
      <c r="AC672">
        <v>6330</v>
      </c>
      <c r="AD672" s="16">
        <f t="shared" si="52"/>
        <v>105.5</v>
      </c>
      <c r="AE672">
        <v>31.716854000000001</v>
      </c>
      <c r="AF672">
        <v>124.90522</v>
      </c>
      <c r="AG672">
        <v>5.5243529999999999E-2</v>
      </c>
      <c r="AH672">
        <v>0.41923012999999998</v>
      </c>
      <c r="AJ672">
        <v>6330</v>
      </c>
      <c r="AK672" s="16">
        <f t="shared" si="51"/>
        <v>105.5</v>
      </c>
      <c r="AL672">
        <v>47.683875999999998</v>
      </c>
      <c r="AM672">
        <v>107.08454</v>
      </c>
      <c r="AN672">
        <v>0.13138132999999999</v>
      </c>
      <c r="AO672" s="20">
        <v>1.3468873999999999E-4</v>
      </c>
      <c r="AQ672">
        <v>6310</v>
      </c>
      <c r="AR672">
        <f t="shared" si="53"/>
        <v>105.16666666666667</v>
      </c>
      <c r="AS672">
        <v>32.516148000000001</v>
      </c>
      <c r="AT672">
        <v>102.75785999999999</v>
      </c>
      <c r="AU672">
        <v>6.2272210000000001E-2</v>
      </c>
      <c r="AV672">
        <v>0.5044826</v>
      </c>
    </row>
    <row r="673" spans="29:48">
      <c r="AC673">
        <v>6340</v>
      </c>
      <c r="AD673" s="16">
        <f t="shared" si="52"/>
        <v>105.66666666666667</v>
      </c>
      <c r="AE673">
        <v>31.620774999999998</v>
      </c>
      <c r="AF673">
        <v>124.85553</v>
      </c>
      <c r="AG673">
        <v>5.4869535999999997E-2</v>
      </c>
      <c r="AH673">
        <v>0.42004924999999999</v>
      </c>
      <c r="AJ673">
        <v>6340</v>
      </c>
      <c r="AK673" s="16">
        <f t="shared" si="51"/>
        <v>105.66666666666667</v>
      </c>
      <c r="AL673">
        <v>47.683869999999999</v>
      </c>
      <c r="AM673">
        <v>107.08454</v>
      </c>
      <c r="AN673">
        <v>0.13138132999999999</v>
      </c>
      <c r="AO673" s="20">
        <v>1.3528917E-4</v>
      </c>
      <c r="AQ673">
        <v>6320</v>
      </c>
      <c r="AR673">
        <f t="shared" si="53"/>
        <v>105.33333333333333</v>
      </c>
      <c r="AS673">
        <v>32.397765999999997</v>
      </c>
      <c r="AT673">
        <v>102.829544</v>
      </c>
      <c r="AU673">
        <v>6.1823982999999999E-2</v>
      </c>
      <c r="AV673">
        <v>0.50732390000000005</v>
      </c>
    </row>
    <row r="674" spans="29:48">
      <c r="AC674">
        <v>6350</v>
      </c>
      <c r="AD674" s="16">
        <f t="shared" si="52"/>
        <v>105.83333333333333</v>
      </c>
      <c r="AE674">
        <v>31.524695999999999</v>
      </c>
      <c r="AF674">
        <v>124.805916</v>
      </c>
      <c r="AG674">
        <v>5.4498795000000003E-2</v>
      </c>
      <c r="AH674">
        <v>0.42088312</v>
      </c>
      <c r="AJ674">
        <v>6350</v>
      </c>
      <c r="AK674" s="16">
        <f t="shared" si="51"/>
        <v>105.83333333333333</v>
      </c>
      <c r="AL674">
        <v>47.683860000000003</v>
      </c>
      <c r="AM674">
        <v>107.08454</v>
      </c>
      <c r="AN674">
        <v>0.13138132999999999</v>
      </c>
      <c r="AO674" s="20">
        <v>1.3588960999999999E-4</v>
      </c>
      <c r="AQ674">
        <v>6330</v>
      </c>
      <c r="AR674">
        <f t="shared" si="53"/>
        <v>105.5</v>
      </c>
      <c r="AS674">
        <v>32.279384999999998</v>
      </c>
      <c r="AT674">
        <v>102.89989</v>
      </c>
      <c r="AU674">
        <v>6.1378557E-2</v>
      </c>
      <c r="AV674">
        <v>0.51015379999999999</v>
      </c>
    </row>
    <row r="675" spans="29:48">
      <c r="AC675">
        <v>6360</v>
      </c>
      <c r="AD675" s="16">
        <f t="shared" si="52"/>
        <v>106</v>
      </c>
      <c r="AE675">
        <v>31.428616000000002</v>
      </c>
      <c r="AF675">
        <v>124.7564</v>
      </c>
      <c r="AG675">
        <v>5.4131284000000002E-2</v>
      </c>
      <c r="AH675">
        <v>0.42173169999999999</v>
      </c>
      <c r="AJ675">
        <v>6360</v>
      </c>
      <c r="AK675" s="16">
        <f t="shared" si="51"/>
        <v>106</v>
      </c>
      <c r="AL675">
        <v>47.683852999999999</v>
      </c>
      <c r="AM675">
        <v>107.08454</v>
      </c>
      <c r="AN675">
        <v>0.13138132999999999</v>
      </c>
      <c r="AO675" s="20">
        <v>1.3649003999999999E-4</v>
      </c>
      <c r="AQ675">
        <v>6340</v>
      </c>
      <c r="AR675">
        <f t="shared" si="53"/>
        <v>105.66666666666667</v>
      </c>
      <c r="AS675">
        <v>32.161003000000001</v>
      </c>
      <c r="AT675">
        <v>102.96889</v>
      </c>
      <c r="AU675">
        <v>6.0935943999999999E-2</v>
      </c>
      <c r="AV675">
        <v>0.51297280000000001</v>
      </c>
    </row>
    <row r="676" spans="29:48">
      <c r="AC676">
        <v>6370</v>
      </c>
      <c r="AD676" s="16">
        <f t="shared" si="52"/>
        <v>106.16666666666667</v>
      </c>
      <c r="AE676">
        <v>31.332536999999999</v>
      </c>
      <c r="AF676">
        <v>124.706985</v>
      </c>
      <c r="AG676">
        <v>5.3766965999999999E-2</v>
      </c>
      <c r="AH676">
        <v>0.42259496000000002</v>
      </c>
      <c r="AJ676">
        <v>6370</v>
      </c>
      <c r="AK676" s="16">
        <f t="shared" si="51"/>
        <v>106.16666666666667</v>
      </c>
      <c r="AL676">
        <v>47.683839999999996</v>
      </c>
      <c r="AM676">
        <v>107.08454</v>
      </c>
      <c r="AN676">
        <v>0.13138132999999999</v>
      </c>
      <c r="AO676" s="20">
        <v>1.3709046000000001E-4</v>
      </c>
      <c r="AQ676">
        <v>6350</v>
      </c>
      <c r="AR676">
        <f t="shared" si="53"/>
        <v>105.83333333333333</v>
      </c>
      <c r="AS676">
        <v>32.042619999999999</v>
      </c>
      <c r="AT676">
        <v>103.03655000000001</v>
      </c>
      <c r="AU676">
        <v>6.0496174E-2</v>
      </c>
      <c r="AV676">
        <v>0.51578159999999995</v>
      </c>
    </row>
    <row r="677" spans="29:48">
      <c r="AC677">
        <v>6380</v>
      </c>
      <c r="AD677" s="16">
        <f t="shared" si="52"/>
        <v>106.33333333333333</v>
      </c>
      <c r="AE677">
        <v>31.236457999999999</v>
      </c>
      <c r="AF677">
        <v>124.657684</v>
      </c>
      <c r="AG677">
        <v>5.3405809999999998E-2</v>
      </c>
      <c r="AH677">
        <v>0.42347279999999998</v>
      </c>
      <c r="AJ677">
        <v>6380</v>
      </c>
      <c r="AK677" s="16">
        <f t="shared" si="51"/>
        <v>106.33333333333333</v>
      </c>
      <c r="AL677">
        <v>47.683833999999997</v>
      </c>
      <c r="AM677">
        <v>107.08454</v>
      </c>
      <c r="AN677">
        <v>0.13138132999999999</v>
      </c>
      <c r="AO677" s="20">
        <v>1.3769088E-4</v>
      </c>
      <c r="AQ677">
        <v>6360</v>
      </c>
      <c r="AR677">
        <f t="shared" si="53"/>
        <v>106</v>
      </c>
      <c r="AS677">
        <v>31.924242</v>
      </c>
      <c r="AT677">
        <v>103.10288</v>
      </c>
      <c r="AU677">
        <v>6.0059256999999998E-2</v>
      </c>
      <c r="AV677">
        <v>0.51858059999999995</v>
      </c>
    </row>
    <row r="678" spans="29:48">
      <c r="AC678">
        <v>6390</v>
      </c>
      <c r="AD678" s="16">
        <f t="shared" si="52"/>
        <v>106.5</v>
      </c>
      <c r="AE678">
        <v>31.140378999999999</v>
      </c>
      <c r="AF678">
        <v>124.60850000000001</v>
      </c>
      <c r="AG678">
        <v>5.3047780000000003E-2</v>
      </c>
      <c r="AH678">
        <v>0.4243651</v>
      </c>
      <c r="AJ678">
        <v>6390</v>
      </c>
      <c r="AK678" s="16">
        <f t="shared" si="51"/>
        <v>106.5</v>
      </c>
      <c r="AL678">
        <v>47.683826000000003</v>
      </c>
      <c r="AM678">
        <v>107.08454</v>
      </c>
      <c r="AN678">
        <v>0.13138132999999999</v>
      </c>
      <c r="AO678" s="20">
        <v>1.3829129999999999E-4</v>
      </c>
      <c r="AQ678">
        <v>6370</v>
      </c>
      <c r="AR678">
        <f t="shared" si="53"/>
        <v>106.16666666666667</v>
      </c>
      <c r="AS678">
        <v>31.805859999999999</v>
      </c>
      <c r="AT678">
        <v>103.167885</v>
      </c>
      <c r="AU678">
        <v>5.9625211999999997E-2</v>
      </c>
      <c r="AV678">
        <v>0.52137060000000002</v>
      </c>
    </row>
    <row r="679" spans="29:48">
      <c r="AC679">
        <v>6400</v>
      </c>
      <c r="AD679" s="16">
        <f t="shared" si="52"/>
        <v>106.66666666666667</v>
      </c>
      <c r="AE679">
        <v>31.0443</v>
      </c>
      <c r="AF679">
        <v>124.55945</v>
      </c>
      <c r="AG679">
        <v>5.2692852999999998E-2</v>
      </c>
      <c r="AH679">
        <v>0.42527187</v>
      </c>
      <c r="AJ679">
        <v>6400</v>
      </c>
      <c r="AK679" s="16">
        <f t="shared" si="51"/>
        <v>106.66666666666667</v>
      </c>
      <c r="AL679">
        <v>47.683819999999997</v>
      </c>
      <c r="AM679">
        <v>107.08454</v>
      </c>
      <c r="AN679">
        <v>0.13138132999999999</v>
      </c>
      <c r="AO679" s="20">
        <v>1.3889172000000001E-4</v>
      </c>
      <c r="AQ679">
        <v>6380</v>
      </c>
      <c r="AR679">
        <f t="shared" si="53"/>
        <v>106.33333333333333</v>
      </c>
      <c r="AS679">
        <v>31.687479</v>
      </c>
      <c r="AT679">
        <v>103.23157500000001</v>
      </c>
      <c r="AU679">
        <v>5.919406E-2</v>
      </c>
      <c r="AV679">
        <v>0.52415199999999995</v>
      </c>
    </row>
    <row r="680" spans="29:48">
      <c r="AC680">
        <v>6410</v>
      </c>
      <c r="AD680" s="16">
        <f t="shared" si="52"/>
        <v>106.83333333333333</v>
      </c>
      <c r="AE680">
        <v>30.948221</v>
      </c>
      <c r="AF680">
        <v>124.51053</v>
      </c>
      <c r="AG680">
        <v>5.2340989999999997E-2</v>
      </c>
      <c r="AH680">
        <v>0.42619289999999999</v>
      </c>
      <c r="AJ680">
        <v>6410</v>
      </c>
      <c r="AK680" s="16">
        <f t="shared" si="51"/>
        <v>106.83333333333333</v>
      </c>
      <c r="AL680">
        <v>47.683810000000001</v>
      </c>
      <c r="AM680">
        <v>107.08454</v>
      </c>
      <c r="AN680">
        <v>0.13138132999999999</v>
      </c>
      <c r="AO680" s="20">
        <v>1.3949213000000001E-4</v>
      </c>
      <c r="AQ680">
        <v>6390</v>
      </c>
      <c r="AR680">
        <f t="shared" si="53"/>
        <v>106.5</v>
      </c>
      <c r="AS680">
        <v>31.569098</v>
      </c>
      <c r="AT680">
        <v>103.29396</v>
      </c>
      <c r="AU680">
        <v>5.8765802999999998E-2</v>
      </c>
      <c r="AV680">
        <v>0.52692530000000004</v>
      </c>
    </row>
    <row r="681" spans="29:48">
      <c r="AC681">
        <v>6420</v>
      </c>
      <c r="AD681" s="16">
        <f t="shared" si="52"/>
        <v>107</v>
      </c>
      <c r="AE681">
        <v>30.852142000000001</v>
      </c>
      <c r="AF681">
        <v>124.461754</v>
      </c>
      <c r="AG681">
        <v>5.1992166999999999E-2</v>
      </c>
      <c r="AH681">
        <v>0.42712820000000001</v>
      </c>
      <c r="AJ681">
        <v>6420</v>
      </c>
      <c r="AK681" s="16">
        <f t="shared" si="51"/>
        <v>107</v>
      </c>
      <c r="AL681">
        <v>47.683804000000002</v>
      </c>
      <c r="AM681">
        <v>107.08454</v>
      </c>
      <c r="AN681">
        <v>0.13138132999999999</v>
      </c>
      <c r="AO681" s="20">
        <v>1.4009252000000001E-4</v>
      </c>
      <c r="AQ681">
        <v>6400</v>
      </c>
      <c r="AR681">
        <f t="shared" si="53"/>
        <v>106.66666666666667</v>
      </c>
      <c r="AS681">
        <v>31.450716</v>
      </c>
      <c r="AT681">
        <v>103.35504</v>
      </c>
      <c r="AU681">
        <v>5.8340450000000002E-2</v>
      </c>
      <c r="AV681">
        <v>0.52969104</v>
      </c>
    </row>
    <row r="682" spans="29:48">
      <c r="AC682">
        <v>6430</v>
      </c>
      <c r="AD682" s="16">
        <f t="shared" si="52"/>
        <v>107.16666666666667</v>
      </c>
      <c r="AE682">
        <v>30.756063000000001</v>
      </c>
      <c r="AF682">
        <v>124.41313</v>
      </c>
      <c r="AG682">
        <v>5.1646348000000002E-2</v>
      </c>
      <c r="AH682">
        <v>0.42807767000000002</v>
      </c>
      <c r="AJ682">
        <v>6430</v>
      </c>
      <c r="AK682" s="16">
        <f t="shared" si="51"/>
        <v>107.16666666666667</v>
      </c>
      <c r="AL682">
        <v>47.683791999999997</v>
      </c>
      <c r="AM682">
        <v>107.08454</v>
      </c>
      <c r="AN682">
        <v>0.13138132999999999</v>
      </c>
      <c r="AO682" s="20">
        <v>1.4069294E-4</v>
      </c>
      <c r="AQ682">
        <v>6410</v>
      </c>
      <c r="AR682">
        <f t="shared" si="53"/>
        <v>106.83333333333333</v>
      </c>
      <c r="AS682">
        <v>31.332335</v>
      </c>
      <c r="AT682">
        <v>103.41484</v>
      </c>
      <c r="AU682">
        <v>5.7918009999999999E-2</v>
      </c>
      <c r="AV682">
        <v>0.53244966000000005</v>
      </c>
    </row>
    <row r="683" spans="29:48">
      <c r="AC683">
        <v>6440</v>
      </c>
      <c r="AD683" s="16">
        <f t="shared" si="52"/>
        <v>107.33333333333333</v>
      </c>
      <c r="AE683">
        <v>30.659984999999999</v>
      </c>
      <c r="AF683">
        <v>124.36466</v>
      </c>
      <c r="AG683">
        <v>5.1303505999999999E-2</v>
      </c>
      <c r="AH683">
        <v>0.42904120000000001</v>
      </c>
      <c r="AJ683">
        <v>6440</v>
      </c>
      <c r="AK683" s="16">
        <f t="shared" si="51"/>
        <v>107.33333333333333</v>
      </c>
      <c r="AL683">
        <v>47.683784000000003</v>
      </c>
      <c r="AM683">
        <v>107.08454</v>
      </c>
      <c r="AN683">
        <v>0.13138132999999999</v>
      </c>
      <c r="AO683" s="20">
        <v>1.4129333E-4</v>
      </c>
      <c r="AQ683">
        <v>6420</v>
      </c>
      <c r="AR683">
        <f t="shared" si="53"/>
        <v>107</v>
      </c>
      <c r="AS683">
        <v>31.213953</v>
      </c>
      <c r="AT683">
        <v>103.473366</v>
      </c>
      <c r="AU683">
        <v>5.7498496000000003E-2</v>
      </c>
      <c r="AV683">
        <v>0.53520166999999996</v>
      </c>
    </row>
    <row r="684" spans="29:48">
      <c r="AC684">
        <v>6450</v>
      </c>
      <c r="AD684" s="16">
        <f t="shared" si="52"/>
        <v>107.5</v>
      </c>
      <c r="AE684">
        <v>30.563904000000001</v>
      </c>
      <c r="AF684">
        <v>124.31636</v>
      </c>
      <c r="AG684">
        <v>5.0963613999999997E-2</v>
      </c>
      <c r="AH684">
        <v>0.43001877999999999</v>
      </c>
      <c r="AJ684">
        <v>6450</v>
      </c>
      <c r="AK684" s="16">
        <f t="shared" si="51"/>
        <v>107.5</v>
      </c>
      <c r="AL684">
        <v>47.683776999999999</v>
      </c>
      <c r="AM684">
        <v>107.08454</v>
      </c>
      <c r="AN684">
        <v>0.13138132999999999</v>
      </c>
      <c r="AO684" s="20">
        <v>1.4189372E-4</v>
      </c>
      <c r="AQ684">
        <v>6430</v>
      </c>
      <c r="AR684">
        <f t="shared" si="53"/>
        <v>107.16666666666667</v>
      </c>
      <c r="AS684">
        <v>31.095572000000001</v>
      </c>
      <c r="AT684">
        <v>103.530624</v>
      </c>
      <c r="AU684">
        <v>5.7081914999999997E-2</v>
      </c>
      <c r="AV684">
        <v>0.53794754</v>
      </c>
    </row>
    <row r="685" spans="29:48">
      <c r="AC685">
        <v>6460</v>
      </c>
      <c r="AD685" s="16">
        <f t="shared" si="52"/>
        <v>107.66666666666667</v>
      </c>
      <c r="AE685">
        <v>30.467825000000001</v>
      </c>
      <c r="AF685">
        <v>124.26823</v>
      </c>
      <c r="AG685">
        <v>5.0626640000000001E-2</v>
      </c>
      <c r="AH685">
        <v>0.43101030000000001</v>
      </c>
      <c r="AJ685">
        <v>6460</v>
      </c>
      <c r="AK685" s="16">
        <f t="shared" si="51"/>
        <v>107.66666666666667</v>
      </c>
      <c r="AL685">
        <v>47.683770000000003</v>
      </c>
      <c r="AM685">
        <v>107.08454</v>
      </c>
      <c r="AN685">
        <v>0.13138132999999999</v>
      </c>
      <c r="AO685" s="20">
        <v>1.4249411E-4</v>
      </c>
      <c r="AQ685">
        <v>6440</v>
      </c>
      <c r="AR685">
        <f t="shared" si="53"/>
        <v>107.33333333333333</v>
      </c>
      <c r="AS685">
        <v>30.97719</v>
      </c>
      <c r="AT685">
        <v>103.586624</v>
      </c>
      <c r="AU685">
        <v>5.6668273999999998E-2</v>
      </c>
      <c r="AV685">
        <v>0.54068773999999997</v>
      </c>
    </row>
    <row r="686" spans="29:48">
      <c r="AC686">
        <v>6470</v>
      </c>
      <c r="AD686" s="16">
        <f t="shared" si="52"/>
        <v>107.83333333333333</v>
      </c>
      <c r="AE686">
        <v>30.371746000000002</v>
      </c>
      <c r="AF686">
        <v>124.22027</v>
      </c>
      <c r="AG686">
        <v>5.0292549999999998E-2</v>
      </c>
      <c r="AH686">
        <v>0.43201566000000002</v>
      </c>
      <c r="AJ686">
        <v>6470</v>
      </c>
      <c r="AK686" s="16">
        <f t="shared" si="51"/>
        <v>107.83333333333333</v>
      </c>
      <c r="AL686">
        <v>47.683759999999999</v>
      </c>
      <c r="AM686">
        <v>107.08454</v>
      </c>
      <c r="AN686">
        <v>0.13138132999999999</v>
      </c>
      <c r="AO686" s="20">
        <v>1.430945E-4</v>
      </c>
      <c r="AQ686">
        <v>6450</v>
      </c>
      <c r="AR686">
        <f t="shared" si="53"/>
        <v>107.5</v>
      </c>
      <c r="AS686">
        <v>30.858809000000001</v>
      </c>
      <c r="AT686">
        <v>103.64139</v>
      </c>
      <c r="AU686">
        <v>5.6257580000000001E-2</v>
      </c>
      <c r="AV686">
        <v>0.54342290000000004</v>
      </c>
    </row>
    <row r="687" spans="29:48">
      <c r="AC687">
        <v>6480</v>
      </c>
      <c r="AD687" s="16">
        <f t="shared" si="52"/>
        <v>108</v>
      </c>
      <c r="AE687">
        <v>30.275666999999999</v>
      </c>
      <c r="AF687">
        <v>124.17248499999999</v>
      </c>
      <c r="AG687">
        <v>4.9961316999999998E-2</v>
      </c>
      <c r="AH687">
        <v>0.43303475000000002</v>
      </c>
      <c r="AJ687">
        <v>6480</v>
      </c>
      <c r="AK687" s="16">
        <f t="shared" si="51"/>
        <v>108</v>
      </c>
      <c r="AL687">
        <v>47.683754</v>
      </c>
      <c r="AM687">
        <v>107.08454</v>
      </c>
      <c r="AN687">
        <v>0.13138132999999999</v>
      </c>
      <c r="AO687" s="20">
        <v>1.4369487999999999E-4</v>
      </c>
      <c r="AQ687">
        <v>6460</v>
      </c>
      <c r="AR687">
        <f t="shared" si="53"/>
        <v>107.66666666666667</v>
      </c>
      <c r="AS687">
        <v>30.740427</v>
      </c>
      <c r="AT687">
        <v>103.69491600000001</v>
      </c>
      <c r="AU687">
        <v>5.5849823999999999E-2</v>
      </c>
      <c r="AV687">
        <v>0.54615309999999995</v>
      </c>
    </row>
    <row r="688" spans="29:48">
      <c r="AC688">
        <v>6490</v>
      </c>
      <c r="AD688" s="16">
        <f t="shared" si="52"/>
        <v>108.16666666666667</v>
      </c>
      <c r="AE688">
        <v>30.179587999999999</v>
      </c>
      <c r="AF688">
        <v>124.124886</v>
      </c>
      <c r="AG688">
        <v>4.9632914E-2</v>
      </c>
      <c r="AH688">
        <v>0.43406751999999998</v>
      </c>
      <c r="AJ688">
        <v>6490</v>
      </c>
      <c r="AK688" s="16">
        <f t="shared" si="51"/>
        <v>108.16666666666667</v>
      </c>
      <c r="AL688">
        <v>47.683743</v>
      </c>
      <c r="AM688">
        <v>107.08454</v>
      </c>
      <c r="AN688">
        <v>0.13138132999999999</v>
      </c>
      <c r="AO688" s="20">
        <v>1.4429526E-4</v>
      </c>
      <c r="AQ688">
        <v>6470</v>
      </c>
      <c r="AR688">
        <f t="shared" si="53"/>
        <v>107.83333333333333</v>
      </c>
      <c r="AS688">
        <v>30.622046000000001</v>
      </c>
      <c r="AT688">
        <v>103.74723</v>
      </c>
      <c r="AU688">
        <v>5.5445003999999999E-2</v>
      </c>
      <c r="AV688">
        <v>0.54887900000000001</v>
      </c>
    </row>
    <row r="689" spans="29:48">
      <c r="AC689">
        <v>6500</v>
      </c>
      <c r="AD689" s="16">
        <f t="shared" si="52"/>
        <v>108.33333333333333</v>
      </c>
      <c r="AE689">
        <v>30.08351</v>
      </c>
      <c r="AF689">
        <v>124.07747999999999</v>
      </c>
      <c r="AG689">
        <v>4.930731E-2</v>
      </c>
      <c r="AH689">
        <v>0.4351139</v>
      </c>
      <c r="AJ689">
        <v>6500</v>
      </c>
      <c r="AK689" s="16">
        <f t="shared" si="51"/>
        <v>108.33333333333333</v>
      </c>
      <c r="AL689">
        <v>47.683734999999999</v>
      </c>
      <c r="AM689">
        <v>107.08454</v>
      </c>
      <c r="AN689">
        <v>0.13138132999999999</v>
      </c>
      <c r="AO689" s="20">
        <v>1.4489565000000001E-4</v>
      </c>
      <c r="AQ689">
        <v>6480</v>
      </c>
      <c r="AR689">
        <f t="shared" si="53"/>
        <v>108</v>
      </c>
      <c r="AS689">
        <v>30.503664000000001</v>
      </c>
      <c r="AT689">
        <v>103.79834</v>
      </c>
      <c r="AU689">
        <v>5.5043130000000003E-2</v>
      </c>
      <c r="AV689">
        <v>0.55160092999999999</v>
      </c>
    </row>
    <row r="690" spans="29:48">
      <c r="AC690">
        <v>6510</v>
      </c>
      <c r="AD690" s="16">
        <f t="shared" si="52"/>
        <v>108.5</v>
      </c>
      <c r="AE690">
        <v>29.98743</v>
      </c>
      <c r="AF690">
        <v>124.03026</v>
      </c>
      <c r="AG690">
        <v>4.8984479999999997E-2</v>
      </c>
      <c r="AH690">
        <v>0.43617382999999998</v>
      </c>
      <c r="AJ690">
        <v>6510</v>
      </c>
      <c r="AK690" s="16">
        <f t="shared" si="51"/>
        <v>108.5</v>
      </c>
      <c r="AL690">
        <v>47.683726999999998</v>
      </c>
      <c r="AM690">
        <v>107.08454</v>
      </c>
      <c r="AN690">
        <v>0.13138132999999999</v>
      </c>
      <c r="AO690" s="20">
        <v>1.4549600999999999E-4</v>
      </c>
      <c r="AQ690">
        <v>6490</v>
      </c>
      <c r="AR690">
        <f t="shared" si="53"/>
        <v>108.16666666666667</v>
      </c>
      <c r="AS690">
        <v>30.385283000000001</v>
      </c>
      <c r="AT690">
        <v>103.84827</v>
      </c>
      <c r="AU690">
        <v>5.4644205000000001E-2</v>
      </c>
      <c r="AV690">
        <v>0.55431944</v>
      </c>
    </row>
    <row r="691" spans="29:48">
      <c r="AC691">
        <v>6520</v>
      </c>
      <c r="AD691" s="16">
        <f t="shared" si="52"/>
        <v>108.66666666666667</v>
      </c>
      <c r="AE691">
        <v>29.891352000000001</v>
      </c>
      <c r="AF691">
        <v>123.98324</v>
      </c>
      <c r="AG691">
        <v>4.8664390000000002E-2</v>
      </c>
      <c r="AH691">
        <v>0.4372472</v>
      </c>
      <c r="AJ691">
        <v>6520</v>
      </c>
      <c r="AK691" s="16">
        <f t="shared" si="51"/>
        <v>108.66666666666667</v>
      </c>
      <c r="AL691">
        <v>47.683720000000001</v>
      </c>
      <c r="AM691">
        <v>107.08454</v>
      </c>
      <c r="AN691">
        <v>0.13138132999999999</v>
      </c>
      <c r="AO691" s="20">
        <v>1.4609637999999999E-4</v>
      </c>
      <c r="AQ691">
        <v>6500</v>
      </c>
      <c r="AR691">
        <f t="shared" si="53"/>
        <v>108.33333333333333</v>
      </c>
      <c r="AS691">
        <v>30.266901000000001</v>
      </c>
      <c r="AT691">
        <v>103.89700999999999</v>
      </c>
      <c r="AU691">
        <v>5.424822E-2</v>
      </c>
      <c r="AV691">
        <v>0.55703484999999997</v>
      </c>
    </row>
    <row r="692" spans="29:48">
      <c r="AC692">
        <v>6530</v>
      </c>
      <c r="AD692" s="16">
        <f t="shared" si="52"/>
        <v>108.83333333333333</v>
      </c>
      <c r="AE692">
        <v>29.795273000000002</v>
      </c>
      <c r="AF692">
        <v>123.936424</v>
      </c>
      <c r="AG692">
        <v>4.8347019999999997E-2</v>
      </c>
      <c r="AH692">
        <v>0.438334</v>
      </c>
      <c r="AJ692">
        <v>6530</v>
      </c>
      <c r="AK692" s="16">
        <f t="shared" si="51"/>
        <v>108.83333333333333</v>
      </c>
      <c r="AL692">
        <v>47.683712</v>
      </c>
      <c r="AM692">
        <v>107.08454</v>
      </c>
      <c r="AN692">
        <v>0.13138132999999999</v>
      </c>
      <c r="AO692" s="20">
        <v>1.4669674E-4</v>
      </c>
      <c r="AQ692">
        <v>6510</v>
      </c>
      <c r="AR692">
        <f t="shared" si="53"/>
        <v>108.5</v>
      </c>
      <c r="AS692">
        <v>30.148520000000001</v>
      </c>
      <c r="AT692">
        <v>103.94459000000001</v>
      </c>
      <c r="AU692">
        <v>5.3855184E-2</v>
      </c>
      <c r="AV692">
        <v>0.55974769999999996</v>
      </c>
    </row>
    <row r="693" spans="29:48">
      <c r="AC693">
        <v>6540</v>
      </c>
      <c r="AD693" s="16">
        <f t="shared" si="52"/>
        <v>109</v>
      </c>
      <c r="AE693">
        <v>29.699192</v>
      </c>
      <c r="AF693">
        <v>123.88981</v>
      </c>
      <c r="AG693">
        <v>4.8032336000000002E-2</v>
      </c>
      <c r="AH693">
        <v>0.43943405000000002</v>
      </c>
      <c r="AJ693">
        <v>6540</v>
      </c>
      <c r="AK693" s="16">
        <f t="shared" si="51"/>
        <v>109</v>
      </c>
      <c r="AL693">
        <v>47.683703999999999</v>
      </c>
      <c r="AM693">
        <v>107.08454</v>
      </c>
      <c r="AN693">
        <v>0.13138132999999999</v>
      </c>
      <c r="AO693" s="20">
        <v>1.4729709999999999E-4</v>
      </c>
      <c r="AQ693">
        <v>6520</v>
      </c>
      <c r="AR693">
        <f t="shared" si="53"/>
        <v>108.66666666666667</v>
      </c>
      <c r="AS693">
        <v>30.030138000000001</v>
      </c>
      <c r="AT693">
        <v>103.99102000000001</v>
      </c>
      <c r="AU693">
        <v>5.3465082999999997E-2</v>
      </c>
      <c r="AV693">
        <v>0.56245820000000002</v>
      </c>
    </row>
    <row r="694" spans="29:48">
      <c r="AC694">
        <v>6550</v>
      </c>
      <c r="AD694" s="16">
        <f t="shared" si="52"/>
        <v>109.16666666666667</v>
      </c>
      <c r="AE694">
        <v>29.603113</v>
      </c>
      <c r="AF694">
        <v>123.8434</v>
      </c>
      <c r="AG694">
        <v>4.7720316999999998E-2</v>
      </c>
      <c r="AH694">
        <v>0.44054737999999999</v>
      </c>
      <c r="AJ694">
        <v>6550</v>
      </c>
      <c r="AK694" s="16">
        <f t="shared" si="51"/>
        <v>109.16666666666667</v>
      </c>
      <c r="AL694">
        <v>47.683692999999998</v>
      </c>
      <c r="AM694">
        <v>107.08454</v>
      </c>
      <c r="AN694">
        <v>0.13138132999999999</v>
      </c>
      <c r="AO694" s="20">
        <v>1.4789746E-4</v>
      </c>
      <c r="AQ694">
        <v>6530</v>
      </c>
      <c r="AR694">
        <f t="shared" si="53"/>
        <v>108.83333333333333</v>
      </c>
      <c r="AS694">
        <v>29.911757000000001</v>
      </c>
      <c r="AT694">
        <v>104.03632</v>
      </c>
      <c r="AU694">
        <v>5.3077909999999999E-2</v>
      </c>
      <c r="AV694">
        <v>0.56516670000000002</v>
      </c>
    </row>
    <row r="695" spans="29:48">
      <c r="AC695">
        <v>6560</v>
      </c>
      <c r="AD695" s="16">
        <f t="shared" si="52"/>
        <v>109.33333333333333</v>
      </c>
      <c r="AE695">
        <v>29.507034000000001</v>
      </c>
      <c r="AF695">
        <v>123.7972</v>
      </c>
      <c r="AG695">
        <v>4.7410929999999997E-2</v>
      </c>
      <c r="AH695">
        <v>0.44167387000000002</v>
      </c>
      <c r="AJ695">
        <v>6560</v>
      </c>
      <c r="AK695" s="16">
        <f t="shared" si="51"/>
        <v>109.33333333333333</v>
      </c>
      <c r="AL695">
        <v>47.683684999999997</v>
      </c>
      <c r="AM695">
        <v>107.08454</v>
      </c>
      <c r="AN695">
        <v>0.13138132999999999</v>
      </c>
      <c r="AO695" s="20">
        <v>1.4849781E-4</v>
      </c>
      <c r="AQ695">
        <v>6540</v>
      </c>
      <c r="AR695">
        <f t="shared" si="53"/>
        <v>109</v>
      </c>
      <c r="AS695">
        <v>29.793375000000001</v>
      </c>
      <c r="AT695">
        <v>104.08051</v>
      </c>
      <c r="AU695">
        <v>5.2693665000000001E-2</v>
      </c>
      <c r="AV695">
        <v>0.56787365999999995</v>
      </c>
    </row>
    <row r="696" spans="29:48">
      <c r="AC696">
        <v>6570</v>
      </c>
      <c r="AD696" s="16">
        <f t="shared" si="52"/>
        <v>109.5</v>
      </c>
      <c r="AE696">
        <v>29.410955000000001</v>
      </c>
      <c r="AF696">
        <v>123.75122</v>
      </c>
      <c r="AG696">
        <v>4.7104158E-2</v>
      </c>
      <c r="AH696">
        <v>0.44281345999999999</v>
      </c>
      <c r="AJ696">
        <v>6570</v>
      </c>
      <c r="AK696" s="16">
        <f t="shared" si="51"/>
        <v>109.5</v>
      </c>
      <c r="AL696">
        <v>47.683678</v>
      </c>
      <c r="AM696">
        <v>107.08454</v>
      </c>
      <c r="AN696">
        <v>0.13138132999999999</v>
      </c>
      <c r="AO696" s="20">
        <v>1.4909815000000001E-4</v>
      </c>
      <c r="AQ696">
        <v>6550</v>
      </c>
      <c r="AR696">
        <f t="shared" si="53"/>
        <v>109.16666666666667</v>
      </c>
      <c r="AS696">
        <v>29.674994000000002</v>
      </c>
      <c r="AT696">
        <v>104.12358999999999</v>
      </c>
      <c r="AU696">
        <v>5.2312339999999999E-2</v>
      </c>
      <c r="AV696">
        <v>0.57057939999999996</v>
      </c>
    </row>
    <row r="697" spans="29:48">
      <c r="AC697">
        <v>6580</v>
      </c>
      <c r="AD697" s="16">
        <f t="shared" si="52"/>
        <v>109.66666666666667</v>
      </c>
      <c r="AE697">
        <v>29.314876999999999</v>
      </c>
      <c r="AF697">
        <v>123.70545</v>
      </c>
      <c r="AG697">
        <v>4.6799964999999999E-2</v>
      </c>
      <c r="AH697">
        <v>0.44396612000000002</v>
      </c>
      <c r="AJ697">
        <v>6580</v>
      </c>
      <c r="AK697" s="16">
        <f t="shared" si="51"/>
        <v>109.66666666666667</v>
      </c>
      <c r="AL697">
        <v>47.683669999999999</v>
      </c>
      <c r="AM697">
        <v>107.08454</v>
      </c>
      <c r="AN697">
        <v>0.13138132999999999</v>
      </c>
      <c r="AO697" s="20">
        <v>1.4969850000000001E-4</v>
      </c>
      <c r="AQ697">
        <v>6560</v>
      </c>
      <c r="AR697">
        <f t="shared" si="53"/>
        <v>109.33333333333333</v>
      </c>
      <c r="AS697">
        <v>29.556612000000001</v>
      </c>
      <c r="AT697">
        <v>104.16558000000001</v>
      </c>
      <c r="AU697">
        <v>5.1933933000000002E-2</v>
      </c>
      <c r="AV697">
        <v>0.57328440000000003</v>
      </c>
    </row>
    <row r="698" spans="29:48">
      <c r="AC698">
        <v>6590</v>
      </c>
      <c r="AD698" s="16">
        <f t="shared" si="52"/>
        <v>109.83333333333333</v>
      </c>
      <c r="AE698">
        <v>29.218798</v>
      </c>
      <c r="AF698">
        <v>123.659904</v>
      </c>
      <c r="AG698">
        <v>4.6498332000000003E-2</v>
      </c>
      <c r="AH698">
        <v>0.44513174999999999</v>
      </c>
      <c r="AJ698">
        <v>6590</v>
      </c>
      <c r="AK698" s="16">
        <f t="shared" si="51"/>
        <v>109.83333333333333</v>
      </c>
      <c r="AL698">
        <v>47.683661999999998</v>
      </c>
      <c r="AM698">
        <v>107.08454</v>
      </c>
      <c r="AN698">
        <v>0.13138132999999999</v>
      </c>
      <c r="AO698" s="20">
        <v>1.5029885000000001E-4</v>
      </c>
      <c r="AQ698">
        <v>6570</v>
      </c>
      <c r="AR698">
        <f t="shared" si="53"/>
        <v>109.5</v>
      </c>
      <c r="AS698">
        <v>29.438230000000001</v>
      </c>
      <c r="AT698">
        <v>104.20650000000001</v>
      </c>
      <c r="AU698">
        <v>5.1558435E-2</v>
      </c>
      <c r="AV698">
        <v>0.57598890000000003</v>
      </c>
    </row>
    <row r="699" spans="29:48">
      <c r="AC699">
        <v>6600</v>
      </c>
      <c r="AD699" s="16">
        <f t="shared" si="52"/>
        <v>110</v>
      </c>
      <c r="AE699">
        <v>29.122719</v>
      </c>
      <c r="AF699">
        <v>123.61458</v>
      </c>
      <c r="AG699">
        <v>4.6199230000000001E-2</v>
      </c>
      <c r="AH699">
        <v>0.44631029999999999</v>
      </c>
      <c r="AJ699">
        <v>6600</v>
      </c>
      <c r="AK699" s="16">
        <f t="shared" si="51"/>
        <v>110</v>
      </c>
      <c r="AL699">
        <v>47.683655000000002</v>
      </c>
      <c r="AM699">
        <v>107.08454</v>
      </c>
      <c r="AN699">
        <v>0.13138132999999999</v>
      </c>
      <c r="AO699" s="20">
        <v>1.5089916999999999E-4</v>
      </c>
      <c r="AQ699">
        <v>6580</v>
      </c>
      <c r="AR699">
        <f t="shared" si="53"/>
        <v>109.66666666666667</v>
      </c>
      <c r="AS699">
        <v>29.319849000000001</v>
      </c>
      <c r="AT699">
        <v>104.24636</v>
      </c>
      <c r="AU699">
        <v>5.1185834999999999E-2</v>
      </c>
      <c r="AV699">
        <v>0.57869333000000001</v>
      </c>
    </row>
    <row r="700" spans="29:48">
      <c r="AC700">
        <v>6610</v>
      </c>
      <c r="AD700" s="16">
        <f t="shared" si="52"/>
        <v>110.16666666666667</v>
      </c>
      <c r="AE700">
        <v>29.02664</v>
      </c>
      <c r="AF700">
        <v>123.56947</v>
      </c>
      <c r="AG700">
        <v>4.5902631999999999E-2</v>
      </c>
      <c r="AH700">
        <v>0.44750174999999998</v>
      </c>
      <c r="AJ700">
        <v>6610</v>
      </c>
      <c r="AK700" s="16">
        <f t="shared" si="51"/>
        <v>110.16666666666667</v>
      </c>
      <c r="AL700">
        <v>47.683643000000004</v>
      </c>
      <c r="AM700">
        <v>107.08454</v>
      </c>
      <c r="AN700">
        <v>0.13138132999999999</v>
      </c>
      <c r="AO700" s="20">
        <v>1.5149951E-4</v>
      </c>
      <c r="AQ700">
        <v>6590</v>
      </c>
      <c r="AR700">
        <f t="shared" si="53"/>
        <v>109.83333333333333</v>
      </c>
      <c r="AS700">
        <v>29.201467999999998</v>
      </c>
      <c r="AT700">
        <v>104.28518</v>
      </c>
      <c r="AU700">
        <v>5.0816121999999998E-2</v>
      </c>
      <c r="AV700">
        <v>0.58139799999999997</v>
      </c>
    </row>
    <row r="701" spans="29:48">
      <c r="AC701">
        <v>6620</v>
      </c>
      <c r="AD701" s="16">
        <f t="shared" si="52"/>
        <v>110.33333333333333</v>
      </c>
      <c r="AE701">
        <v>28.930561000000001</v>
      </c>
      <c r="AF701">
        <v>123.52460000000001</v>
      </c>
      <c r="AG701">
        <v>4.5608517000000001E-2</v>
      </c>
      <c r="AH701">
        <v>0.44870599999999999</v>
      </c>
      <c r="AJ701">
        <v>6620</v>
      </c>
      <c r="AK701" s="16">
        <f t="shared" si="51"/>
        <v>110.33333333333333</v>
      </c>
      <c r="AL701">
        <v>47.683636</v>
      </c>
      <c r="AM701">
        <v>107.08454</v>
      </c>
      <c r="AN701">
        <v>0.13138132999999999</v>
      </c>
      <c r="AO701" s="20">
        <v>1.5209983000000001E-4</v>
      </c>
      <c r="AQ701">
        <v>6600</v>
      </c>
      <c r="AR701">
        <f t="shared" si="53"/>
        <v>110</v>
      </c>
      <c r="AS701">
        <v>29.083086000000002</v>
      </c>
      <c r="AT701">
        <v>104.322975</v>
      </c>
      <c r="AU701">
        <v>5.0449292999999999E-2</v>
      </c>
      <c r="AV701">
        <v>0.58410320000000004</v>
      </c>
    </row>
    <row r="702" spans="29:48">
      <c r="AC702">
        <v>6630</v>
      </c>
      <c r="AD702" s="16">
        <f t="shared" si="52"/>
        <v>110.5</v>
      </c>
      <c r="AE702">
        <v>28.834479999999999</v>
      </c>
      <c r="AF702">
        <v>123.47994</v>
      </c>
      <c r="AG702">
        <v>4.5316856000000003E-2</v>
      </c>
      <c r="AH702">
        <v>0.44992304</v>
      </c>
      <c r="AJ702">
        <v>6630</v>
      </c>
      <c r="AK702" s="16">
        <f t="shared" si="51"/>
        <v>110.5</v>
      </c>
      <c r="AL702">
        <v>47.683627999999999</v>
      </c>
      <c r="AM702">
        <v>107.08454</v>
      </c>
      <c r="AN702">
        <v>0.13138132999999999</v>
      </c>
      <c r="AO702" s="20">
        <v>1.5270016000000001E-4</v>
      </c>
      <c r="AQ702">
        <v>6610</v>
      </c>
      <c r="AR702">
        <f t="shared" si="53"/>
        <v>110.16666666666667</v>
      </c>
      <c r="AS702">
        <v>28.964704999999999</v>
      </c>
      <c r="AT702">
        <v>104.35975999999999</v>
      </c>
      <c r="AU702">
        <v>5.0085336000000001E-2</v>
      </c>
      <c r="AV702">
        <v>0.58680946</v>
      </c>
    </row>
    <row r="703" spans="29:48">
      <c r="AC703">
        <v>6640</v>
      </c>
      <c r="AD703" s="16">
        <f t="shared" si="52"/>
        <v>110.66666666666667</v>
      </c>
      <c r="AE703">
        <v>28.738401</v>
      </c>
      <c r="AF703">
        <v>123.43552</v>
      </c>
      <c r="AG703">
        <v>4.5027631999999998E-2</v>
      </c>
      <c r="AH703">
        <v>0.45115276999999998</v>
      </c>
      <c r="AJ703">
        <v>6640</v>
      </c>
      <c r="AK703" s="16">
        <f t="shared" si="51"/>
        <v>110.66666666666667</v>
      </c>
      <c r="AL703">
        <v>47.683619999999998</v>
      </c>
      <c r="AM703">
        <v>107.08454</v>
      </c>
      <c r="AN703">
        <v>0.13138132999999999</v>
      </c>
      <c r="AO703" s="20">
        <v>1.5330047000000001E-4</v>
      </c>
      <c r="AQ703">
        <v>6620</v>
      </c>
      <c r="AR703">
        <f t="shared" si="53"/>
        <v>110.33333333333333</v>
      </c>
      <c r="AS703">
        <v>28.846323000000002</v>
      </c>
      <c r="AT703">
        <v>104.39554</v>
      </c>
      <c r="AU703">
        <v>4.9724244000000001E-2</v>
      </c>
      <c r="AV703">
        <v>0.58951690000000001</v>
      </c>
    </row>
    <row r="704" spans="29:48">
      <c r="AC704">
        <v>6650</v>
      </c>
      <c r="AD704" s="16">
        <f t="shared" si="52"/>
        <v>110.83333333333333</v>
      </c>
      <c r="AE704">
        <v>28.642323000000001</v>
      </c>
      <c r="AF704">
        <v>123.39131999999999</v>
      </c>
      <c r="AG704">
        <v>4.4740809999999999E-2</v>
      </c>
      <c r="AH704">
        <v>0.45239517000000001</v>
      </c>
      <c r="AJ704">
        <v>6650</v>
      </c>
      <c r="AK704" s="16">
        <f t="shared" si="51"/>
        <v>110.83333333333333</v>
      </c>
      <c r="AL704">
        <v>47.683613000000001</v>
      </c>
      <c r="AM704">
        <v>107.08454</v>
      </c>
      <c r="AN704">
        <v>0.13138132999999999</v>
      </c>
      <c r="AO704" s="20">
        <v>1.539008E-4</v>
      </c>
      <c r="AQ704">
        <v>6630</v>
      </c>
      <c r="AR704">
        <f t="shared" si="53"/>
        <v>110.5</v>
      </c>
      <c r="AS704">
        <v>28.727941999999999</v>
      </c>
      <c r="AT704">
        <v>104.43034</v>
      </c>
      <c r="AU704">
        <v>4.9365997000000002E-2</v>
      </c>
      <c r="AV704">
        <v>0.59222596999999999</v>
      </c>
    </row>
    <row r="705" spans="29:48">
      <c r="AC705">
        <v>6660</v>
      </c>
      <c r="AD705" s="16">
        <f t="shared" si="52"/>
        <v>111</v>
      </c>
      <c r="AE705">
        <v>28.546244000000002</v>
      </c>
      <c r="AF705">
        <v>123.34735999999999</v>
      </c>
      <c r="AG705">
        <v>4.4456377999999998E-2</v>
      </c>
      <c r="AH705">
        <v>0.45365023999999998</v>
      </c>
      <c r="AJ705">
        <v>6660</v>
      </c>
      <c r="AK705" s="16">
        <f t="shared" si="51"/>
        <v>111</v>
      </c>
      <c r="AL705">
        <v>47.683605</v>
      </c>
      <c r="AM705">
        <v>107.08454</v>
      </c>
      <c r="AN705">
        <v>0.13138132999999999</v>
      </c>
      <c r="AO705" s="20">
        <v>1.5450110000000001E-4</v>
      </c>
      <c r="AQ705">
        <v>6640</v>
      </c>
      <c r="AR705">
        <f t="shared" si="53"/>
        <v>110.66666666666667</v>
      </c>
      <c r="AS705">
        <v>28.609559999999998</v>
      </c>
      <c r="AT705">
        <v>104.46419</v>
      </c>
      <c r="AU705">
        <v>4.9010592999999998E-2</v>
      </c>
      <c r="AV705">
        <v>0.59493697000000001</v>
      </c>
    </row>
    <row r="706" spans="29:48">
      <c r="AC706">
        <v>6670</v>
      </c>
      <c r="AD706" s="16">
        <f t="shared" si="52"/>
        <v>111.16666666666667</v>
      </c>
      <c r="AE706">
        <v>28.450164999999998</v>
      </c>
      <c r="AF706">
        <v>123.30363</v>
      </c>
      <c r="AG706">
        <v>4.4174301999999999E-2</v>
      </c>
      <c r="AH706">
        <v>0.45491785000000001</v>
      </c>
      <c r="AJ706">
        <v>6670</v>
      </c>
      <c r="AK706" s="16">
        <f t="shared" si="51"/>
        <v>111.16666666666667</v>
      </c>
      <c r="AL706">
        <v>47.683593999999999</v>
      </c>
      <c r="AM706">
        <v>107.08454</v>
      </c>
      <c r="AN706">
        <v>0.13138132999999999</v>
      </c>
      <c r="AO706" s="20">
        <v>1.5510139999999999E-4</v>
      </c>
      <c r="AQ706">
        <v>6650</v>
      </c>
      <c r="AR706">
        <f t="shared" si="53"/>
        <v>110.83333333333333</v>
      </c>
      <c r="AS706">
        <v>28.491178999999999</v>
      </c>
      <c r="AT706">
        <v>104.49708</v>
      </c>
      <c r="AU706">
        <v>4.8658013E-2</v>
      </c>
      <c r="AV706">
        <v>0.59765035</v>
      </c>
    </row>
    <row r="707" spans="29:48">
      <c r="AC707">
        <v>6680</v>
      </c>
      <c r="AD707" s="16">
        <f t="shared" si="52"/>
        <v>111.33333333333333</v>
      </c>
      <c r="AE707">
        <v>28.354085999999999</v>
      </c>
      <c r="AF707">
        <v>123.260124</v>
      </c>
      <c r="AG707">
        <v>4.3894567000000002E-2</v>
      </c>
      <c r="AH707">
        <v>0.45619798</v>
      </c>
      <c r="AJ707">
        <v>6680</v>
      </c>
      <c r="AK707" s="16">
        <f t="shared" si="51"/>
        <v>111.33333333333333</v>
      </c>
      <c r="AL707">
        <v>47.683585999999998</v>
      </c>
      <c r="AM707">
        <v>107.08454</v>
      </c>
      <c r="AN707">
        <v>0.13138132999999999</v>
      </c>
      <c r="AO707" s="20">
        <v>1.5570170999999999E-4</v>
      </c>
      <c r="AQ707">
        <v>6660</v>
      </c>
      <c r="AR707">
        <f t="shared" si="53"/>
        <v>111</v>
      </c>
      <c r="AS707">
        <v>28.372796999999998</v>
      </c>
      <c r="AT707">
        <v>104.52903999999999</v>
      </c>
      <c r="AU707">
        <v>4.8308253000000002E-2</v>
      </c>
      <c r="AV707">
        <v>0.60036639999999997</v>
      </c>
    </row>
    <row r="708" spans="29:48">
      <c r="AC708">
        <v>6690</v>
      </c>
      <c r="AD708" s="16">
        <f t="shared" si="52"/>
        <v>111.5</v>
      </c>
      <c r="AE708">
        <v>28.258006999999999</v>
      </c>
      <c r="AF708">
        <v>123.21686</v>
      </c>
      <c r="AG708">
        <v>4.3617143999999997E-2</v>
      </c>
      <c r="AH708">
        <v>0.45749062000000001</v>
      </c>
      <c r="AJ708">
        <v>6690</v>
      </c>
      <c r="AK708" s="16">
        <f t="shared" si="51"/>
        <v>111.5</v>
      </c>
      <c r="AL708">
        <v>47.683579999999999</v>
      </c>
      <c r="AM708">
        <v>107.08454</v>
      </c>
      <c r="AN708">
        <v>0.13138132999999999</v>
      </c>
      <c r="AO708" s="20">
        <v>1.5630200000000001E-4</v>
      </c>
      <c r="AQ708">
        <v>6670</v>
      </c>
      <c r="AR708">
        <f t="shared" si="53"/>
        <v>111.16666666666667</v>
      </c>
      <c r="AS708">
        <v>28.254415999999999</v>
      </c>
      <c r="AT708">
        <v>104.56008</v>
      </c>
      <c r="AU708">
        <v>4.7961295000000001E-2</v>
      </c>
      <c r="AV708">
        <v>0.60308550000000005</v>
      </c>
    </row>
    <row r="709" spans="29:48">
      <c r="AC709">
        <v>6700</v>
      </c>
      <c r="AD709" s="16">
        <f t="shared" si="52"/>
        <v>111.66666666666667</v>
      </c>
      <c r="AE709">
        <v>28.161928</v>
      </c>
      <c r="AF709">
        <v>123.17383</v>
      </c>
      <c r="AG709">
        <v>4.334201E-2</v>
      </c>
      <c r="AH709">
        <v>0.45879576</v>
      </c>
      <c r="AJ709">
        <v>6700</v>
      </c>
      <c r="AK709" s="16">
        <f t="shared" si="51"/>
        <v>111.66666666666667</v>
      </c>
      <c r="AL709">
        <v>47.683570000000003</v>
      </c>
      <c r="AM709">
        <v>107.08454</v>
      </c>
      <c r="AN709">
        <v>0.13138132999999999</v>
      </c>
      <c r="AO709" s="20">
        <v>1.5690229999999999E-4</v>
      </c>
      <c r="AQ709">
        <v>6680</v>
      </c>
      <c r="AR709">
        <f t="shared" si="53"/>
        <v>111.33333333333333</v>
      </c>
      <c r="AS709">
        <v>28.136033999999999</v>
      </c>
      <c r="AT709">
        <v>104.59022</v>
      </c>
      <c r="AU709">
        <v>4.7617126000000003E-2</v>
      </c>
      <c r="AV709">
        <v>0.60580796000000003</v>
      </c>
    </row>
    <row r="710" spans="29:48">
      <c r="AC710">
        <v>6710</v>
      </c>
      <c r="AD710" s="16">
        <f t="shared" si="52"/>
        <v>111.83333333333333</v>
      </c>
      <c r="AE710">
        <v>28.065850000000001</v>
      </c>
      <c r="AF710">
        <v>123.131035</v>
      </c>
      <c r="AG710">
        <v>4.3069147000000002E-2</v>
      </c>
      <c r="AH710">
        <v>0.4601133</v>
      </c>
      <c r="AJ710">
        <v>6710</v>
      </c>
      <c r="AK710" s="16">
        <f t="shared" ref="AK710:AK773" si="54">AJ710/60</f>
        <v>111.83333333333333</v>
      </c>
      <c r="AL710">
        <v>47.683562999999999</v>
      </c>
      <c r="AM710">
        <v>107.08454</v>
      </c>
      <c r="AN710">
        <v>0.13138132999999999</v>
      </c>
      <c r="AO710" s="20">
        <v>1.5750258E-4</v>
      </c>
      <c r="AQ710">
        <v>6690</v>
      </c>
      <c r="AR710">
        <f t="shared" si="53"/>
        <v>111.5</v>
      </c>
      <c r="AS710">
        <v>28.017652999999999</v>
      </c>
      <c r="AT710">
        <v>104.61948</v>
      </c>
      <c r="AU710">
        <v>4.7275736999999998E-2</v>
      </c>
      <c r="AV710">
        <v>0.60853409999999997</v>
      </c>
    </row>
    <row r="711" spans="29:48">
      <c r="AC711">
        <v>6720</v>
      </c>
      <c r="AD711" s="16">
        <f t="shared" ref="AD711:AD774" si="55">AC711/60</f>
        <v>112</v>
      </c>
      <c r="AE711">
        <v>27.969768999999999</v>
      </c>
      <c r="AF711">
        <v>123.08848</v>
      </c>
      <c r="AG711">
        <v>4.2798530000000001E-2</v>
      </c>
      <c r="AH711">
        <v>0.46144325000000003</v>
      </c>
      <c r="AJ711">
        <v>6720</v>
      </c>
      <c r="AK711" s="16">
        <f t="shared" si="54"/>
        <v>112</v>
      </c>
      <c r="AL711">
        <v>47.683556000000003</v>
      </c>
      <c r="AM711">
        <v>107.08454</v>
      </c>
      <c r="AN711">
        <v>0.13138132999999999</v>
      </c>
      <c r="AO711" s="20">
        <v>1.5810286E-4</v>
      </c>
      <c r="AQ711">
        <v>6700</v>
      </c>
      <c r="AR711">
        <f t="shared" ref="AR711:AR774" si="56">AQ711/60</f>
        <v>111.66666666666667</v>
      </c>
      <c r="AS711">
        <v>27.899270999999999</v>
      </c>
      <c r="AT711">
        <v>104.64785999999999</v>
      </c>
      <c r="AU711">
        <v>4.6937109999999997E-2</v>
      </c>
      <c r="AV711">
        <v>0.61126435000000001</v>
      </c>
    </row>
    <row r="712" spans="29:48">
      <c r="AC712">
        <v>6730</v>
      </c>
      <c r="AD712" s="16">
        <f t="shared" si="55"/>
        <v>112.16666666666667</v>
      </c>
      <c r="AE712">
        <v>27.87369</v>
      </c>
      <c r="AF712">
        <v>123.04616</v>
      </c>
      <c r="AG712">
        <v>4.2530138000000002E-2</v>
      </c>
      <c r="AH712">
        <v>0.46278560000000002</v>
      </c>
      <c r="AJ712">
        <v>6730</v>
      </c>
      <c r="AK712" s="16">
        <f t="shared" si="54"/>
        <v>112.16666666666667</v>
      </c>
      <c r="AL712">
        <v>47.683543999999998</v>
      </c>
      <c r="AM712">
        <v>107.08454</v>
      </c>
      <c r="AN712">
        <v>0.13138132999999999</v>
      </c>
      <c r="AO712" s="20">
        <v>1.5870314000000001E-4</v>
      </c>
      <c r="AQ712">
        <v>6710</v>
      </c>
      <c r="AR712">
        <f t="shared" si="56"/>
        <v>111.83333333333333</v>
      </c>
      <c r="AS712">
        <v>27.780889999999999</v>
      </c>
      <c r="AT712">
        <v>104.67538500000001</v>
      </c>
      <c r="AU712">
        <v>4.6601231999999999E-2</v>
      </c>
      <c r="AV712">
        <v>0.61399895000000004</v>
      </c>
    </row>
    <row r="713" spans="29:48">
      <c r="AC713">
        <v>6740</v>
      </c>
      <c r="AD713" s="16">
        <f t="shared" si="55"/>
        <v>112.33333333333333</v>
      </c>
      <c r="AE713">
        <v>27.777609999999999</v>
      </c>
      <c r="AF713">
        <v>123.00407</v>
      </c>
      <c r="AG713">
        <v>4.2263947000000003E-2</v>
      </c>
      <c r="AH713">
        <v>0.46414030000000001</v>
      </c>
      <c r="AJ713">
        <v>6740</v>
      </c>
      <c r="AK713" s="16">
        <f t="shared" si="54"/>
        <v>112.33333333333333</v>
      </c>
      <c r="AL713">
        <v>47.683537000000001</v>
      </c>
      <c r="AM713">
        <v>107.08454</v>
      </c>
      <c r="AN713">
        <v>0.13138132999999999</v>
      </c>
      <c r="AO713" s="20">
        <v>1.5930341999999999E-4</v>
      </c>
      <c r="AQ713">
        <v>6720</v>
      </c>
      <c r="AR713">
        <f t="shared" si="56"/>
        <v>112</v>
      </c>
      <c r="AS713">
        <v>27.662507999999999</v>
      </c>
      <c r="AT713">
        <v>104.70207000000001</v>
      </c>
      <c r="AU713">
        <v>4.6268089999999998E-2</v>
      </c>
      <c r="AV713">
        <v>0.61673829999999996</v>
      </c>
    </row>
    <row r="714" spans="29:48">
      <c r="AC714">
        <v>6750</v>
      </c>
      <c r="AD714" s="16">
        <f t="shared" si="55"/>
        <v>112.5</v>
      </c>
      <c r="AE714">
        <v>27.681532000000001</v>
      </c>
      <c r="AF714">
        <v>122.96222</v>
      </c>
      <c r="AG714">
        <v>4.1999936000000002E-2</v>
      </c>
      <c r="AH714">
        <v>0.46550733</v>
      </c>
      <c r="AJ714">
        <v>6750</v>
      </c>
      <c r="AK714" s="16">
        <f t="shared" si="54"/>
        <v>112.5</v>
      </c>
      <c r="AL714">
        <v>47.683529999999998</v>
      </c>
      <c r="AM714">
        <v>107.08454</v>
      </c>
      <c r="AN714">
        <v>0.13138132999999999</v>
      </c>
      <c r="AO714" s="20">
        <v>1.5990369000000001E-4</v>
      </c>
      <c r="AQ714">
        <v>6730</v>
      </c>
      <c r="AR714">
        <f t="shared" si="56"/>
        <v>112.16666666666667</v>
      </c>
      <c r="AS714">
        <v>27.544127</v>
      </c>
      <c r="AT714">
        <v>104.727936</v>
      </c>
      <c r="AU714">
        <v>4.593767E-2</v>
      </c>
      <c r="AV714">
        <v>0.6194828</v>
      </c>
    </row>
    <row r="715" spans="29:48">
      <c r="AC715">
        <v>6760</v>
      </c>
      <c r="AD715" s="16">
        <f t="shared" si="55"/>
        <v>112.66666666666667</v>
      </c>
      <c r="AE715">
        <v>27.585453000000001</v>
      </c>
      <c r="AF715">
        <v>122.92061</v>
      </c>
      <c r="AG715">
        <v>4.1738085000000001E-2</v>
      </c>
      <c r="AH715">
        <v>0.46688669999999999</v>
      </c>
      <c r="AJ715">
        <v>6760</v>
      </c>
      <c r="AK715" s="16">
        <f t="shared" si="54"/>
        <v>112.66666666666667</v>
      </c>
      <c r="AL715">
        <v>47.683520000000001</v>
      </c>
      <c r="AM715">
        <v>107.08454</v>
      </c>
      <c r="AN715">
        <v>0.13138132999999999</v>
      </c>
      <c r="AO715" s="20">
        <v>1.6050396E-4</v>
      </c>
      <c r="AQ715">
        <v>6740</v>
      </c>
      <c r="AR715">
        <f t="shared" si="56"/>
        <v>112.33333333333333</v>
      </c>
      <c r="AS715">
        <v>27.425744999999999</v>
      </c>
      <c r="AT715">
        <v>104.75299</v>
      </c>
      <c r="AU715">
        <v>4.5609955000000001E-2</v>
      </c>
      <c r="AV715">
        <v>0.62223280000000003</v>
      </c>
    </row>
    <row r="716" spans="29:48">
      <c r="AC716">
        <v>6770</v>
      </c>
      <c r="AD716" s="16">
        <f t="shared" si="55"/>
        <v>112.83333333333333</v>
      </c>
      <c r="AE716">
        <v>27.489374000000002</v>
      </c>
      <c r="AF716">
        <v>122.879234</v>
      </c>
      <c r="AG716">
        <v>4.1478372999999999E-2</v>
      </c>
      <c r="AH716">
        <v>0.46827837999999999</v>
      </c>
      <c r="AJ716">
        <v>6770</v>
      </c>
      <c r="AK716" s="16">
        <f t="shared" si="54"/>
        <v>112.83333333333333</v>
      </c>
      <c r="AL716">
        <v>47.683514000000002</v>
      </c>
      <c r="AM716">
        <v>107.08454</v>
      </c>
      <c r="AN716">
        <v>0.13138132999999999</v>
      </c>
      <c r="AO716" s="20">
        <v>1.6110422000000001E-4</v>
      </c>
      <c r="AQ716">
        <v>6750</v>
      </c>
      <c r="AR716">
        <f t="shared" si="56"/>
        <v>112.5</v>
      </c>
      <c r="AS716">
        <v>27.307364</v>
      </c>
      <c r="AT716">
        <v>104.77725</v>
      </c>
      <c r="AU716">
        <v>4.5284933999999999E-2</v>
      </c>
      <c r="AV716">
        <v>0.62498856000000003</v>
      </c>
    </row>
    <row r="717" spans="29:48">
      <c r="AC717">
        <v>6780</v>
      </c>
      <c r="AD717" s="16">
        <f t="shared" si="55"/>
        <v>113</v>
      </c>
      <c r="AE717">
        <v>27.393294999999998</v>
      </c>
      <c r="AF717">
        <v>122.838104</v>
      </c>
      <c r="AG717">
        <v>4.1220777E-2</v>
      </c>
      <c r="AH717">
        <v>0.46968233999999998</v>
      </c>
      <c r="AJ717">
        <v>6780</v>
      </c>
      <c r="AK717" s="16">
        <f t="shared" si="54"/>
        <v>113</v>
      </c>
      <c r="AL717">
        <v>47.683506000000001</v>
      </c>
      <c r="AM717">
        <v>107.08454</v>
      </c>
      <c r="AN717">
        <v>0.13138132999999999</v>
      </c>
      <c r="AO717" s="20">
        <v>1.6170447999999999E-4</v>
      </c>
      <c r="AQ717">
        <v>6760</v>
      </c>
      <c r="AR717">
        <f t="shared" si="56"/>
        <v>112.66666666666667</v>
      </c>
      <c r="AS717">
        <v>27.188981999999999</v>
      </c>
      <c r="AT717">
        <v>104.80073</v>
      </c>
      <c r="AU717">
        <v>4.4962589999999997E-2</v>
      </c>
      <c r="AV717">
        <v>0.62775064000000003</v>
      </c>
    </row>
    <row r="718" spans="29:48">
      <c r="AC718">
        <v>6790</v>
      </c>
      <c r="AD718" s="16">
        <f t="shared" si="55"/>
        <v>113.16666666666667</v>
      </c>
      <c r="AE718">
        <v>27.297215999999999</v>
      </c>
      <c r="AF718">
        <v>122.7972</v>
      </c>
      <c r="AG718">
        <v>4.0965278000000001E-2</v>
      </c>
      <c r="AH718">
        <v>0.47109859999999998</v>
      </c>
      <c r="AJ718">
        <v>6790</v>
      </c>
      <c r="AK718" s="16">
        <f t="shared" si="54"/>
        <v>113.16666666666667</v>
      </c>
      <c r="AL718">
        <v>47.683495000000001</v>
      </c>
      <c r="AM718">
        <v>107.08454</v>
      </c>
      <c r="AN718">
        <v>0.13138132999999999</v>
      </c>
      <c r="AO718" s="20">
        <v>1.6230473000000001E-4</v>
      </c>
      <c r="AQ718">
        <v>6770</v>
      </c>
      <c r="AR718">
        <f t="shared" si="56"/>
        <v>112.83333333333333</v>
      </c>
      <c r="AS718">
        <v>27.070599999999999</v>
      </c>
      <c r="AT718">
        <v>104.82344000000001</v>
      </c>
      <c r="AU718">
        <v>4.4642902999999998E-2</v>
      </c>
      <c r="AV718">
        <v>0.6305191</v>
      </c>
    </row>
    <row r="719" spans="29:48">
      <c r="AC719">
        <v>6800</v>
      </c>
      <c r="AD719" s="16">
        <f t="shared" si="55"/>
        <v>113.33333333333333</v>
      </c>
      <c r="AE719">
        <v>27.201136000000002</v>
      </c>
      <c r="AF719">
        <v>122.756546</v>
      </c>
      <c r="AG719">
        <v>4.0711853999999999E-2</v>
      </c>
      <c r="AH719">
        <v>0.47252717999999999</v>
      </c>
      <c r="AJ719">
        <v>6800</v>
      </c>
      <c r="AK719" s="16">
        <f t="shared" si="54"/>
        <v>113.33333333333333</v>
      </c>
      <c r="AL719">
        <v>47.683487</v>
      </c>
      <c r="AM719">
        <v>107.08454</v>
      </c>
      <c r="AN719">
        <v>0.13138132999999999</v>
      </c>
      <c r="AO719" s="20">
        <v>1.6290498E-4</v>
      </c>
      <c r="AQ719">
        <v>6780</v>
      </c>
      <c r="AR719">
        <f t="shared" si="56"/>
        <v>113</v>
      </c>
      <c r="AS719">
        <v>26.952218999999999</v>
      </c>
      <c r="AT719">
        <v>104.845406</v>
      </c>
      <c r="AU719">
        <v>4.4325862000000001E-2</v>
      </c>
      <c r="AV719">
        <v>0.63329446</v>
      </c>
    </row>
    <row r="720" spans="29:48">
      <c r="AC720">
        <v>6810</v>
      </c>
      <c r="AD720" s="16">
        <f t="shared" si="55"/>
        <v>113.5</v>
      </c>
      <c r="AE720">
        <v>27.105056999999999</v>
      </c>
      <c r="AF720">
        <v>122.71612500000001</v>
      </c>
      <c r="AG720">
        <v>4.0460490000000002E-2</v>
      </c>
      <c r="AH720">
        <v>0.47396802999999998</v>
      </c>
      <c r="AJ720">
        <v>6810</v>
      </c>
      <c r="AK720" s="16">
        <f t="shared" si="54"/>
        <v>113.5</v>
      </c>
      <c r="AL720">
        <v>47.683480000000003</v>
      </c>
      <c r="AM720">
        <v>107.08454</v>
      </c>
      <c r="AN720">
        <v>0.13138132999999999</v>
      </c>
      <c r="AO720" s="20">
        <v>1.6350522E-4</v>
      </c>
      <c r="AQ720">
        <v>6790</v>
      </c>
      <c r="AR720">
        <f t="shared" si="56"/>
        <v>113.16666666666667</v>
      </c>
      <c r="AS720">
        <v>26.833838</v>
      </c>
      <c r="AT720">
        <v>104.86663</v>
      </c>
      <c r="AU720">
        <v>4.4011450000000001E-2</v>
      </c>
      <c r="AV720">
        <v>0.63607705000000003</v>
      </c>
    </row>
    <row r="721" spans="29:48">
      <c r="AC721">
        <v>6820</v>
      </c>
      <c r="AD721" s="16">
        <f t="shared" si="55"/>
        <v>113.66666666666667</v>
      </c>
      <c r="AE721">
        <v>27.008977999999999</v>
      </c>
      <c r="AF721">
        <v>122.67594</v>
      </c>
      <c r="AG721">
        <v>4.0211155999999998E-2</v>
      </c>
      <c r="AH721">
        <v>0.47542116000000001</v>
      </c>
      <c r="AJ721">
        <v>6820</v>
      </c>
      <c r="AK721" s="16">
        <f t="shared" si="54"/>
        <v>113.66666666666667</v>
      </c>
      <c r="AL721">
        <v>47.68347</v>
      </c>
      <c r="AM721">
        <v>107.08454</v>
      </c>
      <c r="AN721">
        <v>0.13138132999999999</v>
      </c>
      <c r="AO721" s="20">
        <v>1.6410546000000001E-4</v>
      </c>
      <c r="AQ721">
        <v>6800</v>
      </c>
      <c r="AR721">
        <f t="shared" si="56"/>
        <v>113.33333333333333</v>
      </c>
      <c r="AS721">
        <v>26.715456</v>
      </c>
      <c r="AT721">
        <v>104.88713</v>
      </c>
      <c r="AU721">
        <v>4.3699651999999999E-2</v>
      </c>
      <c r="AV721">
        <v>0.63886726000000005</v>
      </c>
    </row>
    <row r="722" spans="29:48">
      <c r="AC722">
        <v>6830</v>
      </c>
      <c r="AD722" s="16">
        <f t="shared" si="55"/>
        <v>113.83333333333333</v>
      </c>
      <c r="AE722">
        <v>26.912898999999999</v>
      </c>
      <c r="AF722">
        <v>122.635994</v>
      </c>
      <c r="AG722">
        <v>3.996384E-2</v>
      </c>
      <c r="AH722">
        <v>0.47688659999999999</v>
      </c>
      <c r="AJ722">
        <v>6830</v>
      </c>
      <c r="AK722" s="16">
        <f t="shared" si="54"/>
        <v>113.83333333333333</v>
      </c>
      <c r="AL722">
        <v>47.683464000000001</v>
      </c>
      <c r="AM722">
        <v>107.08454</v>
      </c>
      <c r="AN722">
        <v>0.13138132999999999</v>
      </c>
      <c r="AO722" s="20">
        <v>1.6470569E-4</v>
      </c>
      <c r="AQ722">
        <v>6810</v>
      </c>
      <c r="AR722">
        <f t="shared" si="56"/>
        <v>113.5</v>
      </c>
      <c r="AS722">
        <v>26.597075</v>
      </c>
      <c r="AT722">
        <v>104.90693</v>
      </c>
      <c r="AU722">
        <v>4.3390445E-2</v>
      </c>
      <c r="AV722">
        <v>0.64166540000000005</v>
      </c>
    </row>
    <row r="723" spans="29:48">
      <c r="AC723">
        <v>6840</v>
      </c>
      <c r="AD723" s="16">
        <f t="shared" si="55"/>
        <v>114</v>
      </c>
      <c r="AE723">
        <v>26.81682</v>
      </c>
      <c r="AF723">
        <v>122.59627999999999</v>
      </c>
      <c r="AG723">
        <v>3.9718523999999998E-2</v>
      </c>
      <c r="AH723">
        <v>0.47836434999999999</v>
      </c>
      <c r="AJ723">
        <v>6840</v>
      </c>
      <c r="AK723" s="16">
        <f t="shared" si="54"/>
        <v>114</v>
      </c>
      <c r="AL723">
        <v>47.683456</v>
      </c>
      <c r="AM723">
        <v>107.08454</v>
      </c>
      <c r="AN723">
        <v>0.13138132999999999</v>
      </c>
      <c r="AO723" s="20">
        <v>1.6530591999999999E-4</v>
      </c>
      <c r="AQ723">
        <v>6820</v>
      </c>
      <c r="AR723">
        <f t="shared" si="56"/>
        <v>113.66666666666667</v>
      </c>
      <c r="AS723">
        <v>26.478693</v>
      </c>
      <c r="AT723">
        <v>104.92603</v>
      </c>
      <c r="AU723">
        <v>4.3083824E-2</v>
      </c>
      <c r="AV723">
        <v>0.64447180000000004</v>
      </c>
    </row>
    <row r="724" spans="29:48">
      <c r="AC724">
        <v>6850</v>
      </c>
      <c r="AD724" s="16">
        <f t="shared" si="55"/>
        <v>114.16666666666667</v>
      </c>
      <c r="AE724">
        <v>26.720741</v>
      </c>
      <c r="AF724">
        <v>122.55681</v>
      </c>
      <c r="AG724">
        <v>3.9475179999999999E-2</v>
      </c>
      <c r="AH724">
        <v>0.47985440000000001</v>
      </c>
      <c r="AJ724">
        <v>6850</v>
      </c>
      <c r="AK724" s="16">
        <f t="shared" si="54"/>
        <v>114.16666666666667</v>
      </c>
      <c r="AL724">
        <v>47.683444999999999</v>
      </c>
      <c r="AM724">
        <v>107.08454</v>
      </c>
      <c r="AN724">
        <v>0.13138132999999999</v>
      </c>
      <c r="AO724" s="20">
        <v>1.6590613999999999E-4</v>
      </c>
      <c r="AQ724">
        <v>6830</v>
      </c>
      <c r="AR724">
        <f t="shared" si="56"/>
        <v>113.83333333333333</v>
      </c>
      <c r="AS724">
        <v>26.360312</v>
      </c>
      <c r="AT724">
        <v>104.94446000000001</v>
      </c>
      <c r="AU724">
        <v>4.2779761999999999E-2</v>
      </c>
      <c r="AV724">
        <v>0.64728699999999995</v>
      </c>
    </row>
    <row r="725" spans="29:48">
      <c r="AC725">
        <v>6860</v>
      </c>
      <c r="AD725" s="16">
        <f t="shared" si="55"/>
        <v>114.33333333333333</v>
      </c>
      <c r="AE725">
        <v>26.624662000000001</v>
      </c>
      <c r="AF725">
        <v>122.51757000000001</v>
      </c>
      <c r="AG725">
        <v>3.9233796000000001E-2</v>
      </c>
      <c r="AH725">
        <v>0.48135679999999997</v>
      </c>
      <c r="AJ725">
        <v>6860</v>
      </c>
      <c r="AK725" s="16">
        <f t="shared" si="54"/>
        <v>114.33333333333333</v>
      </c>
      <c r="AL725">
        <v>47.683436999999998</v>
      </c>
      <c r="AM725">
        <v>107.08454</v>
      </c>
      <c r="AN725">
        <v>0.13138132999999999</v>
      </c>
      <c r="AO725" s="20">
        <v>1.6650635999999999E-4</v>
      </c>
      <c r="AQ725">
        <v>6840</v>
      </c>
      <c r="AR725">
        <f t="shared" si="56"/>
        <v>114</v>
      </c>
      <c r="AS725">
        <v>26.24193</v>
      </c>
      <c r="AT725">
        <v>104.96221</v>
      </c>
      <c r="AU725">
        <v>4.2478244999999998E-2</v>
      </c>
      <c r="AV725">
        <v>0.65011125999999997</v>
      </c>
    </row>
    <row r="726" spans="29:48">
      <c r="AC726">
        <v>6870</v>
      </c>
      <c r="AD726" s="16">
        <f t="shared" si="55"/>
        <v>114.5</v>
      </c>
      <c r="AE726">
        <v>26.528583999999999</v>
      </c>
      <c r="AF726">
        <v>122.47857</v>
      </c>
      <c r="AG726">
        <v>3.8994349999999997E-2</v>
      </c>
      <c r="AH726">
        <v>0.48287155999999998</v>
      </c>
      <c r="AJ726">
        <v>6870</v>
      </c>
      <c r="AK726" s="16">
        <f t="shared" si="54"/>
        <v>114.5</v>
      </c>
      <c r="AL726">
        <v>47.683430000000001</v>
      </c>
      <c r="AM726">
        <v>107.08454</v>
      </c>
      <c r="AN726">
        <v>0.13138132999999999</v>
      </c>
      <c r="AO726" s="20">
        <v>1.6710658E-4</v>
      </c>
      <c r="AQ726">
        <v>6850</v>
      </c>
      <c r="AR726">
        <f t="shared" si="56"/>
        <v>114.16666666666667</v>
      </c>
      <c r="AS726">
        <v>26.123549000000001</v>
      </c>
      <c r="AT726">
        <v>104.97932</v>
      </c>
      <c r="AU726">
        <v>4.2179253E-2</v>
      </c>
      <c r="AV726">
        <v>0.65294490000000005</v>
      </c>
    </row>
    <row r="727" spans="29:48">
      <c r="AC727">
        <v>6880</v>
      </c>
      <c r="AD727" s="16">
        <f t="shared" si="55"/>
        <v>114.66666666666667</v>
      </c>
      <c r="AE727">
        <v>26.432504999999999</v>
      </c>
      <c r="AF727">
        <v>122.43980000000001</v>
      </c>
      <c r="AG727">
        <v>3.8756819999999997E-2</v>
      </c>
      <c r="AH727">
        <v>0.48439872</v>
      </c>
      <c r="AJ727">
        <v>6880</v>
      </c>
      <c r="AK727" s="16">
        <f t="shared" si="54"/>
        <v>114.66666666666667</v>
      </c>
      <c r="AL727">
        <v>47.683422</v>
      </c>
      <c r="AM727">
        <v>107.08454</v>
      </c>
      <c r="AN727">
        <v>0.13138132999999999</v>
      </c>
      <c r="AO727" s="20">
        <v>1.6770679000000001E-4</v>
      </c>
      <c r="AQ727">
        <v>6860</v>
      </c>
      <c r="AR727">
        <f t="shared" si="56"/>
        <v>114.33333333333333</v>
      </c>
      <c r="AS727">
        <v>26.005168999999999</v>
      </c>
      <c r="AT727">
        <v>104.99578</v>
      </c>
      <c r="AU727">
        <v>4.1882771999999999E-2</v>
      </c>
      <c r="AV727">
        <v>0.65578840000000005</v>
      </c>
    </row>
    <row r="728" spans="29:48">
      <c r="AC728">
        <v>6890</v>
      </c>
      <c r="AD728" s="16">
        <f t="shared" si="55"/>
        <v>114.83333333333333</v>
      </c>
      <c r="AE728">
        <v>26.336424000000001</v>
      </c>
      <c r="AF728">
        <v>122.40125999999999</v>
      </c>
      <c r="AG728">
        <v>3.8521197E-2</v>
      </c>
      <c r="AH728">
        <v>0.48593828</v>
      </c>
      <c r="AJ728">
        <v>6890</v>
      </c>
      <c r="AK728" s="16">
        <f t="shared" si="54"/>
        <v>114.83333333333333</v>
      </c>
      <c r="AL728">
        <v>47.683413999999999</v>
      </c>
      <c r="AM728">
        <v>107.08454</v>
      </c>
      <c r="AN728">
        <v>0.13138132999999999</v>
      </c>
      <c r="AO728" s="20">
        <v>1.68307E-4</v>
      </c>
      <c r="AQ728">
        <v>6870</v>
      </c>
      <c r="AR728">
        <f t="shared" si="56"/>
        <v>114.5</v>
      </c>
      <c r="AS728">
        <v>25.886787000000002</v>
      </c>
      <c r="AT728">
        <v>105.01161999999999</v>
      </c>
      <c r="AU728">
        <v>4.1588787000000002E-2</v>
      </c>
      <c r="AV728">
        <v>0.65864219999999996</v>
      </c>
    </row>
    <row r="729" spans="29:48">
      <c r="AC729">
        <v>6900</v>
      </c>
      <c r="AD729" s="16">
        <f t="shared" si="55"/>
        <v>115</v>
      </c>
      <c r="AE729">
        <v>26.240345000000001</v>
      </c>
      <c r="AF729">
        <v>122.36296</v>
      </c>
      <c r="AG729">
        <v>3.8287452999999999E-2</v>
      </c>
      <c r="AH729">
        <v>0.48749029999999999</v>
      </c>
      <c r="AJ729">
        <v>6900</v>
      </c>
      <c r="AK729" s="16">
        <f t="shared" si="54"/>
        <v>115</v>
      </c>
      <c r="AL729">
        <v>47.683407000000003</v>
      </c>
      <c r="AM729">
        <v>107.08454</v>
      </c>
      <c r="AN729">
        <v>0.13138132999999999</v>
      </c>
      <c r="AO729" s="20">
        <v>1.689072E-4</v>
      </c>
      <c r="AQ729">
        <v>6880</v>
      </c>
      <c r="AR729">
        <f t="shared" si="56"/>
        <v>114.66666666666667</v>
      </c>
      <c r="AS729">
        <v>25.768405999999999</v>
      </c>
      <c r="AT729">
        <v>105.02685</v>
      </c>
      <c r="AU729">
        <v>4.1297269999999997E-2</v>
      </c>
      <c r="AV729">
        <v>0.66150653000000004</v>
      </c>
    </row>
    <row r="730" spans="29:48">
      <c r="AC730">
        <v>6910</v>
      </c>
      <c r="AD730" s="16">
        <f t="shared" si="55"/>
        <v>115.16666666666667</v>
      </c>
      <c r="AE730">
        <v>26.144265999999998</v>
      </c>
      <c r="AF730">
        <v>122.3249</v>
      </c>
      <c r="AG730">
        <v>3.8055576000000001E-2</v>
      </c>
      <c r="AH730">
        <v>0.48905480000000001</v>
      </c>
      <c r="AJ730">
        <v>6906.4279999999999</v>
      </c>
      <c r="AK730" s="16">
        <f t="shared" si="54"/>
        <v>115.10713333333334</v>
      </c>
      <c r="AL730">
        <v>47.683399999999999</v>
      </c>
      <c r="AM730">
        <v>107.08454</v>
      </c>
      <c r="AN730">
        <v>0.13138132999999999</v>
      </c>
      <c r="AO730" s="20">
        <v>1.6929301999999999E-4</v>
      </c>
      <c r="AQ730">
        <v>6890</v>
      </c>
      <c r="AR730">
        <f t="shared" si="56"/>
        <v>114.83333333333333</v>
      </c>
      <c r="AS730">
        <v>25.650023999999998</v>
      </c>
      <c r="AT730">
        <v>105.04147</v>
      </c>
      <c r="AU730">
        <v>4.1008219999999998E-2</v>
      </c>
      <c r="AV730">
        <v>0.66438189999999997</v>
      </c>
    </row>
    <row r="731" spans="29:48">
      <c r="AC731">
        <v>6920</v>
      </c>
      <c r="AD731" s="16">
        <f t="shared" si="55"/>
        <v>115.33333333333333</v>
      </c>
      <c r="AE731">
        <v>26.048186999999999</v>
      </c>
      <c r="AF731">
        <v>122.28706</v>
      </c>
      <c r="AG731">
        <v>3.7825543000000003E-2</v>
      </c>
      <c r="AH731">
        <v>0.49063172999999999</v>
      </c>
      <c r="AJ731">
        <v>6906.4279999999999</v>
      </c>
      <c r="AK731" s="16">
        <f t="shared" si="54"/>
        <v>115.10713333333334</v>
      </c>
      <c r="AL731">
        <v>47.683399999999999</v>
      </c>
      <c r="AM731">
        <v>107.08454</v>
      </c>
      <c r="AN731">
        <v>0.13138132999999999</v>
      </c>
      <c r="AO731" s="20">
        <v>1.6929301999999999E-4</v>
      </c>
      <c r="AQ731">
        <v>6900</v>
      </c>
      <c r="AR731">
        <f t="shared" si="56"/>
        <v>115</v>
      </c>
      <c r="AS731">
        <v>25.531642999999999</v>
      </c>
      <c r="AT731">
        <v>105.05551</v>
      </c>
      <c r="AU731">
        <v>4.0721603000000002E-2</v>
      </c>
      <c r="AV731">
        <v>0.66726874999999997</v>
      </c>
    </row>
    <row r="732" spans="29:48">
      <c r="AC732">
        <v>6930</v>
      </c>
      <c r="AD732" s="16">
        <f t="shared" si="55"/>
        <v>115.5</v>
      </c>
      <c r="AE732">
        <v>25.952107999999999</v>
      </c>
      <c r="AF732">
        <v>122.24946</v>
      </c>
      <c r="AG732">
        <v>3.759734E-2</v>
      </c>
      <c r="AH732">
        <v>0.49222124</v>
      </c>
      <c r="AJ732">
        <v>6910</v>
      </c>
      <c r="AK732" s="16">
        <f t="shared" si="54"/>
        <v>115.16666666666667</v>
      </c>
      <c r="AL732">
        <v>47.632545</v>
      </c>
      <c r="AM732">
        <v>107.08454999999999</v>
      </c>
      <c r="AN732">
        <v>0.13138132</v>
      </c>
      <c r="AO732">
        <v>3.8764847000000002E-3</v>
      </c>
      <c r="AQ732">
        <v>6910</v>
      </c>
      <c r="AR732">
        <f t="shared" si="56"/>
        <v>115.16666666666667</v>
      </c>
      <c r="AS732">
        <v>25.413260999999999</v>
      </c>
      <c r="AT732">
        <v>105.06896999999999</v>
      </c>
      <c r="AU732">
        <v>4.0437404000000003E-2</v>
      </c>
      <c r="AV732">
        <v>0.67016745</v>
      </c>
    </row>
    <row r="733" spans="29:48">
      <c r="AC733">
        <v>6940</v>
      </c>
      <c r="AD733" s="16">
        <f t="shared" si="55"/>
        <v>115.66666666666667</v>
      </c>
      <c r="AE733">
        <v>25.856030000000001</v>
      </c>
      <c r="AF733">
        <v>122.21208</v>
      </c>
      <c r="AG733">
        <v>3.7370946000000002E-2</v>
      </c>
      <c r="AH733">
        <v>0.49382330000000002</v>
      </c>
      <c r="AJ733">
        <v>6920</v>
      </c>
      <c r="AK733" s="16">
        <f t="shared" si="54"/>
        <v>115.33333333333333</v>
      </c>
      <c r="AL733">
        <v>47.490153999999997</v>
      </c>
      <c r="AM733">
        <v>107.08489</v>
      </c>
      <c r="AN733">
        <v>0.13138068</v>
      </c>
      <c r="AO733">
        <v>1.4334404E-2</v>
      </c>
      <c r="AQ733">
        <v>6920</v>
      </c>
      <c r="AR733">
        <f t="shared" si="56"/>
        <v>115.33333333333333</v>
      </c>
      <c r="AS733">
        <v>25.294879999999999</v>
      </c>
      <c r="AT733">
        <v>105.08187</v>
      </c>
      <c r="AU733">
        <v>4.0155612E-2</v>
      </c>
      <c r="AV733">
        <v>0.67307835999999999</v>
      </c>
    </row>
    <row r="734" spans="29:48">
      <c r="AC734">
        <v>6950</v>
      </c>
      <c r="AD734" s="16">
        <f t="shared" si="55"/>
        <v>115.83333333333333</v>
      </c>
      <c r="AE734">
        <v>25.75995</v>
      </c>
      <c r="AF734">
        <v>122.17493399999999</v>
      </c>
      <c r="AG734">
        <v>3.7146350000000002E-2</v>
      </c>
      <c r="AH734">
        <v>0.49543798</v>
      </c>
      <c r="AJ734">
        <v>6930</v>
      </c>
      <c r="AK734" s="16">
        <f t="shared" si="54"/>
        <v>115.5</v>
      </c>
      <c r="AL734">
        <v>47.347763</v>
      </c>
      <c r="AM734">
        <v>107.08651999999999</v>
      </c>
      <c r="AN734">
        <v>0.13137767</v>
      </c>
      <c r="AO734">
        <v>2.4897024E-2</v>
      </c>
      <c r="AQ734">
        <v>6930</v>
      </c>
      <c r="AR734">
        <f t="shared" si="56"/>
        <v>115.5</v>
      </c>
      <c r="AS734">
        <v>25.176497999999999</v>
      </c>
      <c r="AT734">
        <v>105.09422000000001</v>
      </c>
      <c r="AU734">
        <v>3.9876200000000001E-2</v>
      </c>
      <c r="AV734">
        <v>0.67600210000000005</v>
      </c>
    </row>
    <row r="735" spans="29:48">
      <c r="AC735">
        <v>6960</v>
      </c>
      <c r="AD735" s="16">
        <f t="shared" si="55"/>
        <v>116</v>
      </c>
      <c r="AE735">
        <v>25.663872000000001</v>
      </c>
      <c r="AF735">
        <v>122.13801599999999</v>
      </c>
      <c r="AG735">
        <v>3.6923523999999999E-2</v>
      </c>
      <c r="AH735">
        <v>0.49706534000000002</v>
      </c>
      <c r="AJ735">
        <v>6940</v>
      </c>
      <c r="AK735" s="16">
        <f t="shared" si="54"/>
        <v>115.66666666666667</v>
      </c>
      <c r="AL735">
        <v>47.205370000000002</v>
      </c>
      <c r="AM735">
        <v>107.090546</v>
      </c>
      <c r="AN735">
        <v>0.13137019</v>
      </c>
      <c r="AO735">
        <v>3.5548870000000003E-2</v>
      </c>
      <c r="AQ735">
        <v>6940</v>
      </c>
      <c r="AR735">
        <f t="shared" si="56"/>
        <v>115.66666666666667</v>
      </c>
      <c r="AS735">
        <v>25.058116999999999</v>
      </c>
      <c r="AT735">
        <v>105.10603</v>
      </c>
      <c r="AU735">
        <v>3.9599158000000002E-2</v>
      </c>
      <c r="AV735">
        <v>0.67893886999999997</v>
      </c>
    </row>
    <row r="736" spans="29:48">
      <c r="AC736">
        <v>6970</v>
      </c>
      <c r="AD736" s="16">
        <f t="shared" si="55"/>
        <v>116.16666666666667</v>
      </c>
      <c r="AE736">
        <v>25.567793000000002</v>
      </c>
      <c r="AF736">
        <v>122.10133</v>
      </c>
      <c r="AG736">
        <v>3.6702458E-2</v>
      </c>
      <c r="AH736">
        <v>0.49870544999999999</v>
      </c>
      <c r="AJ736">
        <v>6950</v>
      </c>
      <c r="AK736" s="16">
        <f t="shared" si="54"/>
        <v>115.83333333333333</v>
      </c>
      <c r="AL736">
        <v>47.062980000000003</v>
      </c>
      <c r="AM736">
        <v>107.098145</v>
      </c>
      <c r="AN736">
        <v>0.13135609000000001</v>
      </c>
      <c r="AO736">
        <v>4.6273152999999997E-2</v>
      </c>
      <c r="AQ736">
        <v>6950</v>
      </c>
      <c r="AR736">
        <f t="shared" si="56"/>
        <v>115.83333333333333</v>
      </c>
      <c r="AS736">
        <v>24.939734999999999</v>
      </c>
      <c r="AT736">
        <v>105.11732000000001</v>
      </c>
      <c r="AU736">
        <v>3.9324461999999998E-2</v>
      </c>
      <c r="AV736">
        <v>0.68188930000000003</v>
      </c>
    </row>
    <row r="737" spans="29:48">
      <c r="AC737">
        <v>6980</v>
      </c>
      <c r="AD737" s="16">
        <f t="shared" si="55"/>
        <v>116.33333333333333</v>
      </c>
      <c r="AE737">
        <v>25.471712</v>
      </c>
      <c r="AF737">
        <v>122.06487</v>
      </c>
      <c r="AG737">
        <v>3.6483130000000003E-2</v>
      </c>
      <c r="AH737">
        <v>0.50035834000000001</v>
      </c>
      <c r="AJ737">
        <v>6960</v>
      </c>
      <c r="AK737" s="16">
        <f t="shared" si="54"/>
        <v>116</v>
      </c>
      <c r="AL737">
        <v>46.920589999999997</v>
      </c>
      <c r="AM737">
        <v>107.110466</v>
      </c>
      <c r="AN737">
        <v>0.13133320000000001</v>
      </c>
      <c r="AO737">
        <v>5.7052319999999997E-2</v>
      </c>
      <c r="AQ737">
        <v>6960</v>
      </c>
      <c r="AR737">
        <f t="shared" si="56"/>
        <v>116</v>
      </c>
      <c r="AS737">
        <v>24.821353999999999</v>
      </c>
      <c r="AT737">
        <v>105.12808</v>
      </c>
      <c r="AU737">
        <v>3.9052095000000002E-2</v>
      </c>
      <c r="AV737">
        <v>0.68485370000000001</v>
      </c>
    </row>
    <row r="738" spans="29:48">
      <c r="AC738">
        <v>6990</v>
      </c>
      <c r="AD738" s="16">
        <f t="shared" si="55"/>
        <v>116.5</v>
      </c>
      <c r="AE738">
        <v>25.375633000000001</v>
      </c>
      <c r="AF738">
        <v>122.02863000000001</v>
      </c>
      <c r="AG738">
        <v>3.6265529999999997E-2</v>
      </c>
      <c r="AH738">
        <v>0.50202405000000005</v>
      </c>
      <c r="AJ738">
        <v>6970</v>
      </c>
      <c r="AK738" s="16">
        <f t="shared" si="54"/>
        <v>116.16666666666667</v>
      </c>
      <c r="AL738">
        <v>46.778199999999998</v>
      </c>
      <c r="AM738">
        <v>107.12864</v>
      </c>
      <c r="AN738">
        <v>0.13129942</v>
      </c>
      <c r="AO738">
        <v>6.7868455999999994E-2</v>
      </c>
      <c r="AQ738">
        <v>6970</v>
      </c>
      <c r="AR738">
        <f t="shared" si="56"/>
        <v>116.16666666666667</v>
      </c>
      <c r="AS738">
        <v>24.702971999999999</v>
      </c>
      <c r="AT738">
        <v>105.13834</v>
      </c>
      <c r="AU738">
        <v>3.8782034E-2</v>
      </c>
      <c r="AV738">
        <v>0.68783249999999996</v>
      </c>
    </row>
    <row r="739" spans="29:48">
      <c r="AC739">
        <v>7000</v>
      </c>
      <c r="AD739" s="16">
        <f t="shared" si="55"/>
        <v>116.66666666666667</v>
      </c>
      <c r="AE739">
        <v>25.279554000000001</v>
      </c>
      <c r="AF739">
        <v>121.99262</v>
      </c>
      <c r="AG739">
        <v>3.6049638000000002E-2</v>
      </c>
      <c r="AH739">
        <v>0.50370263999999998</v>
      </c>
      <c r="AJ739">
        <v>6980</v>
      </c>
      <c r="AK739" s="16">
        <f t="shared" si="54"/>
        <v>116.33333333333333</v>
      </c>
      <c r="AL739">
        <v>46.635807</v>
      </c>
      <c r="AM739">
        <v>107.153755</v>
      </c>
      <c r="AN739">
        <v>0.1312527</v>
      </c>
      <c r="AO739">
        <v>7.8703529999999994E-2</v>
      </c>
      <c r="AQ739">
        <v>6980</v>
      </c>
      <c r="AR739">
        <f t="shared" si="56"/>
        <v>116.33333333333333</v>
      </c>
      <c r="AS739">
        <v>24.584589999999999</v>
      </c>
      <c r="AT739">
        <v>105.14812000000001</v>
      </c>
      <c r="AU739">
        <v>3.8514267999999997E-2</v>
      </c>
      <c r="AV739">
        <v>0.69082619999999995</v>
      </c>
    </row>
    <row r="740" spans="29:48">
      <c r="AC740">
        <v>7010</v>
      </c>
      <c r="AD740" s="16">
        <f t="shared" si="55"/>
        <v>116.83333333333333</v>
      </c>
      <c r="AE740">
        <v>25.183475000000001</v>
      </c>
      <c r="AF740">
        <v>121.95684</v>
      </c>
      <c r="AG740">
        <v>3.5835433999999999E-2</v>
      </c>
      <c r="AH740">
        <v>0.50539429999999996</v>
      </c>
      <c r="AJ740">
        <v>6990</v>
      </c>
      <c r="AK740" s="16">
        <f t="shared" si="54"/>
        <v>116.5</v>
      </c>
      <c r="AL740">
        <v>46.493416000000003</v>
      </c>
      <c r="AM740">
        <v>107.18684</v>
      </c>
      <c r="AN740">
        <v>0.13119115000000001</v>
      </c>
      <c r="AO740">
        <v>8.95397E-2</v>
      </c>
      <c r="AQ740">
        <v>6990</v>
      </c>
      <c r="AR740">
        <f t="shared" si="56"/>
        <v>116.5</v>
      </c>
      <c r="AS740">
        <v>24.46621</v>
      </c>
      <c r="AT740">
        <v>105.15741</v>
      </c>
      <c r="AU740">
        <v>3.8248773999999999E-2</v>
      </c>
      <c r="AV740">
        <v>0.69383514000000002</v>
      </c>
    </row>
    <row r="741" spans="29:48">
      <c r="AC741">
        <v>7020</v>
      </c>
      <c r="AD741" s="16">
        <f t="shared" si="55"/>
        <v>117</v>
      </c>
      <c r="AE741">
        <v>25.087396999999999</v>
      </c>
      <c r="AF741">
        <v>121.92127000000001</v>
      </c>
      <c r="AG741">
        <v>3.5622910000000001E-2</v>
      </c>
      <c r="AH741">
        <v>0.50709890000000002</v>
      </c>
      <c r="AJ741">
        <v>7000</v>
      </c>
      <c r="AK741" s="16">
        <f t="shared" si="54"/>
        <v>116.66666666666667</v>
      </c>
      <c r="AL741">
        <v>46.351025</v>
      </c>
      <c r="AM741">
        <v>107.22882</v>
      </c>
      <c r="AN741">
        <v>0.13111292999999999</v>
      </c>
      <c r="AO741">
        <v>0.10035943999999999</v>
      </c>
      <c r="AQ741">
        <v>7000</v>
      </c>
      <c r="AR741">
        <f t="shared" si="56"/>
        <v>116.66666666666667</v>
      </c>
      <c r="AS741">
        <v>24.347828</v>
      </c>
      <c r="AT741">
        <v>105.16623</v>
      </c>
      <c r="AU741">
        <v>3.7985533000000002E-2</v>
      </c>
      <c r="AV741">
        <v>0.69685995999999994</v>
      </c>
    </row>
    <row r="742" spans="29:48">
      <c r="AC742">
        <v>7030</v>
      </c>
      <c r="AD742" s="16">
        <f t="shared" si="55"/>
        <v>117.16666666666667</v>
      </c>
      <c r="AE742">
        <v>24.991318</v>
      </c>
      <c r="AF742">
        <v>121.885925</v>
      </c>
      <c r="AG742">
        <v>3.5412039999999999E-2</v>
      </c>
      <c r="AH742">
        <v>0.50881670000000001</v>
      </c>
      <c r="AJ742">
        <v>7010</v>
      </c>
      <c r="AK742" s="16">
        <f t="shared" si="54"/>
        <v>116.83333333333333</v>
      </c>
      <c r="AL742">
        <v>46.208632999999999</v>
      </c>
      <c r="AM742">
        <v>107.28055999999999</v>
      </c>
      <c r="AN742">
        <v>0.13101641999999999</v>
      </c>
      <c r="AO742">
        <v>0.11114579400000001</v>
      </c>
      <c r="AQ742">
        <v>7010</v>
      </c>
      <c r="AR742">
        <f t="shared" si="56"/>
        <v>116.83333333333333</v>
      </c>
      <c r="AS742">
        <v>24.229445999999999</v>
      </c>
      <c r="AT742">
        <v>105.17458000000001</v>
      </c>
      <c r="AU742">
        <v>3.7724529999999999E-2</v>
      </c>
      <c r="AV742">
        <v>0.69990103999999997</v>
      </c>
    </row>
    <row r="743" spans="29:48">
      <c r="AC743">
        <v>7040</v>
      </c>
      <c r="AD743" s="16">
        <f t="shared" si="55"/>
        <v>117.33333333333333</v>
      </c>
      <c r="AE743">
        <v>24.895239</v>
      </c>
      <c r="AF743">
        <v>121.85081</v>
      </c>
      <c r="AG743">
        <v>3.5202815999999998E-2</v>
      </c>
      <c r="AH743">
        <v>0.51054770000000005</v>
      </c>
      <c r="AJ743">
        <v>7020</v>
      </c>
      <c r="AK743" s="16">
        <f t="shared" si="54"/>
        <v>117</v>
      </c>
      <c r="AL743">
        <v>46.066242000000003</v>
      </c>
      <c r="AM743">
        <v>107.34284</v>
      </c>
      <c r="AN743">
        <v>0.13090013</v>
      </c>
      <c r="AO743">
        <v>0.12188244600000001</v>
      </c>
      <c r="AQ743">
        <v>7020</v>
      </c>
      <c r="AR743">
        <f t="shared" si="56"/>
        <v>117</v>
      </c>
      <c r="AS743">
        <v>24.111065</v>
      </c>
      <c r="AT743">
        <v>105.18249</v>
      </c>
      <c r="AU743">
        <v>3.7465744000000002E-2</v>
      </c>
      <c r="AV743">
        <v>0.70295879999999999</v>
      </c>
    </row>
    <row r="744" spans="29:48">
      <c r="AC744">
        <v>7050</v>
      </c>
      <c r="AD744" s="16">
        <f t="shared" si="55"/>
        <v>117.5</v>
      </c>
      <c r="AE744">
        <v>24.799160000000001</v>
      </c>
      <c r="AF744">
        <v>121.8159</v>
      </c>
      <c r="AG744">
        <v>3.4995212999999997E-2</v>
      </c>
      <c r="AH744">
        <v>0.51229199999999997</v>
      </c>
      <c r="AJ744">
        <v>7030</v>
      </c>
      <c r="AK744" s="16">
        <f t="shared" si="54"/>
        <v>117.16666666666667</v>
      </c>
      <c r="AL744">
        <v>45.923850000000002</v>
      </c>
      <c r="AM744">
        <v>107.41631</v>
      </c>
      <c r="AN744">
        <v>0.13076272999999999</v>
      </c>
      <c r="AO744">
        <v>0.1325539</v>
      </c>
      <c r="AQ744">
        <v>7030</v>
      </c>
      <c r="AR744">
        <f t="shared" si="56"/>
        <v>117.16666666666667</v>
      </c>
      <c r="AS744">
        <v>23.992683</v>
      </c>
      <c r="AT744">
        <v>105.18996</v>
      </c>
      <c r="AU744">
        <v>3.7209153000000002E-2</v>
      </c>
      <c r="AV744">
        <v>0.70603380000000004</v>
      </c>
    </row>
    <row r="745" spans="29:48">
      <c r="AC745">
        <v>7060</v>
      </c>
      <c r="AD745" s="16">
        <f t="shared" si="55"/>
        <v>117.66666666666667</v>
      </c>
      <c r="AE745">
        <v>24.703081000000001</v>
      </c>
      <c r="AF745">
        <v>121.78121</v>
      </c>
      <c r="AG745">
        <v>3.4789226999999999E-2</v>
      </c>
      <c r="AH745">
        <v>0.51404965000000002</v>
      </c>
      <c r="AJ745">
        <v>7040</v>
      </c>
      <c r="AK745" s="16">
        <f t="shared" si="54"/>
        <v>117.33333333333333</v>
      </c>
      <c r="AL745">
        <v>45.781460000000003</v>
      </c>
      <c r="AM745">
        <v>107.50154999999999</v>
      </c>
      <c r="AN745">
        <v>0.13060305999999999</v>
      </c>
      <c r="AO745">
        <v>0.14314556000000001</v>
      </c>
      <c r="AQ745">
        <v>7040</v>
      </c>
      <c r="AR745">
        <f t="shared" si="56"/>
        <v>117.33333333333333</v>
      </c>
      <c r="AS745">
        <v>23.874302</v>
      </c>
      <c r="AT745">
        <v>105.19699</v>
      </c>
      <c r="AU745">
        <v>3.695474E-2</v>
      </c>
      <c r="AV745">
        <v>0.70912653000000003</v>
      </c>
    </row>
    <row r="746" spans="29:48">
      <c r="AC746">
        <v>7070</v>
      </c>
      <c r="AD746" s="16">
        <f t="shared" si="55"/>
        <v>117.83333333333333</v>
      </c>
      <c r="AE746">
        <v>24.606999999999999</v>
      </c>
      <c r="AF746">
        <v>121.74675000000001</v>
      </c>
      <c r="AG746">
        <v>3.4584829999999997E-2</v>
      </c>
      <c r="AH746">
        <v>0.51582079999999997</v>
      </c>
      <c r="AJ746">
        <v>7050</v>
      </c>
      <c r="AK746" s="16">
        <f t="shared" si="54"/>
        <v>117.5</v>
      </c>
      <c r="AL746">
        <v>45.639069999999997</v>
      </c>
      <c r="AM746">
        <v>107.599</v>
      </c>
      <c r="AN746">
        <v>0.13042015000000001</v>
      </c>
      <c r="AO746">
        <v>0.15364379</v>
      </c>
      <c r="AQ746">
        <v>7050</v>
      </c>
      <c r="AR746">
        <f t="shared" si="56"/>
        <v>117.5</v>
      </c>
      <c r="AS746">
        <v>23.75592</v>
      </c>
      <c r="AT746">
        <v>105.20360599999999</v>
      </c>
      <c r="AU746">
        <v>3.6702484E-2</v>
      </c>
      <c r="AV746">
        <v>0.71223729999999996</v>
      </c>
    </row>
    <row r="747" spans="29:48">
      <c r="AC747">
        <v>7080</v>
      </c>
      <c r="AD747" s="16">
        <f t="shared" si="55"/>
        <v>118</v>
      </c>
      <c r="AE747">
        <v>24.510921</v>
      </c>
      <c r="AF747">
        <v>121.71249400000001</v>
      </c>
      <c r="AG747">
        <v>3.4382015000000002E-2</v>
      </c>
      <c r="AH747">
        <v>0.51760550000000005</v>
      </c>
      <c r="AJ747">
        <v>7060</v>
      </c>
      <c r="AK747" s="16">
        <f t="shared" si="54"/>
        <v>117.66666666666667</v>
      </c>
      <c r="AL747">
        <v>45.496676999999998</v>
      </c>
      <c r="AM747">
        <v>107.70904</v>
      </c>
      <c r="AN747">
        <v>0.1302132</v>
      </c>
      <c r="AO747">
        <v>0.16403596000000001</v>
      </c>
      <c r="AQ747">
        <v>7060</v>
      </c>
      <c r="AR747">
        <f t="shared" si="56"/>
        <v>117.66666666666667</v>
      </c>
      <c r="AS747">
        <v>23.637539</v>
      </c>
      <c r="AT747">
        <v>105.209816</v>
      </c>
      <c r="AU747">
        <v>3.6452369999999998E-2</v>
      </c>
      <c r="AV747">
        <v>0.71536679999999997</v>
      </c>
    </row>
    <row r="748" spans="29:48">
      <c r="AC748">
        <v>7090</v>
      </c>
      <c r="AD748" s="16">
        <f t="shared" si="55"/>
        <v>118.16666666666667</v>
      </c>
      <c r="AE748">
        <v>24.414843000000001</v>
      </c>
      <c r="AF748">
        <v>121.67845</v>
      </c>
      <c r="AG748">
        <v>3.4180764000000002E-2</v>
      </c>
      <c r="AH748">
        <v>0.51940379999999997</v>
      </c>
      <c r="AJ748">
        <v>7070</v>
      </c>
      <c r="AK748" s="16">
        <f t="shared" si="54"/>
        <v>117.83333333333333</v>
      </c>
      <c r="AL748">
        <v>45.354286000000002</v>
      </c>
      <c r="AM748">
        <v>107.831924</v>
      </c>
      <c r="AN748">
        <v>0.12998158000000001</v>
      </c>
      <c r="AO748">
        <v>0.17431060000000001</v>
      </c>
      <c r="AQ748">
        <v>7070</v>
      </c>
      <c r="AR748">
        <f t="shared" si="56"/>
        <v>117.83333333333333</v>
      </c>
      <c r="AS748">
        <v>23.519157</v>
      </c>
      <c r="AT748">
        <v>105.21562</v>
      </c>
      <c r="AU748">
        <v>3.6204383E-2</v>
      </c>
      <c r="AV748">
        <v>0.71851533999999995</v>
      </c>
    </row>
    <row r="749" spans="29:48">
      <c r="AC749">
        <v>7100</v>
      </c>
      <c r="AD749" s="16">
        <f t="shared" si="55"/>
        <v>118.33333333333333</v>
      </c>
      <c r="AE749">
        <v>24.318764000000002</v>
      </c>
      <c r="AF749">
        <v>121.64463000000001</v>
      </c>
      <c r="AG749">
        <v>3.3981061999999999E-2</v>
      </c>
      <c r="AH749">
        <v>0.52121589999999995</v>
      </c>
      <c r="AJ749">
        <v>7080</v>
      </c>
      <c r="AK749" s="16">
        <f t="shared" si="54"/>
        <v>118</v>
      </c>
      <c r="AL749">
        <v>45.211894999999998</v>
      </c>
      <c r="AM749">
        <v>107.96781</v>
      </c>
      <c r="AN749">
        <v>0.12972479000000001</v>
      </c>
      <c r="AO749">
        <v>0.18445723</v>
      </c>
      <c r="AQ749">
        <v>7080</v>
      </c>
      <c r="AR749">
        <f t="shared" si="56"/>
        <v>118</v>
      </c>
      <c r="AS749">
        <v>23.400776</v>
      </c>
      <c r="AT749">
        <v>105.22103</v>
      </c>
      <c r="AU749">
        <v>3.5958495E-2</v>
      </c>
      <c r="AV749">
        <v>0.72168356</v>
      </c>
    </row>
    <row r="750" spans="29:48">
      <c r="AC750">
        <v>7110</v>
      </c>
      <c r="AD750" s="16">
        <f t="shared" si="55"/>
        <v>118.5</v>
      </c>
      <c r="AE750">
        <v>24.222684999999998</v>
      </c>
      <c r="AF750">
        <v>121.61101499999999</v>
      </c>
      <c r="AG750">
        <v>3.3782896E-2</v>
      </c>
      <c r="AH750">
        <v>0.52304196000000003</v>
      </c>
      <c r="AJ750">
        <v>7090</v>
      </c>
      <c r="AK750" s="16">
        <f t="shared" si="54"/>
        <v>118.16666666666667</v>
      </c>
      <c r="AL750">
        <v>45.069504000000002</v>
      </c>
      <c r="AM750">
        <v>108.11678000000001</v>
      </c>
      <c r="AN750">
        <v>0.12944253</v>
      </c>
      <c r="AO750">
        <v>0.19446658</v>
      </c>
      <c r="AQ750">
        <v>7090</v>
      </c>
      <c r="AR750">
        <f t="shared" si="56"/>
        <v>118.16666666666667</v>
      </c>
      <c r="AS750">
        <v>23.282394</v>
      </c>
      <c r="AT750">
        <v>105.22607000000001</v>
      </c>
      <c r="AU750">
        <v>3.5714692999999999E-2</v>
      </c>
      <c r="AV750">
        <v>0.72487190000000001</v>
      </c>
    </row>
    <row r="751" spans="29:48">
      <c r="AC751">
        <v>7120</v>
      </c>
      <c r="AD751" s="16">
        <f t="shared" si="55"/>
        <v>118.66666666666667</v>
      </c>
      <c r="AE751">
        <v>24.126605999999999</v>
      </c>
      <c r="AF751">
        <v>121.577614</v>
      </c>
      <c r="AG751">
        <v>3.3586245000000001E-2</v>
      </c>
      <c r="AH751">
        <v>0.52488199999999996</v>
      </c>
      <c r="AJ751">
        <v>7100</v>
      </c>
      <c r="AK751" s="16">
        <f t="shared" si="54"/>
        <v>118.33333333333333</v>
      </c>
      <c r="AL751">
        <v>44.927112999999999</v>
      </c>
      <c r="AM751">
        <v>108.2788</v>
      </c>
      <c r="AN751">
        <v>0.12913463</v>
      </c>
      <c r="AO751">
        <v>0.20433038000000001</v>
      </c>
      <c r="AQ751">
        <v>7100</v>
      </c>
      <c r="AR751">
        <f t="shared" si="56"/>
        <v>118.33333333333333</v>
      </c>
      <c r="AS751">
        <v>23.164013000000001</v>
      </c>
      <c r="AT751">
        <v>105.23072000000001</v>
      </c>
      <c r="AU751">
        <v>3.5472956E-2</v>
      </c>
      <c r="AV751">
        <v>0.72808090000000003</v>
      </c>
    </row>
    <row r="752" spans="29:48">
      <c r="AC752">
        <v>7130</v>
      </c>
      <c r="AD752" s="16">
        <f t="shared" si="55"/>
        <v>118.83333333333333</v>
      </c>
      <c r="AE752">
        <v>24.030526999999999</v>
      </c>
      <c r="AF752">
        <v>121.54442</v>
      </c>
      <c r="AG752">
        <v>3.33911E-2</v>
      </c>
      <c r="AH752">
        <v>0.52673614000000002</v>
      </c>
      <c r="AJ752">
        <v>7110</v>
      </c>
      <c r="AK752" s="16">
        <f t="shared" si="54"/>
        <v>118.5</v>
      </c>
      <c r="AL752">
        <v>44.78472</v>
      </c>
      <c r="AM752">
        <v>108.45377999999999</v>
      </c>
      <c r="AN752">
        <v>0.12880105</v>
      </c>
      <c r="AO752">
        <v>0.21404152000000001</v>
      </c>
      <c r="AQ752">
        <v>7110</v>
      </c>
      <c r="AR752">
        <f t="shared" si="56"/>
        <v>118.5</v>
      </c>
      <c r="AS752">
        <v>23.045631</v>
      </c>
      <c r="AT752">
        <v>105.235016</v>
      </c>
      <c r="AU752">
        <v>3.5233263000000001E-2</v>
      </c>
      <c r="AV752">
        <v>0.73131144000000003</v>
      </c>
    </row>
    <row r="753" spans="29:48">
      <c r="AC753">
        <v>7140</v>
      </c>
      <c r="AD753" s="16">
        <f t="shared" si="55"/>
        <v>119</v>
      </c>
      <c r="AE753">
        <v>23.934448</v>
      </c>
      <c r="AF753">
        <v>121.51143</v>
      </c>
      <c r="AG753">
        <v>3.3197444E-2</v>
      </c>
      <c r="AH753">
        <v>0.52860450000000003</v>
      </c>
      <c r="AJ753">
        <v>7120</v>
      </c>
      <c r="AK753" s="16">
        <f t="shared" si="54"/>
        <v>118.66666666666667</v>
      </c>
      <c r="AL753">
        <v>44.642330000000001</v>
      </c>
      <c r="AM753">
        <v>108.64154000000001</v>
      </c>
      <c r="AN753">
        <v>0.12844190999999999</v>
      </c>
      <c r="AO753">
        <v>0.22359388999999999</v>
      </c>
      <c r="AQ753">
        <v>7120</v>
      </c>
      <c r="AR753">
        <f t="shared" si="56"/>
        <v>118.66666666666667</v>
      </c>
      <c r="AS753">
        <v>22.927250000000001</v>
      </c>
      <c r="AT753">
        <v>105.23895</v>
      </c>
      <c r="AU753">
        <v>3.4995597000000003E-2</v>
      </c>
      <c r="AV753">
        <v>0.73456394999999997</v>
      </c>
    </row>
    <row r="754" spans="29:48">
      <c r="AC754">
        <v>7150</v>
      </c>
      <c r="AD754" s="16">
        <f t="shared" si="55"/>
        <v>119.16666666666667</v>
      </c>
      <c r="AE754">
        <v>23.838367000000002</v>
      </c>
      <c r="AF754">
        <v>121.47865</v>
      </c>
      <c r="AG754">
        <v>3.3005263999999999E-2</v>
      </c>
      <c r="AH754">
        <v>0.53048729999999999</v>
      </c>
      <c r="AJ754">
        <v>7130</v>
      </c>
      <c r="AK754" s="16">
        <f t="shared" si="54"/>
        <v>118.83333333333333</v>
      </c>
      <c r="AL754">
        <v>44.499940000000002</v>
      </c>
      <c r="AM754">
        <v>108.84182</v>
      </c>
      <c r="AN754">
        <v>0.12805743999999999</v>
      </c>
      <c r="AO754">
        <v>0.23298240000000001</v>
      </c>
      <c r="AQ754">
        <v>7130</v>
      </c>
      <c r="AR754">
        <f t="shared" si="56"/>
        <v>118.83333333333333</v>
      </c>
      <c r="AS754">
        <v>22.808868</v>
      </c>
      <c r="AT754">
        <v>105.24254000000001</v>
      </c>
      <c r="AU754">
        <v>3.4759940000000003E-2</v>
      </c>
      <c r="AV754">
        <v>0.73783885999999999</v>
      </c>
    </row>
    <row r="755" spans="29:48">
      <c r="AC755">
        <v>7160</v>
      </c>
      <c r="AD755" s="16">
        <f t="shared" si="55"/>
        <v>119.33333333333333</v>
      </c>
      <c r="AE755">
        <v>23.742289</v>
      </c>
      <c r="AF755">
        <v>121.44607999999999</v>
      </c>
      <c r="AG755">
        <v>3.2814544000000001E-2</v>
      </c>
      <c r="AH755">
        <v>0.53238459999999999</v>
      </c>
      <c r="AJ755">
        <v>7140</v>
      </c>
      <c r="AK755" s="16">
        <f t="shared" si="54"/>
        <v>119</v>
      </c>
      <c r="AL755">
        <v>44.357548000000001</v>
      </c>
      <c r="AM755">
        <v>109.05432</v>
      </c>
      <c r="AN755">
        <v>0.12764795000000001</v>
      </c>
      <c r="AO755">
        <v>0.24220290999999999</v>
      </c>
      <c r="AQ755">
        <v>7140</v>
      </c>
      <c r="AR755">
        <f t="shared" si="56"/>
        <v>119</v>
      </c>
      <c r="AS755">
        <v>22.690487000000001</v>
      </c>
      <c r="AT755">
        <v>105.24579</v>
      </c>
      <c r="AU755">
        <v>3.4526274000000003E-2</v>
      </c>
      <c r="AV755">
        <v>0.74113689999999999</v>
      </c>
    </row>
    <row r="756" spans="29:48">
      <c r="AC756">
        <v>7170</v>
      </c>
      <c r="AD756" s="16">
        <f t="shared" si="55"/>
        <v>119.5</v>
      </c>
      <c r="AE756">
        <v>23.64621</v>
      </c>
      <c r="AF756">
        <v>121.41370999999999</v>
      </c>
      <c r="AG756">
        <v>3.2625269999999998E-2</v>
      </c>
      <c r="AH756">
        <v>0.53429645000000003</v>
      </c>
      <c r="AJ756">
        <v>7150</v>
      </c>
      <c r="AK756" s="16">
        <f t="shared" si="54"/>
        <v>119.16666666666667</v>
      </c>
      <c r="AL756">
        <v>44.215156999999998</v>
      </c>
      <c r="AM756">
        <v>109.27867000000001</v>
      </c>
      <c r="AN756">
        <v>0.12721388</v>
      </c>
      <c r="AO756">
        <v>0.25125223000000002</v>
      </c>
      <c r="AQ756">
        <v>7150</v>
      </c>
      <c r="AR756">
        <f t="shared" si="56"/>
        <v>119.16666666666667</v>
      </c>
      <c r="AS756">
        <v>22.572105000000001</v>
      </c>
      <c r="AT756">
        <v>105.24871</v>
      </c>
      <c r="AU756">
        <v>3.4294575000000001E-2</v>
      </c>
      <c r="AV756">
        <v>0.74445870000000003</v>
      </c>
    </row>
    <row r="757" spans="29:48">
      <c r="AC757">
        <v>7180</v>
      </c>
      <c r="AD757" s="16">
        <f t="shared" si="55"/>
        <v>119.66666666666667</v>
      </c>
      <c r="AE757">
        <v>23.550129999999999</v>
      </c>
      <c r="AF757">
        <v>121.381546</v>
      </c>
      <c r="AG757">
        <v>3.2437424999999999E-2</v>
      </c>
      <c r="AH757">
        <v>0.53622309999999995</v>
      </c>
      <c r="AJ757">
        <v>7160</v>
      </c>
      <c r="AK757" s="16">
        <f t="shared" si="54"/>
        <v>119.33333333333333</v>
      </c>
      <c r="AL757">
        <v>44.072764999999997</v>
      </c>
      <c r="AM757">
        <v>109.51445</v>
      </c>
      <c r="AN757">
        <v>0.12675574000000001</v>
      </c>
      <c r="AO757">
        <v>0.26012805</v>
      </c>
      <c r="AQ757">
        <v>7160</v>
      </c>
      <c r="AR757">
        <f t="shared" si="56"/>
        <v>119.33333333333333</v>
      </c>
      <c r="AS757">
        <v>22.453724000000001</v>
      </c>
      <c r="AT757">
        <v>105.251305</v>
      </c>
      <c r="AU757">
        <v>3.4064833000000003E-2</v>
      </c>
      <c r="AV757">
        <v>0.74780475999999996</v>
      </c>
    </row>
    <row r="758" spans="29:48">
      <c r="AC758">
        <v>7190</v>
      </c>
      <c r="AD758" s="16">
        <f t="shared" si="55"/>
        <v>119.83333333333333</v>
      </c>
      <c r="AE758">
        <v>23.454052000000001</v>
      </c>
      <c r="AF758">
        <v>121.34958</v>
      </c>
      <c r="AG758">
        <v>3.2251000000000002E-2</v>
      </c>
      <c r="AH758">
        <v>0.53816472999999998</v>
      </c>
      <c r="AJ758">
        <v>7170</v>
      </c>
      <c r="AK758" s="16">
        <f t="shared" si="54"/>
        <v>119.5</v>
      </c>
      <c r="AL758">
        <v>43.930374</v>
      </c>
      <c r="AM758">
        <v>109.76114</v>
      </c>
      <c r="AN758">
        <v>0.12627414000000001</v>
      </c>
      <c r="AO758">
        <v>0.26882875000000001</v>
      </c>
      <c r="AQ758">
        <v>7170</v>
      </c>
      <c r="AR758">
        <f t="shared" si="56"/>
        <v>119.5</v>
      </c>
      <c r="AS758">
        <v>22.335342000000001</v>
      </c>
      <c r="AT758">
        <v>105.25358</v>
      </c>
      <c r="AU758">
        <v>3.3837024E-2</v>
      </c>
      <c r="AV758">
        <v>0.75117590000000001</v>
      </c>
    </row>
    <row r="759" spans="29:48">
      <c r="AC759">
        <v>7200</v>
      </c>
      <c r="AD759" s="16">
        <f t="shared" si="55"/>
        <v>120</v>
      </c>
      <c r="AE759">
        <v>23.357973000000001</v>
      </c>
      <c r="AF759">
        <v>121.31780999999999</v>
      </c>
      <c r="AG759">
        <v>3.2065980000000001E-2</v>
      </c>
      <c r="AH759">
        <v>0.54012143999999995</v>
      </c>
      <c r="AJ759">
        <v>7180</v>
      </c>
      <c r="AK759" s="16">
        <f t="shared" si="54"/>
        <v>119.66666666666667</v>
      </c>
      <c r="AL759">
        <v>43.787982999999997</v>
      </c>
      <c r="AM759">
        <v>110.01822</v>
      </c>
      <c r="AN759">
        <v>0.12576970000000001</v>
      </c>
      <c r="AO759">
        <v>0.27735330000000002</v>
      </c>
      <c r="AQ759">
        <v>7180</v>
      </c>
      <c r="AR759">
        <f t="shared" si="56"/>
        <v>119.66666666666667</v>
      </c>
      <c r="AS759">
        <v>22.21696</v>
      </c>
      <c r="AT759">
        <v>105.255554</v>
      </c>
      <c r="AU759">
        <v>3.3611125999999998E-2</v>
      </c>
      <c r="AV759">
        <v>0.75457280000000004</v>
      </c>
    </row>
    <row r="760" spans="29:48">
      <c r="AC760">
        <v>7210</v>
      </c>
      <c r="AD760" s="16">
        <f t="shared" si="55"/>
        <v>120.16666666666667</v>
      </c>
      <c r="AE760">
        <v>23.261894000000002</v>
      </c>
      <c r="AF760">
        <v>121.28625</v>
      </c>
      <c r="AG760">
        <v>3.1882353000000002E-2</v>
      </c>
      <c r="AH760">
        <v>0.54209339999999995</v>
      </c>
      <c r="AJ760">
        <v>7190</v>
      </c>
      <c r="AK760" s="16">
        <f t="shared" si="54"/>
        <v>119.83333333333333</v>
      </c>
      <c r="AL760">
        <v>43.645589999999999</v>
      </c>
      <c r="AM760">
        <v>110.285194</v>
      </c>
      <c r="AN760">
        <v>0.12524310999999999</v>
      </c>
      <c r="AO760">
        <v>0.28570139999999999</v>
      </c>
      <c r="AQ760">
        <v>7190</v>
      </c>
      <c r="AR760">
        <f t="shared" si="56"/>
        <v>119.83333333333333</v>
      </c>
      <c r="AS760">
        <v>22.098579999999998</v>
      </c>
      <c r="AT760">
        <v>105.25722</v>
      </c>
      <c r="AU760">
        <v>3.3387124999999997E-2</v>
      </c>
      <c r="AV760">
        <v>0.75799620000000001</v>
      </c>
    </row>
    <row r="761" spans="29:48">
      <c r="AC761">
        <v>7220</v>
      </c>
      <c r="AD761" s="16">
        <f t="shared" si="55"/>
        <v>120.33333333333333</v>
      </c>
      <c r="AE761">
        <v>23.165814999999998</v>
      </c>
      <c r="AF761">
        <v>121.254875</v>
      </c>
      <c r="AG761">
        <v>3.1700100000000002E-2</v>
      </c>
      <c r="AH761">
        <v>0.54408073000000001</v>
      </c>
      <c r="AJ761">
        <v>7200</v>
      </c>
      <c r="AK761" s="16">
        <f t="shared" si="54"/>
        <v>120</v>
      </c>
      <c r="AL761">
        <v>43.5032</v>
      </c>
      <c r="AM761">
        <v>110.56144</v>
      </c>
      <c r="AN761">
        <v>0.12469514499999999</v>
      </c>
      <c r="AO761">
        <v>0.29387328000000001</v>
      </c>
      <c r="AQ761">
        <v>7200</v>
      </c>
      <c r="AR761">
        <f t="shared" si="56"/>
        <v>120</v>
      </c>
      <c r="AS761">
        <v>21.980198000000001</v>
      </c>
      <c r="AT761">
        <v>105.2586</v>
      </c>
      <c r="AU761">
        <v>3.3165003999999998E-2</v>
      </c>
      <c r="AV761">
        <v>0.76144679999999998</v>
      </c>
    </row>
    <row r="762" spans="29:48">
      <c r="AC762">
        <v>7230</v>
      </c>
      <c r="AD762" s="16">
        <f t="shared" si="55"/>
        <v>120.5</v>
      </c>
      <c r="AE762">
        <v>23.069735999999999</v>
      </c>
      <c r="AF762">
        <v>121.22369999999999</v>
      </c>
      <c r="AG762">
        <v>3.1519209999999999E-2</v>
      </c>
      <c r="AH762">
        <v>0.5460836</v>
      </c>
      <c r="AJ762">
        <v>7210</v>
      </c>
      <c r="AK762" s="16">
        <f t="shared" si="54"/>
        <v>120.16666666666667</v>
      </c>
      <c r="AL762">
        <v>43.360810000000001</v>
      </c>
      <c r="AM762">
        <v>110.84636999999999</v>
      </c>
      <c r="AN762">
        <v>0.12412656</v>
      </c>
      <c r="AO762">
        <v>0.30186980000000002</v>
      </c>
      <c r="AQ762">
        <v>7210</v>
      </c>
      <c r="AR762">
        <f t="shared" si="56"/>
        <v>120.16666666666667</v>
      </c>
      <c r="AS762">
        <v>21.861816000000001</v>
      </c>
      <c r="AT762">
        <v>105.25969000000001</v>
      </c>
      <c r="AU762">
        <v>3.294474E-2</v>
      </c>
      <c r="AV762">
        <v>0.76492523999999995</v>
      </c>
    </row>
    <row r="763" spans="29:48">
      <c r="AC763">
        <v>7240</v>
      </c>
      <c r="AD763" s="16">
        <f t="shared" si="55"/>
        <v>120.66666666666667</v>
      </c>
      <c r="AE763">
        <v>22.973655999999998</v>
      </c>
      <c r="AF763">
        <v>121.19271999999999</v>
      </c>
      <c r="AG763">
        <v>3.133967E-2</v>
      </c>
      <c r="AH763">
        <v>0.54810225999999995</v>
      </c>
      <c r="AJ763">
        <v>7220</v>
      </c>
      <c r="AK763" s="16">
        <f t="shared" si="54"/>
        <v>120.33333333333333</v>
      </c>
      <c r="AL763">
        <v>43.218420000000002</v>
      </c>
      <c r="AM763">
        <v>111.13936</v>
      </c>
      <c r="AN763">
        <v>0.123538174</v>
      </c>
      <c r="AO763">
        <v>0.30969219999999997</v>
      </c>
      <c r="AQ763">
        <v>7220</v>
      </c>
      <c r="AR763">
        <f t="shared" si="56"/>
        <v>120.33333333333333</v>
      </c>
      <c r="AS763">
        <v>21.743435000000002</v>
      </c>
      <c r="AT763">
        <v>105.26049999999999</v>
      </c>
      <c r="AU763">
        <v>3.2726313999999999E-2</v>
      </c>
      <c r="AV763">
        <v>0.76843243999999999</v>
      </c>
    </row>
    <row r="764" spans="29:48">
      <c r="AC764">
        <v>7250</v>
      </c>
      <c r="AD764" s="16">
        <f t="shared" si="55"/>
        <v>120.83333333333333</v>
      </c>
      <c r="AE764">
        <v>22.877576999999999</v>
      </c>
      <c r="AF764">
        <v>121.161934</v>
      </c>
      <c r="AG764">
        <v>3.1161468000000001E-2</v>
      </c>
      <c r="AH764">
        <v>0.55013685999999995</v>
      </c>
      <c r="AJ764">
        <v>7230</v>
      </c>
      <c r="AK764" s="16">
        <f t="shared" si="54"/>
        <v>120.5</v>
      </c>
      <c r="AL764">
        <v>43.076027000000003</v>
      </c>
      <c r="AM764">
        <v>111.43976000000001</v>
      </c>
      <c r="AN764">
        <v>0.12293081</v>
      </c>
      <c r="AO764">
        <v>0.31734215999999998</v>
      </c>
      <c r="AQ764">
        <v>7230</v>
      </c>
      <c r="AR764">
        <f t="shared" si="56"/>
        <v>120.5</v>
      </c>
      <c r="AS764">
        <v>21.625053000000001</v>
      </c>
      <c r="AT764">
        <v>105.26103000000001</v>
      </c>
      <c r="AU764">
        <v>3.2509714000000002E-2</v>
      </c>
      <c r="AV764">
        <v>0.77196914000000005</v>
      </c>
    </row>
    <row r="765" spans="29:48">
      <c r="AC765">
        <v>7260</v>
      </c>
      <c r="AD765" s="16">
        <f t="shared" si="55"/>
        <v>121</v>
      </c>
      <c r="AE765">
        <v>22.781497999999999</v>
      </c>
      <c r="AF765">
        <v>121.13133999999999</v>
      </c>
      <c r="AG765">
        <v>3.0984589999999999E-2</v>
      </c>
      <c r="AH765">
        <v>0.55218750000000005</v>
      </c>
      <c r="AJ765">
        <v>7240</v>
      </c>
      <c r="AK765" s="16">
        <f t="shared" si="54"/>
        <v>120.66666666666667</v>
      </c>
      <c r="AL765">
        <v>42.933636</v>
      </c>
      <c r="AM765">
        <v>111.74692</v>
      </c>
      <c r="AN765">
        <v>0.122305304</v>
      </c>
      <c r="AO765">
        <v>0.32482159999999999</v>
      </c>
      <c r="AQ765">
        <v>7240</v>
      </c>
      <c r="AR765">
        <f t="shared" si="56"/>
        <v>120.66666666666667</v>
      </c>
      <c r="AS765">
        <v>21.506671999999998</v>
      </c>
      <c r="AT765">
        <v>105.26130999999999</v>
      </c>
      <c r="AU765">
        <v>3.2294914000000001E-2</v>
      </c>
      <c r="AV765">
        <v>0.77553609999999995</v>
      </c>
    </row>
    <row r="766" spans="29:48">
      <c r="AC766">
        <v>7270</v>
      </c>
      <c r="AD766" s="16">
        <f t="shared" si="55"/>
        <v>121.16666666666667</v>
      </c>
      <c r="AE766">
        <v>22.685420000000001</v>
      </c>
      <c r="AF766">
        <v>121.10093999999999</v>
      </c>
      <c r="AG766">
        <v>3.0809019999999999E-2</v>
      </c>
      <c r="AH766">
        <v>0.55425440000000004</v>
      </c>
      <c r="AJ766">
        <v>7250</v>
      </c>
      <c r="AK766" s="16">
        <f t="shared" si="54"/>
        <v>120.83333333333333</v>
      </c>
      <c r="AL766">
        <v>42.791245000000004</v>
      </c>
      <c r="AM766">
        <v>112.06017</v>
      </c>
      <c r="AN766">
        <v>0.12166250000000001</v>
      </c>
      <c r="AO766">
        <v>0.33213272999999999</v>
      </c>
      <c r="AQ766">
        <v>7250</v>
      </c>
      <c r="AR766">
        <f t="shared" si="56"/>
        <v>120.83333333333333</v>
      </c>
      <c r="AS766">
        <v>21.388290000000001</v>
      </c>
      <c r="AT766">
        <v>105.26132</v>
      </c>
      <c r="AU766">
        <v>3.2081902000000002E-2</v>
      </c>
      <c r="AV766">
        <v>0.77913330000000003</v>
      </c>
    </row>
    <row r="767" spans="29:48">
      <c r="AC767">
        <v>7280</v>
      </c>
      <c r="AD767" s="16">
        <f t="shared" si="55"/>
        <v>121.33333333333333</v>
      </c>
      <c r="AE767">
        <v>22.58934</v>
      </c>
      <c r="AF767">
        <v>121.07071999999999</v>
      </c>
      <c r="AG767">
        <v>3.0634749999999999E-2</v>
      </c>
      <c r="AH767">
        <v>0.55633783000000003</v>
      </c>
      <c r="AJ767">
        <v>7260</v>
      </c>
      <c r="AK767" s="16">
        <f t="shared" si="54"/>
        <v>121</v>
      </c>
      <c r="AL767">
        <v>42.648853000000003</v>
      </c>
      <c r="AM767">
        <v>112.37885</v>
      </c>
      <c r="AN767">
        <v>0.12100322500000001</v>
      </c>
      <c r="AO767">
        <v>0.33927800000000002</v>
      </c>
      <c r="AQ767">
        <v>7260</v>
      </c>
      <c r="AR767">
        <f t="shared" si="56"/>
        <v>121</v>
      </c>
      <c r="AS767">
        <v>21.269908999999998</v>
      </c>
      <c r="AT767">
        <v>105.26108000000001</v>
      </c>
      <c r="AU767">
        <v>3.1870655999999997E-2</v>
      </c>
      <c r="AV767">
        <v>0.78276179999999995</v>
      </c>
    </row>
    <row r="768" spans="29:48">
      <c r="AC768">
        <v>7290</v>
      </c>
      <c r="AD768" s="16">
        <f t="shared" si="55"/>
        <v>121.5</v>
      </c>
      <c r="AE768">
        <v>22.493261</v>
      </c>
      <c r="AF768">
        <v>121.04069</v>
      </c>
      <c r="AG768">
        <v>3.0461762E-2</v>
      </c>
      <c r="AH768">
        <v>0.55843794000000002</v>
      </c>
      <c r="AJ768">
        <v>7270</v>
      </c>
      <c r="AK768" s="16">
        <f t="shared" si="54"/>
        <v>121.16666666666667</v>
      </c>
      <c r="AL768">
        <v>42.506461999999999</v>
      </c>
      <c r="AM768">
        <v>112.702286</v>
      </c>
      <c r="AN768">
        <v>0.12032833</v>
      </c>
      <c r="AO768">
        <v>0.34626000000000001</v>
      </c>
      <c r="AQ768">
        <v>7270</v>
      </c>
      <c r="AR768">
        <f t="shared" si="56"/>
        <v>121.16666666666667</v>
      </c>
      <c r="AS768">
        <v>21.151527000000002</v>
      </c>
      <c r="AT768">
        <v>105.26058999999999</v>
      </c>
      <c r="AU768">
        <v>3.1661157000000002E-2</v>
      </c>
      <c r="AV768">
        <v>0.78642250000000002</v>
      </c>
    </row>
    <row r="769" spans="29:48">
      <c r="AC769">
        <v>7300</v>
      </c>
      <c r="AD769" s="16">
        <f t="shared" si="55"/>
        <v>121.66666666666667</v>
      </c>
      <c r="AE769">
        <v>22.397182000000001</v>
      </c>
      <c r="AF769">
        <v>121.01085</v>
      </c>
      <c r="AG769">
        <v>3.0290048999999999E-2</v>
      </c>
      <c r="AH769">
        <v>0.56055489999999997</v>
      </c>
      <c r="AJ769">
        <v>7280</v>
      </c>
      <c r="AK769" s="16">
        <f t="shared" si="54"/>
        <v>121.33333333333333</v>
      </c>
      <c r="AL769">
        <v>42.364069999999998</v>
      </c>
      <c r="AM769">
        <v>113.02979000000001</v>
      </c>
      <c r="AN769">
        <v>0.11963862</v>
      </c>
      <c r="AO769">
        <v>0.35308142999999997</v>
      </c>
      <c r="AQ769">
        <v>7280</v>
      </c>
      <c r="AR769">
        <f t="shared" si="56"/>
        <v>121.33333333333333</v>
      </c>
      <c r="AS769">
        <v>21.033145999999999</v>
      </c>
      <c r="AT769">
        <v>105.259865</v>
      </c>
      <c r="AU769">
        <v>3.1453389999999998E-2</v>
      </c>
      <c r="AV769">
        <v>0.79011600000000004</v>
      </c>
    </row>
    <row r="770" spans="29:48">
      <c r="AC770">
        <v>7310</v>
      </c>
      <c r="AD770" s="16">
        <f t="shared" si="55"/>
        <v>121.83333333333333</v>
      </c>
      <c r="AE770">
        <v>22.301103999999999</v>
      </c>
      <c r="AF770">
        <v>120.98118599999999</v>
      </c>
      <c r="AG770">
        <v>3.0119594E-2</v>
      </c>
      <c r="AH770">
        <v>0.56268899999999999</v>
      </c>
      <c r="AJ770">
        <v>7290</v>
      </c>
      <c r="AK770" s="16">
        <f t="shared" si="54"/>
        <v>121.5</v>
      </c>
      <c r="AL770">
        <v>42.221679999999999</v>
      </c>
      <c r="AM770">
        <v>113.36069999999999</v>
      </c>
      <c r="AN770">
        <v>0.11893491</v>
      </c>
      <c r="AO770">
        <v>0.35974497</v>
      </c>
      <c r="AQ770">
        <v>7290</v>
      </c>
      <c r="AR770">
        <f t="shared" si="56"/>
        <v>121.5</v>
      </c>
      <c r="AS770">
        <v>20.914764000000002</v>
      </c>
      <c r="AT770">
        <v>105.2589</v>
      </c>
      <c r="AU770">
        <v>3.1247336000000001E-2</v>
      </c>
      <c r="AV770">
        <v>0.79384310000000002</v>
      </c>
    </row>
    <row r="771" spans="29:48">
      <c r="AC771">
        <v>7320</v>
      </c>
      <c r="AD771" s="16">
        <f t="shared" si="55"/>
        <v>122</v>
      </c>
      <c r="AE771">
        <v>22.205024999999999</v>
      </c>
      <c r="AF771">
        <v>120.95171000000001</v>
      </c>
      <c r="AG771">
        <v>2.9950388000000001E-2</v>
      </c>
      <c r="AH771">
        <v>0.56484040000000002</v>
      </c>
      <c r="AJ771">
        <v>7300</v>
      </c>
      <c r="AK771" s="16">
        <f t="shared" si="54"/>
        <v>121.66666666666667</v>
      </c>
      <c r="AL771">
        <v>42.07929</v>
      </c>
      <c r="AM771">
        <v>113.69434</v>
      </c>
      <c r="AN771">
        <v>0.11821797000000001</v>
      </c>
      <c r="AO771">
        <v>0.36625340000000001</v>
      </c>
      <c r="AQ771">
        <v>7300</v>
      </c>
      <c r="AR771">
        <f t="shared" si="56"/>
        <v>121.66666666666667</v>
      </c>
      <c r="AS771">
        <v>20.796382999999999</v>
      </c>
      <c r="AT771">
        <v>105.25771</v>
      </c>
      <c r="AU771">
        <v>3.1042976E-2</v>
      </c>
      <c r="AV771">
        <v>0.79760456000000002</v>
      </c>
    </row>
    <row r="772" spans="29:48">
      <c r="AC772">
        <v>7330</v>
      </c>
      <c r="AD772" s="16">
        <f t="shared" si="55"/>
        <v>122.16666666666667</v>
      </c>
      <c r="AE772">
        <v>22.108944000000001</v>
      </c>
      <c r="AF772">
        <v>120.92242</v>
      </c>
      <c r="AG772">
        <v>2.9782415999999999E-2</v>
      </c>
      <c r="AH772">
        <v>0.56700930000000005</v>
      </c>
      <c r="AJ772">
        <v>7310</v>
      </c>
      <c r="AK772" s="16">
        <f t="shared" si="54"/>
        <v>121.83333333333333</v>
      </c>
      <c r="AL772">
        <v>41.936897000000002</v>
      </c>
      <c r="AM772">
        <v>114.03005</v>
      </c>
      <c r="AN772">
        <v>0.11748855599999999</v>
      </c>
      <c r="AO772">
        <v>0.37260944000000001</v>
      </c>
      <c r="AQ772">
        <v>7310</v>
      </c>
      <c r="AR772">
        <f t="shared" si="56"/>
        <v>121.83333333333333</v>
      </c>
      <c r="AS772">
        <v>20.678000999999998</v>
      </c>
      <c r="AT772">
        <v>105.256294</v>
      </c>
      <c r="AU772">
        <v>3.0840294000000001E-2</v>
      </c>
      <c r="AV772">
        <v>0.80140100000000003</v>
      </c>
    </row>
    <row r="773" spans="29:48">
      <c r="AC773">
        <v>7340</v>
      </c>
      <c r="AD773" s="16">
        <f t="shared" si="55"/>
        <v>122.33333333333333</v>
      </c>
      <c r="AE773">
        <v>22.012865000000001</v>
      </c>
      <c r="AF773">
        <v>120.8933</v>
      </c>
      <c r="AG773">
        <v>2.9615664999999999E-2</v>
      </c>
      <c r="AH773">
        <v>0.56919600000000004</v>
      </c>
      <c r="AJ773">
        <v>7320</v>
      </c>
      <c r="AK773" s="16">
        <f t="shared" si="54"/>
        <v>122</v>
      </c>
      <c r="AL773">
        <v>41.794505999999998</v>
      </c>
      <c r="AM773">
        <v>114.367165</v>
      </c>
      <c r="AN773">
        <v>0.116747424</v>
      </c>
      <c r="AO773">
        <v>0.37881574000000001</v>
      </c>
      <c r="AQ773">
        <v>7320</v>
      </c>
      <c r="AR773">
        <f t="shared" si="56"/>
        <v>122</v>
      </c>
      <c r="AS773">
        <v>20.559619999999999</v>
      </c>
      <c r="AT773">
        <v>105.25466</v>
      </c>
      <c r="AU773">
        <v>3.0639271999999999E-2</v>
      </c>
      <c r="AV773">
        <v>0.80523383999999998</v>
      </c>
    </row>
    <row r="774" spans="29:48">
      <c r="AC774">
        <v>7350</v>
      </c>
      <c r="AD774" s="16">
        <f t="shared" si="55"/>
        <v>122.5</v>
      </c>
      <c r="AE774">
        <v>21.916785999999998</v>
      </c>
      <c r="AF774">
        <v>120.86436999999999</v>
      </c>
      <c r="AG774">
        <v>2.9450126E-2</v>
      </c>
      <c r="AH774">
        <v>0.57140064000000002</v>
      </c>
      <c r="AJ774">
        <v>7330</v>
      </c>
      <c r="AK774" s="16">
        <f t="shared" ref="AK774:AK837" si="57">AJ774/60</f>
        <v>122.16666666666667</v>
      </c>
      <c r="AL774">
        <v>41.652115000000002</v>
      </c>
      <c r="AM774">
        <v>114.70502999999999</v>
      </c>
      <c r="AN774">
        <v>0.115995266</v>
      </c>
      <c r="AO774">
        <v>0.38487494</v>
      </c>
      <c r="AQ774">
        <v>7330</v>
      </c>
      <c r="AR774">
        <f t="shared" si="56"/>
        <v>122.16666666666667</v>
      </c>
      <c r="AS774">
        <v>20.441237999999998</v>
      </c>
      <c r="AT774">
        <v>105.252815</v>
      </c>
      <c r="AU774">
        <v>3.0439890000000001E-2</v>
      </c>
      <c r="AV774">
        <v>0.80910349999999998</v>
      </c>
    </row>
    <row r="775" spans="29:48">
      <c r="AC775">
        <v>7360</v>
      </c>
      <c r="AD775" s="16">
        <f t="shared" ref="AD775:AD838" si="58">AC775/60</f>
        <v>122.66666666666667</v>
      </c>
      <c r="AE775">
        <v>21.820706999999999</v>
      </c>
      <c r="AF775">
        <v>120.83561</v>
      </c>
      <c r="AG775">
        <v>2.9285785000000002E-2</v>
      </c>
      <c r="AH775">
        <v>0.57362349999999995</v>
      </c>
      <c r="AJ775">
        <v>7340</v>
      </c>
      <c r="AK775" s="16">
        <f t="shared" si="57"/>
        <v>122.33333333333333</v>
      </c>
      <c r="AL775">
        <v>41.509723999999999</v>
      </c>
      <c r="AM775">
        <v>115.043015</v>
      </c>
      <c r="AN775">
        <v>0.11523277</v>
      </c>
      <c r="AO775">
        <v>0.39078953999999999</v>
      </c>
      <c r="AQ775">
        <v>7340</v>
      </c>
      <c r="AR775">
        <f t="shared" ref="AR775:AR838" si="59">AQ775/60</f>
        <v>122.33333333333333</v>
      </c>
      <c r="AS775">
        <v>20.322856999999999</v>
      </c>
      <c r="AT775">
        <v>105.25076</v>
      </c>
      <c r="AU775">
        <v>3.0242132000000001E-2</v>
      </c>
      <c r="AV775">
        <v>0.81301080000000003</v>
      </c>
    </row>
    <row r="776" spans="29:48">
      <c r="AC776">
        <v>7370</v>
      </c>
      <c r="AD776" s="16">
        <f t="shared" si="58"/>
        <v>122.83333333333333</v>
      </c>
      <c r="AE776">
        <v>21.724627999999999</v>
      </c>
      <c r="AF776">
        <v>120.80703</v>
      </c>
      <c r="AG776">
        <v>2.9122628000000001E-2</v>
      </c>
      <c r="AH776">
        <v>0.57586484999999998</v>
      </c>
      <c r="AJ776">
        <v>7350</v>
      </c>
      <c r="AK776" s="16">
        <f t="shared" si="57"/>
        <v>122.5</v>
      </c>
      <c r="AL776">
        <v>41.367331999999998</v>
      </c>
      <c r="AM776">
        <v>115.38048000000001</v>
      </c>
      <c r="AN776">
        <v>0.1144606</v>
      </c>
      <c r="AO776">
        <v>0.39656195</v>
      </c>
      <c r="AQ776">
        <v>7350</v>
      </c>
      <c r="AR776">
        <f t="shared" si="59"/>
        <v>122.5</v>
      </c>
      <c r="AS776">
        <v>20.204474999999999</v>
      </c>
      <c r="AT776">
        <v>105.24851</v>
      </c>
      <c r="AU776">
        <v>3.0045981999999999E-2</v>
      </c>
      <c r="AV776">
        <v>0.81695646</v>
      </c>
    </row>
    <row r="777" spans="29:48">
      <c r="AC777">
        <v>7380</v>
      </c>
      <c r="AD777" s="16">
        <f t="shared" si="58"/>
        <v>123</v>
      </c>
      <c r="AE777">
        <v>21.628550000000001</v>
      </c>
      <c r="AF777">
        <v>120.77862500000001</v>
      </c>
      <c r="AG777">
        <v>2.8960649000000002E-2</v>
      </c>
      <c r="AH777">
        <v>0.57812490000000005</v>
      </c>
      <c r="AJ777">
        <v>7360</v>
      </c>
      <c r="AK777" s="16">
        <f t="shared" si="57"/>
        <v>122.66666666666667</v>
      </c>
      <c r="AL777">
        <v>41.224939999999997</v>
      </c>
      <c r="AM777">
        <v>115.71680499999999</v>
      </c>
      <c r="AN777">
        <v>0.11367937</v>
      </c>
      <c r="AO777">
        <v>0.40219447000000003</v>
      </c>
      <c r="AQ777">
        <v>7360</v>
      </c>
      <c r="AR777">
        <f t="shared" si="59"/>
        <v>122.66666666666667</v>
      </c>
      <c r="AS777">
        <v>20.086093999999999</v>
      </c>
      <c r="AT777">
        <v>105.246056</v>
      </c>
      <c r="AU777">
        <v>2.985142E-2</v>
      </c>
      <c r="AV777">
        <v>0.82094126999999995</v>
      </c>
    </row>
    <row r="778" spans="29:48">
      <c r="AC778">
        <v>7390</v>
      </c>
      <c r="AD778" s="16">
        <f t="shared" si="58"/>
        <v>123.16666666666667</v>
      </c>
      <c r="AE778">
        <v>21.53247</v>
      </c>
      <c r="AF778">
        <v>120.75039</v>
      </c>
      <c r="AG778">
        <v>2.8799829999999998E-2</v>
      </c>
      <c r="AH778">
        <v>0.58040389999999997</v>
      </c>
      <c r="AJ778">
        <v>7370</v>
      </c>
      <c r="AK778" s="16">
        <f t="shared" si="57"/>
        <v>122.83333333333333</v>
      </c>
      <c r="AL778">
        <v>41.082549999999998</v>
      </c>
      <c r="AM778">
        <v>116.05139</v>
      </c>
      <c r="AN778">
        <v>0.1128897</v>
      </c>
      <c r="AO778">
        <v>0.40768919999999997</v>
      </c>
      <c r="AQ778">
        <v>7370</v>
      </c>
      <c r="AR778">
        <f t="shared" si="59"/>
        <v>122.83333333333333</v>
      </c>
      <c r="AS778">
        <v>19.967711999999999</v>
      </c>
      <c r="AT778">
        <v>105.243416</v>
      </c>
      <c r="AU778">
        <v>2.9658430999999999E-2</v>
      </c>
      <c r="AV778">
        <v>0.82496610000000004</v>
      </c>
    </row>
    <row r="779" spans="29:48">
      <c r="AC779">
        <v>7400</v>
      </c>
      <c r="AD779" s="16">
        <f t="shared" si="58"/>
        <v>123.33333333333333</v>
      </c>
      <c r="AE779">
        <v>21.436392000000001</v>
      </c>
      <c r="AF779">
        <v>120.72233</v>
      </c>
      <c r="AG779">
        <v>2.8640162E-2</v>
      </c>
      <c r="AH779">
        <v>0.58270215999999997</v>
      </c>
      <c r="AJ779">
        <v>7380</v>
      </c>
      <c r="AK779" s="16">
        <f t="shared" si="57"/>
        <v>123</v>
      </c>
      <c r="AL779">
        <v>40.940159999999999</v>
      </c>
      <c r="AM779">
        <v>116.38365</v>
      </c>
      <c r="AN779">
        <v>0.11209214000000001</v>
      </c>
      <c r="AO779">
        <v>0.41304817999999999</v>
      </c>
      <c r="AQ779">
        <v>7380</v>
      </c>
      <c r="AR779">
        <f t="shared" si="59"/>
        <v>123</v>
      </c>
      <c r="AS779">
        <v>19.849329999999998</v>
      </c>
      <c r="AT779">
        <v>105.240585</v>
      </c>
      <c r="AU779">
        <v>2.9466995999999999E-2</v>
      </c>
      <c r="AV779">
        <v>0.82903165000000001</v>
      </c>
    </row>
    <row r="780" spans="29:48">
      <c r="AC780">
        <v>7410</v>
      </c>
      <c r="AD780" s="16">
        <f t="shared" si="58"/>
        <v>123.5</v>
      </c>
      <c r="AE780">
        <v>21.340312999999998</v>
      </c>
      <c r="AF780">
        <v>120.69444</v>
      </c>
      <c r="AG780">
        <v>2.8481633999999999E-2</v>
      </c>
      <c r="AH780">
        <v>0.58501990000000004</v>
      </c>
      <c r="AJ780">
        <v>7390</v>
      </c>
      <c r="AK780" s="16">
        <f t="shared" si="57"/>
        <v>123.16666666666667</v>
      </c>
      <c r="AL780">
        <v>40.797767999999998</v>
      </c>
      <c r="AM780">
        <v>116.71301</v>
      </c>
      <c r="AN780">
        <v>0.11128724</v>
      </c>
      <c r="AO780">
        <v>0.41827314999999998</v>
      </c>
      <c r="AQ780">
        <v>7390</v>
      </c>
      <c r="AR780">
        <f t="shared" si="59"/>
        <v>123.16666666666667</v>
      </c>
      <c r="AS780">
        <v>19.73095</v>
      </c>
      <c r="AT780">
        <v>105.23757000000001</v>
      </c>
      <c r="AU780">
        <v>2.92771E-2</v>
      </c>
      <c r="AV780">
        <v>0.83313875999999998</v>
      </c>
    </row>
    <row r="781" spans="29:48">
      <c r="AC781">
        <v>7420</v>
      </c>
      <c r="AD781" s="16">
        <f t="shared" si="58"/>
        <v>123.66666666666667</v>
      </c>
      <c r="AE781">
        <v>21.244232</v>
      </c>
      <c r="AF781">
        <v>120.66672</v>
      </c>
      <c r="AG781">
        <v>2.8324233000000001E-2</v>
      </c>
      <c r="AH781">
        <v>0.58735740000000003</v>
      </c>
      <c r="AJ781">
        <v>7400</v>
      </c>
      <c r="AK781" s="16">
        <f t="shared" si="57"/>
        <v>123.33333333333333</v>
      </c>
      <c r="AL781">
        <v>40.655375999999997</v>
      </c>
      <c r="AM781">
        <v>117.03892</v>
      </c>
      <c r="AN781">
        <v>0.110475525</v>
      </c>
      <c r="AO781">
        <v>0.42336590000000002</v>
      </c>
      <c r="AQ781">
        <v>7400</v>
      </c>
      <c r="AR781">
        <f t="shared" si="59"/>
        <v>123.33333333333333</v>
      </c>
      <c r="AS781">
        <v>19.612568</v>
      </c>
      <c r="AT781">
        <v>105.234375</v>
      </c>
      <c r="AU781">
        <v>2.9088724E-2</v>
      </c>
      <c r="AV781">
        <v>0.83728826000000001</v>
      </c>
    </row>
    <row r="782" spans="29:48">
      <c r="AC782">
        <v>7430</v>
      </c>
      <c r="AD782" s="16">
        <f t="shared" si="58"/>
        <v>123.83333333333333</v>
      </c>
      <c r="AE782">
        <v>21.148153000000001</v>
      </c>
      <c r="AF782">
        <v>120.63916</v>
      </c>
      <c r="AG782">
        <v>2.8167952E-2</v>
      </c>
      <c r="AH782">
        <v>0.58971505999999996</v>
      </c>
      <c r="AJ782">
        <v>7410</v>
      </c>
      <c r="AK782" s="16">
        <f t="shared" si="57"/>
        <v>123.5</v>
      </c>
      <c r="AL782">
        <v>40.512985</v>
      </c>
      <c r="AM782">
        <v>117.36084</v>
      </c>
      <c r="AN782">
        <v>0.10965749</v>
      </c>
      <c r="AO782">
        <v>0.42832791999999997</v>
      </c>
      <c r="AQ782">
        <v>7410</v>
      </c>
      <c r="AR782">
        <f t="shared" si="59"/>
        <v>123.5</v>
      </c>
      <c r="AS782">
        <v>19.494185999999999</v>
      </c>
      <c r="AT782">
        <v>105.23101</v>
      </c>
      <c r="AU782">
        <v>2.8901853000000002E-2</v>
      </c>
      <c r="AV782">
        <v>0.84148299999999998</v>
      </c>
    </row>
    <row r="783" spans="29:48">
      <c r="AC783">
        <v>7440</v>
      </c>
      <c r="AD783" s="16">
        <f t="shared" si="58"/>
        <v>124</v>
      </c>
      <c r="AE783">
        <v>21.052074000000001</v>
      </c>
      <c r="AF783">
        <v>120.61177000000001</v>
      </c>
      <c r="AG783">
        <v>2.8012775E-2</v>
      </c>
      <c r="AH783">
        <v>0.59209310000000004</v>
      </c>
      <c r="AJ783">
        <v>7420</v>
      </c>
      <c r="AK783" s="16">
        <f t="shared" si="57"/>
        <v>123.66666666666667</v>
      </c>
      <c r="AL783">
        <v>40.370593999999997</v>
      </c>
      <c r="AM783">
        <v>117.67825000000001</v>
      </c>
      <c r="AN783">
        <v>0.1088336</v>
      </c>
      <c r="AO783">
        <v>0.43316070000000001</v>
      </c>
      <c r="AQ783">
        <v>7420</v>
      </c>
      <c r="AR783">
        <f t="shared" si="59"/>
        <v>123.66666666666667</v>
      </c>
      <c r="AS783">
        <v>19.375805</v>
      </c>
      <c r="AT783">
        <v>105.22748</v>
      </c>
      <c r="AU783">
        <v>2.8716466999999999E-2</v>
      </c>
      <c r="AV783">
        <v>0.84572480000000005</v>
      </c>
    </row>
    <row r="784" spans="29:48">
      <c r="AC784">
        <v>7450</v>
      </c>
      <c r="AD784" s="16">
        <f t="shared" si="58"/>
        <v>124.16666666666667</v>
      </c>
      <c r="AE784">
        <v>20.955995999999999</v>
      </c>
      <c r="AF784">
        <v>120.58454999999999</v>
      </c>
      <c r="AG784">
        <v>2.7858693E-2</v>
      </c>
      <c r="AH784">
        <v>0.59449180000000001</v>
      </c>
      <c r="AJ784">
        <v>7430</v>
      </c>
      <c r="AK784" s="16">
        <f t="shared" si="57"/>
        <v>123.83333333333333</v>
      </c>
      <c r="AL784">
        <v>40.228203000000001</v>
      </c>
      <c r="AM784">
        <v>117.99066000000001</v>
      </c>
      <c r="AN784">
        <v>0.108004324</v>
      </c>
      <c r="AO784">
        <v>0.43786555999999999</v>
      </c>
      <c r="AQ784">
        <v>7430</v>
      </c>
      <c r="AR784">
        <f t="shared" si="59"/>
        <v>123.83333333333333</v>
      </c>
      <c r="AS784">
        <v>19.257425000000001</v>
      </c>
      <c r="AT784">
        <v>105.22378</v>
      </c>
      <c r="AU784">
        <v>2.8532551999999999E-2</v>
      </c>
      <c r="AV784">
        <v>0.85001349999999998</v>
      </c>
    </row>
    <row r="785" spans="29:48">
      <c r="AC785">
        <v>7460</v>
      </c>
      <c r="AD785" s="16">
        <f t="shared" si="58"/>
        <v>124.33333333333333</v>
      </c>
      <c r="AE785">
        <v>20.859916999999999</v>
      </c>
      <c r="AF785">
        <v>120.55749</v>
      </c>
      <c r="AG785">
        <v>2.7705693999999999E-2</v>
      </c>
      <c r="AH785">
        <v>0.59691143000000002</v>
      </c>
      <c r="AJ785">
        <v>7440</v>
      </c>
      <c r="AK785" s="16">
        <f t="shared" si="57"/>
        <v>124</v>
      </c>
      <c r="AL785">
        <v>40.085810000000002</v>
      </c>
      <c r="AM785">
        <v>118.29761000000001</v>
      </c>
      <c r="AN785">
        <v>0.107170075</v>
      </c>
      <c r="AO785">
        <v>0.44244367000000001</v>
      </c>
      <c r="AQ785">
        <v>7440</v>
      </c>
      <c r="AR785">
        <f t="shared" si="59"/>
        <v>124</v>
      </c>
      <c r="AS785">
        <v>19.139043999999998</v>
      </c>
      <c r="AT785">
        <v>105.21992</v>
      </c>
      <c r="AU785">
        <v>2.8350090000000001E-2</v>
      </c>
      <c r="AV785">
        <v>0.85435026999999997</v>
      </c>
    </row>
    <row r="786" spans="29:48">
      <c r="AC786">
        <v>7470</v>
      </c>
      <c r="AD786" s="16">
        <f t="shared" si="58"/>
        <v>124.5</v>
      </c>
      <c r="AE786">
        <v>20.763838</v>
      </c>
      <c r="AF786">
        <v>120.53059</v>
      </c>
      <c r="AG786">
        <v>2.7553767E-2</v>
      </c>
      <c r="AH786">
        <v>0.59935236000000003</v>
      </c>
      <c r="AJ786">
        <v>7450</v>
      </c>
      <c r="AK786" s="16">
        <f t="shared" si="57"/>
        <v>124.16666666666667</v>
      </c>
      <c r="AL786">
        <v>39.943420000000003</v>
      </c>
      <c r="AM786">
        <v>118.59864</v>
      </c>
      <c r="AN786">
        <v>0.106331274</v>
      </c>
      <c r="AO786">
        <v>0.44689623000000001</v>
      </c>
      <c r="AQ786">
        <v>7450</v>
      </c>
      <c r="AR786">
        <f t="shared" si="59"/>
        <v>124.16666666666667</v>
      </c>
      <c r="AS786">
        <v>19.020662000000002</v>
      </c>
      <c r="AT786">
        <v>105.2159</v>
      </c>
      <c r="AU786">
        <v>2.8169067999999998E-2</v>
      </c>
      <c r="AV786">
        <v>0.85873650000000001</v>
      </c>
    </row>
    <row r="787" spans="29:48">
      <c r="AC787">
        <v>7480</v>
      </c>
      <c r="AD787" s="16">
        <f t="shared" si="58"/>
        <v>124.66666666666667</v>
      </c>
      <c r="AE787">
        <v>20.667759</v>
      </c>
      <c r="AF787">
        <v>120.50385</v>
      </c>
      <c r="AG787">
        <v>2.7402902E-2</v>
      </c>
      <c r="AH787">
        <v>0.60181487</v>
      </c>
      <c r="AJ787">
        <v>7460</v>
      </c>
      <c r="AK787" s="16">
        <f t="shared" si="57"/>
        <v>124.33333333333333</v>
      </c>
      <c r="AL787">
        <v>39.801029999999997</v>
      </c>
      <c r="AM787">
        <v>118.89333999999999</v>
      </c>
      <c r="AN787">
        <v>0.105488315</v>
      </c>
      <c r="AO787">
        <v>0.45122424</v>
      </c>
      <c r="AQ787">
        <v>7460</v>
      </c>
      <c r="AR787">
        <f t="shared" si="59"/>
        <v>124.33333333333333</v>
      </c>
      <c r="AS787">
        <v>18.902280000000001</v>
      </c>
      <c r="AT787">
        <v>105.21172</v>
      </c>
      <c r="AU787">
        <v>2.7989466000000001E-2</v>
      </c>
      <c r="AV787">
        <v>0.86317339999999998</v>
      </c>
    </row>
    <row r="788" spans="29:48">
      <c r="AC788">
        <v>7490</v>
      </c>
      <c r="AD788" s="16">
        <f t="shared" si="58"/>
        <v>124.83333333333333</v>
      </c>
      <c r="AE788">
        <v>20.571680000000001</v>
      </c>
      <c r="AF788">
        <v>120.47727</v>
      </c>
      <c r="AG788">
        <v>2.7253085999999999E-2</v>
      </c>
      <c r="AH788">
        <v>0.60429924999999995</v>
      </c>
      <c r="AJ788">
        <v>7470</v>
      </c>
      <c r="AK788" s="16">
        <f t="shared" si="57"/>
        <v>124.5</v>
      </c>
      <c r="AL788">
        <v>39.658638000000003</v>
      </c>
      <c r="AM788">
        <v>119.18130499999999</v>
      </c>
      <c r="AN788">
        <v>0.104641594</v>
      </c>
      <c r="AO788">
        <v>0.45542877999999998</v>
      </c>
      <c r="AQ788">
        <v>7470</v>
      </c>
      <c r="AR788">
        <f t="shared" si="59"/>
        <v>124.5</v>
      </c>
      <c r="AS788">
        <v>18.783899999999999</v>
      </c>
      <c r="AT788">
        <v>105.20740000000001</v>
      </c>
      <c r="AU788">
        <v>2.7811269999999999E-2</v>
      </c>
      <c r="AV788">
        <v>0.8676625</v>
      </c>
    </row>
    <row r="789" spans="29:48">
      <c r="AC789">
        <v>7500</v>
      </c>
      <c r="AD789" s="16">
        <f t="shared" si="58"/>
        <v>125</v>
      </c>
      <c r="AE789">
        <v>20.4756</v>
      </c>
      <c r="AF789">
        <v>120.45084</v>
      </c>
      <c r="AG789">
        <v>2.710431E-2</v>
      </c>
      <c r="AH789">
        <v>0.60680590000000001</v>
      </c>
      <c r="AJ789">
        <v>7480</v>
      </c>
      <c r="AK789" s="16">
        <f t="shared" si="57"/>
        <v>124.66666666666667</v>
      </c>
      <c r="AL789">
        <v>39.516247</v>
      </c>
      <c r="AM789">
        <v>119.462166</v>
      </c>
      <c r="AN789">
        <v>0.10379147</v>
      </c>
      <c r="AO789">
        <v>0.45951073999999997</v>
      </c>
      <c r="AQ789">
        <v>7480</v>
      </c>
      <c r="AR789">
        <f t="shared" si="59"/>
        <v>124.66666666666667</v>
      </c>
      <c r="AS789">
        <v>18.665517999999999</v>
      </c>
      <c r="AT789">
        <v>105.202934</v>
      </c>
      <c r="AU789">
        <v>2.7634461999999999E-2</v>
      </c>
      <c r="AV789">
        <v>0.87220509999999996</v>
      </c>
    </row>
    <row r="790" spans="29:48">
      <c r="AC790">
        <v>7510</v>
      </c>
      <c r="AD790" s="16">
        <f t="shared" si="58"/>
        <v>125.16666666666667</v>
      </c>
      <c r="AE790">
        <v>20.379519999999999</v>
      </c>
      <c r="AF790">
        <v>120.42458000000001</v>
      </c>
      <c r="AG790">
        <v>2.6956566000000001E-2</v>
      </c>
      <c r="AH790">
        <v>0.60933510000000002</v>
      </c>
      <c r="AJ790">
        <v>7490</v>
      </c>
      <c r="AK790" s="16">
        <f t="shared" si="57"/>
        <v>124.83333333333333</v>
      </c>
      <c r="AL790">
        <v>39.373856000000004</v>
      </c>
      <c r="AM790">
        <v>119.73559</v>
      </c>
      <c r="AN790">
        <v>0.1029383</v>
      </c>
      <c r="AO790">
        <v>0.46347114</v>
      </c>
      <c r="AQ790">
        <v>7490</v>
      </c>
      <c r="AR790">
        <f t="shared" si="59"/>
        <v>124.83333333333333</v>
      </c>
      <c r="AS790">
        <v>18.547135999999998</v>
      </c>
      <c r="AT790">
        <v>105.19832599999999</v>
      </c>
      <c r="AU790">
        <v>2.7459029999999999E-2</v>
      </c>
      <c r="AV790">
        <v>0.87680270000000005</v>
      </c>
    </row>
    <row r="791" spans="29:48">
      <c r="AC791">
        <v>7520</v>
      </c>
      <c r="AD791" s="16">
        <f t="shared" si="58"/>
        <v>125.33333333333333</v>
      </c>
      <c r="AE791">
        <v>20.283442000000001</v>
      </c>
      <c r="AF791">
        <v>120.39847</v>
      </c>
      <c r="AG791">
        <v>2.6809837999999999E-2</v>
      </c>
      <c r="AH791">
        <v>0.61188730000000002</v>
      </c>
      <c r="AJ791">
        <v>7500</v>
      </c>
      <c r="AK791" s="16">
        <f t="shared" si="57"/>
        <v>125</v>
      </c>
      <c r="AL791">
        <v>39.231464000000003</v>
      </c>
      <c r="AM791">
        <v>120.00125</v>
      </c>
      <c r="AN791">
        <v>0.10208244599999999</v>
      </c>
      <c r="AO791">
        <v>0.46731089999999997</v>
      </c>
      <c r="AQ791">
        <v>7500</v>
      </c>
      <c r="AR791">
        <f t="shared" si="59"/>
        <v>125</v>
      </c>
      <c r="AS791">
        <v>18.428754999999999</v>
      </c>
      <c r="AT791">
        <v>105.19356999999999</v>
      </c>
      <c r="AU791">
        <v>2.7284954E-2</v>
      </c>
      <c r="AV791">
        <v>0.88145600000000002</v>
      </c>
    </row>
    <row r="792" spans="29:48">
      <c r="AC792">
        <v>7530</v>
      </c>
      <c r="AD792" s="16">
        <f t="shared" si="58"/>
        <v>125.5</v>
      </c>
      <c r="AE792">
        <v>20.187363000000001</v>
      </c>
      <c r="AF792">
        <v>120.37251000000001</v>
      </c>
      <c r="AG792">
        <v>2.6664119999999999E-2</v>
      </c>
      <c r="AH792">
        <v>0.61446270000000003</v>
      </c>
      <c r="AJ792">
        <v>7510</v>
      </c>
      <c r="AK792" s="16">
        <f t="shared" si="57"/>
        <v>125.16666666666667</v>
      </c>
      <c r="AL792">
        <v>39.089072999999999</v>
      </c>
      <c r="AM792">
        <v>120.25888</v>
      </c>
      <c r="AN792">
        <v>0.10122425</v>
      </c>
      <c r="AO792">
        <v>0.47103107</v>
      </c>
      <c r="AQ792">
        <v>7510</v>
      </c>
      <c r="AR792">
        <f t="shared" si="59"/>
        <v>125.16666666666667</v>
      </c>
      <c r="AS792">
        <v>18.310372999999998</v>
      </c>
      <c r="AT792">
        <v>105.18868999999999</v>
      </c>
      <c r="AU792">
        <v>2.7112218E-2</v>
      </c>
      <c r="AV792">
        <v>0.88616329999999999</v>
      </c>
    </row>
    <row r="793" spans="29:48">
      <c r="AC793">
        <v>7540</v>
      </c>
      <c r="AD793" s="16">
        <f t="shared" si="58"/>
        <v>125.66666666666667</v>
      </c>
      <c r="AE793">
        <v>20.091284000000002</v>
      </c>
      <c r="AF793">
        <v>120.34671</v>
      </c>
      <c r="AG793">
        <v>2.6519397E-2</v>
      </c>
      <c r="AH793">
        <v>0.61706172999999997</v>
      </c>
      <c r="AJ793">
        <v>7520</v>
      </c>
      <c r="AK793" s="16">
        <f t="shared" si="57"/>
        <v>125.33333333333333</v>
      </c>
      <c r="AL793">
        <v>38.946682000000003</v>
      </c>
      <c r="AM793">
        <v>120.50821999999999</v>
      </c>
      <c r="AN793">
        <v>0.10036405</v>
      </c>
      <c r="AO793">
        <v>0.47463274</v>
      </c>
      <c r="AQ793">
        <v>7520</v>
      </c>
      <c r="AR793">
        <f t="shared" si="59"/>
        <v>125.33333333333333</v>
      </c>
      <c r="AS793">
        <v>18.191991999999999</v>
      </c>
      <c r="AT793">
        <v>105.18367000000001</v>
      </c>
      <c r="AU793">
        <v>2.6940808E-2</v>
      </c>
      <c r="AV793">
        <v>0.89092830000000001</v>
      </c>
    </row>
    <row r="794" spans="29:48">
      <c r="AC794">
        <v>7550</v>
      </c>
      <c r="AD794" s="16">
        <f t="shared" si="58"/>
        <v>125.83333333333333</v>
      </c>
      <c r="AE794">
        <v>19.995204999999999</v>
      </c>
      <c r="AF794">
        <v>120.32105</v>
      </c>
      <c r="AG794">
        <v>2.6375664E-2</v>
      </c>
      <c r="AH794">
        <v>0.61968475999999995</v>
      </c>
      <c r="AJ794">
        <v>7530</v>
      </c>
      <c r="AK794" s="16">
        <f t="shared" si="57"/>
        <v>125.5</v>
      </c>
      <c r="AL794">
        <v>38.804290000000002</v>
      </c>
      <c r="AM794">
        <v>120.749054</v>
      </c>
      <c r="AN794">
        <v>9.9502190000000004E-2</v>
      </c>
      <c r="AO794">
        <v>0.47811704999999999</v>
      </c>
      <c r="AQ794">
        <v>7530</v>
      </c>
      <c r="AR794">
        <f t="shared" si="59"/>
        <v>125.5</v>
      </c>
      <c r="AS794">
        <v>18.073609999999999</v>
      </c>
      <c r="AT794">
        <v>105.17852999999999</v>
      </c>
      <c r="AU794">
        <v>2.6770707000000001E-2</v>
      </c>
      <c r="AV794">
        <v>0.89575225000000003</v>
      </c>
    </row>
    <row r="795" spans="29:48">
      <c r="AC795">
        <v>7560</v>
      </c>
      <c r="AD795" s="16">
        <f t="shared" si="58"/>
        <v>126</v>
      </c>
      <c r="AE795">
        <v>19.899125999999999</v>
      </c>
      <c r="AF795">
        <v>120.29555000000001</v>
      </c>
      <c r="AG795">
        <v>2.6232910000000002E-2</v>
      </c>
      <c r="AH795">
        <v>0.62233232999999999</v>
      </c>
      <c r="AJ795">
        <v>7540</v>
      </c>
      <c r="AK795" s="16">
        <f t="shared" si="57"/>
        <v>125.66666666666667</v>
      </c>
      <c r="AL795">
        <v>38.661900000000003</v>
      </c>
      <c r="AM795">
        <v>120.98118599999999</v>
      </c>
      <c r="AN795">
        <v>9.8638989999999996E-2</v>
      </c>
      <c r="AO795">
        <v>0.48148524999999998</v>
      </c>
      <c r="AQ795">
        <v>7540</v>
      </c>
      <c r="AR795">
        <f t="shared" si="59"/>
        <v>125.66666666666667</v>
      </c>
      <c r="AS795">
        <v>17.955228999999999</v>
      </c>
      <c r="AT795">
        <v>105.17325599999999</v>
      </c>
      <c r="AU795">
        <v>2.6601903E-2</v>
      </c>
      <c r="AV795">
        <v>0.90063643000000004</v>
      </c>
    </row>
    <row r="796" spans="29:48">
      <c r="AC796">
        <v>7570</v>
      </c>
      <c r="AD796" s="16">
        <f t="shared" si="58"/>
        <v>126.16666666666667</v>
      </c>
      <c r="AE796">
        <v>19.803046999999999</v>
      </c>
      <c r="AF796">
        <v>120.270195</v>
      </c>
      <c r="AG796">
        <v>2.6091125E-2</v>
      </c>
      <c r="AH796">
        <v>0.62500465000000005</v>
      </c>
      <c r="AJ796">
        <v>7550</v>
      </c>
      <c r="AK796" s="16">
        <f t="shared" si="57"/>
        <v>125.83333333333333</v>
      </c>
      <c r="AL796">
        <v>38.519509999999997</v>
      </c>
      <c r="AM796">
        <v>121.20447</v>
      </c>
      <c r="AN796">
        <v>9.7774780000000006E-2</v>
      </c>
      <c r="AO796">
        <v>0.48473864999999999</v>
      </c>
      <c r="AQ796">
        <v>7550</v>
      </c>
      <c r="AR796">
        <f t="shared" si="59"/>
        <v>125.83333333333333</v>
      </c>
      <c r="AS796">
        <v>17.836846999999999</v>
      </c>
      <c r="AT796">
        <v>105.16786</v>
      </c>
      <c r="AU796">
        <v>2.6434376999999998E-2</v>
      </c>
      <c r="AV796">
        <v>0.90558209999999995</v>
      </c>
    </row>
    <row r="797" spans="29:48">
      <c r="AC797">
        <v>7580</v>
      </c>
      <c r="AD797" s="16">
        <f t="shared" si="58"/>
        <v>126.33333333333333</v>
      </c>
      <c r="AE797">
        <v>19.706968</v>
      </c>
      <c r="AF797">
        <v>120.24498</v>
      </c>
      <c r="AG797">
        <v>2.5950296000000001E-2</v>
      </c>
      <c r="AH797">
        <v>0.62770210000000004</v>
      </c>
      <c r="AJ797">
        <v>7560</v>
      </c>
      <c r="AK797" s="16">
        <f t="shared" si="57"/>
        <v>126</v>
      </c>
      <c r="AL797">
        <v>38.377116999999998</v>
      </c>
      <c r="AM797">
        <v>121.418755</v>
      </c>
      <c r="AN797">
        <v>9.6909895999999995E-2</v>
      </c>
      <c r="AO797">
        <v>0.48787873999999998</v>
      </c>
      <c r="AQ797">
        <v>7560</v>
      </c>
      <c r="AR797">
        <f t="shared" si="59"/>
        <v>126</v>
      </c>
      <c r="AS797">
        <v>17.718465999999999</v>
      </c>
      <c r="AT797">
        <v>105.162346</v>
      </c>
      <c r="AU797">
        <v>2.6268117000000001E-2</v>
      </c>
      <c r="AV797">
        <v>0.91059049999999997</v>
      </c>
    </row>
    <row r="798" spans="29:48">
      <c r="AC798">
        <v>7590</v>
      </c>
      <c r="AD798" s="16">
        <f t="shared" si="58"/>
        <v>126.5</v>
      </c>
      <c r="AE798">
        <v>19.610887999999999</v>
      </c>
      <c r="AF798">
        <v>120.21992</v>
      </c>
      <c r="AG798">
        <v>2.5810415E-2</v>
      </c>
      <c r="AH798">
        <v>0.63042520000000002</v>
      </c>
      <c r="AJ798">
        <v>7570</v>
      </c>
      <c r="AK798" s="16">
        <f t="shared" si="57"/>
        <v>126.16666666666667</v>
      </c>
      <c r="AL798">
        <v>38.234726000000002</v>
      </c>
      <c r="AM798">
        <v>121.62394999999999</v>
      </c>
      <c r="AN798">
        <v>9.6044649999999995E-2</v>
      </c>
      <c r="AO798">
        <v>0.49090709999999999</v>
      </c>
      <c r="AQ798">
        <v>7570</v>
      </c>
      <c r="AR798">
        <f t="shared" si="59"/>
        <v>126.16666666666667</v>
      </c>
      <c r="AS798">
        <v>17.600083999999999</v>
      </c>
      <c r="AT798">
        <v>105.15671500000001</v>
      </c>
      <c r="AU798">
        <v>2.6103105000000001E-2</v>
      </c>
      <c r="AV798">
        <v>0.91566309999999995</v>
      </c>
    </row>
    <row r="799" spans="29:48">
      <c r="AC799">
        <v>7600</v>
      </c>
      <c r="AD799" s="16">
        <f t="shared" si="58"/>
        <v>126.66666666666667</v>
      </c>
      <c r="AE799">
        <v>19.514809</v>
      </c>
      <c r="AF799">
        <v>120.19499</v>
      </c>
      <c r="AG799">
        <v>2.5671473E-2</v>
      </c>
      <c r="AH799">
        <v>0.63317429999999997</v>
      </c>
      <c r="AJ799">
        <v>7580</v>
      </c>
      <c r="AK799" s="16">
        <f t="shared" si="57"/>
        <v>126.33333333333333</v>
      </c>
      <c r="AL799">
        <v>38.092334999999999</v>
      </c>
      <c r="AM799">
        <v>121.81999</v>
      </c>
      <c r="AN799">
        <v>9.5179369999999999E-2</v>
      </c>
      <c r="AO799">
        <v>0.49382544</v>
      </c>
      <c r="AQ799">
        <v>7580</v>
      </c>
      <c r="AR799">
        <f t="shared" si="59"/>
        <v>126.33333333333333</v>
      </c>
      <c r="AS799">
        <v>17.481703</v>
      </c>
      <c r="AT799">
        <v>105.15097</v>
      </c>
      <c r="AU799">
        <v>2.5939329000000001E-2</v>
      </c>
      <c r="AV799">
        <v>0.92080110000000004</v>
      </c>
    </row>
    <row r="800" spans="29:48">
      <c r="AC800">
        <v>7610</v>
      </c>
      <c r="AD800" s="16">
        <f t="shared" si="58"/>
        <v>126.83333333333333</v>
      </c>
      <c r="AE800">
        <v>19.41873</v>
      </c>
      <c r="AF800">
        <v>120.17021</v>
      </c>
      <c r="AG800">
        <v>2.5533460000000001E-2</v>
      </c>
      <c r="AH800">
        <v>0.63594980000000001</v>
      </c>
      <c r="AJ800">
        <v>7590</v>
      </c>
      <c r="AK800" s="16">
        <f t="shared" si="57"/>
        <v>126.5</v>
      </c>
      <c r="AL800">
        <v>37.949944000000002</v>
      </c>
      <c r="AM800">
        <v>122.00682999999999</v>
      </c>
      <c r="AN800">
        <v>9.4314380000000003E-2</v>
      </c>
      <c r="AO800">
        <v>0.49663564999999998</v>
      </c>
      <c r="AQ800">
        <v>7590</v>
      </c>
      <c r="AR800">
        <f t="shared" si="59"/>
        <v>126.5</v>
      </c>
      <c r="AS800">
        <v>17.363320999999999</v>
      </c>
      <c r="AT800">
        <v>105.14512000000001</v>
      </c>
      <c r="AU800">
        <v>2.5776773999999999E-2</v>
      </c>
      <c r="AV800">
        <v>0.92600579999999999</v>
      </c>
    </row>
    <row r="801" spans="29:48">
      <c r="AC801">
        <v>7620</v>
      </c>
      <c r="AD801" s="16">
        <f t="shared" si="58"/>
        <v>127</v>
      </c>
      <c r="AE801">
        <v>19.322649999999999</v>
      </c>
      <c r="AF801">
        <v>120.14558</v>
      </c>
      <c r="AG801">
        <v>2.5396366E-2</v>
      </c>
      <c r="AH801">
        <v>0.63875216000000001</v>
      </c>
      <c r="AJ801">
        <v>7600</v>
      </c>
      <c r="AK801" s="16">
        <f t="shared" si="57"/>
        <v>126.66666666666667</v>
      </c>
      <c r="AL801">
        <v>37.807552000000001</v>
      </c>
      <c r="AM801">
        <v>122.18445</v>
      </c>
      <c r="AN801">
        <v>9.345001E-2</v>
      </c>
      <c r="AO801">
        <v>0.4993398</v>
      </c>
      <c r="AQ801">
        <v>7600</v>
      </c>
      <c r="AR801">
        <f t="shared" si="59"/>
        <v>126.66666666666667</v>
      </c>
      <c r="AS801">
        <v>17.24494</v>
      </c>
      <c r="AT801">
        <v>105.13915</v>
      </c>
      <c r="AU801">
        <v>2.5615421999999999E-2</v>
      </c>
      <c r="AV801">
        <v>0.93128160000000004</v>
      </c>
    </row>
    <row r="802" spans="29:48">
      <c r="AC802">
        <v>7630</v>
      </c>
      <c r="AD802" s="16">
        <f t="shared" si="58"/>
        <v>127.16666666666667</v>
      </c>
      <c r="AE802">
        <v>19.226572000000001</v>
      </c>
      <c r="AF802">
        <v>120.12108000000001</v>
      </c>
      <c r="AG802">
        <v>2.5260178000000001E-2</v>
      </c>
      <c r="AH802">
        <v>0.64158179999999998</v>
      </c>
      <c r="AJ802">
        <v>7610</v>
      </c>
      <c r="AK802" s="16">
        <f t="shared" si="57"/>
        <v>126.83333333333333</v>
      </c>
      <c r="AL802">
        <v>37.66516</v>
      </c>
      <c r="AM802">
        <v>122.35287</v>
      </c>
      <c r="AN802">
        <v>9.2586570000000007E-2</v>
      </c>
      <c r="AO802">
        <v>0.5019401</v>
      </c>
      <c r="AQ802">
        <v>7610</v>
      </c>
      <c r="AR802">
        <f t="shared" si="59"/>
        <v>126.83333333333333</v>
      </c>
      <c r="AS802">
        <v>17.126557999999999</v>
      </c>
      <c r="AT802">
        <v>105.13308000000001</v>
      </c>
      <c r="AU802">
        <v>2.545526E-2</v>
      </c>
      <c r="AV802">
        <v>0.93662849999999997</v>
      </c>
    </row>
    <row r="803" spans="29:48">
      <c r="AC803">
        <v>7640</v>
      </c>
      <c r="AD803" s="16">
        <f t="shared" si="58"/>
        <v>127.33333333333333</v>
      </c>
      <c r="AE803">
        <v>19.130493000000001</v>
      </c>
      <c r="AF803">
        <v>120.09672</v>
      </c>
      <c r="AG803">
        <v>2.5124892999999999E-2</v>
      </c>
      <c r="AH803">
        <v>0.64443903999999996</v>
      </c>
      <c r="AJ803">
        <v>7620</v>
      </c>
      <c r="AK803" s="16">
        <f t="shared" si="57"/>
        <v>127</v>
      </c>
      <c r="AL803">
        <v>37.522770000000001</v>
      </c>
      <c r="AM803">
        <v>122.51212</v>
      </c>
      <c r="AN803">
        <v>9.1724379999999994E-2</v>
      </c>
      <c r="AO803">
        <v>0.50443879999999996</v>
      </c>
      <c r="AQ803">
        <v>7620</v>
      </c>
      <c r="AR803">
        <f t="shared" si="59"/>
        <v>127</v>
      </c>
      <c r="AS803">
        <v>17.008177</v>
      </c>
      <c r="AT803">
        <v>105.12691</v>
      </c>
      <c r="AU803">
        <v>2.5296275E-2</v>
      </c>
      <c r="AV803">
        <v>0.94204790000000005</v>
      </c>
    </row>
    <row r="804" spans="29:48">
      <c r="AC804">
        <v>7650</v>
      </c>
      <c r="AD804" s="16">
        <f t="shared" si="58"/>
        <v>127.5</v>
      </c>
      <c r="AE804">
        <v>19.034414000000002</v>
      </c>
      <c r="AF804">
        <v>120.072495</v>
      </c>
      <c r="AG804">
        <v>2.4990497E-2</v>
      </c>
      <c r="AH804">
        <v>0.64732456000000005</v>
      </c>
      <c r="AJ804">
        <v>7630</v>
      </c>
      <c r="AK804" s="16">
        <f t="shared" si="57"/>
        <v>127.16666666666667</v>
      </c>
      <c r="AL804">
        <v>37.380380000000002</v>
      </c>
      <c r="AM804">
        <v>122.662285</v>
      </c>
      <c r="AN804">
        <v>9.0863780000000005E-2</v>
      </c>
      <c r="AO804">
        <v>0.50683869999999998</v>
      </c>
      <c r="AQ804">
        <v>7630</v>
      </c>
      <c r="AR804">
        <f t="shared" si="59"/>
        <v>127.16666666666667</v>
      </c>
      <c r="AS804">
        <v>16.889794999999999</v>
      </c>
      <c r="AT804">
        <v>105.12063000000001</v>
      </c>
      <c r="AU804">
        <v>2.513845E-2</v>
      </c>
      <c r="AV804">
        <v>0.94754152999999997</v>
      </c>
    </row>
    <row r="805" spans="29:48">
      <c r="AC805">
        <v>7660</v>
      </c>
      <c r="AD805" s="16">
        <f t="shared" si="58"/>
        <v>127.66666666666667</v>
      </c>
      <c r="AE805">
        <v>18.938334999999999</v>
      </c>
      <c r="AF805">
        <v>120.04841</v>
      </c>
      <c r="AG805">
        <v>2.4856980000000001E-2</v>
      </c>
      <c r="AH805">
        <v>0.65023869999999995</v>
      </c>
      <c r="AJ805">
        <v>7640</v>
      </c>
      <c r="AK805" s="16">
        <f t="shared" si="57"/>
        <v>127.33333333333333</v>
      </c>
      <c r="AL805">
        <v>37.237988000000001</v>
      </c>
      <c r="AM805">
        <v>122.803444</v>
      </c>
      <c r="AN805">
        <v>9.0005070000000006E-2</v>
      </c>
      <c r="AO805">
        <v>0.50914230000000005</v>
      </c>
      <c r="AQ805">
        <v>7640</v>
      </c>
      <c r="AR805">
        <f t="shared" si="59"/>
        <v>127.33333333333333</v>
      </c>
      <c r="AS805">
        <v>16.771414</v>
      </c>
      <c r="AT805">
        <v>105.11425</v>
      </c>
      <c r="AU805">
        <v>2.4981774000000002E-2</v>
      </c>
      <c r="AV805">
        <v>0.95311120000000005</v>
      </c>
    </row>
    <row r="806" spans="29:48">
      <c r="AC806">
        <v>7670</v>
      </c>
      <c r="AD806" s="16">
        <f t="shared" si="58"/>
        <v>127.83333333333333</v>
      </c>
      <c r="AE806">
        <v>18.842257</v>
      </c>
      <c r="AF806">
        <v>120.02446</v>
      </c>
      <c r="AG806">
        <v>2.4724337999999998E-2</v>
      </c>
      <c r="AH806">
        <v>0.65318184999999995</v>
      </c>
      <c r="AJ806">
        <v>7650</v>
      </c>
      <c r="AK806" s="16">
        <f t="shared" si="57"/>
        <v>127.5</v>
      </c>
      <c r="AL806">
        <v>37.095596</v>
      </c>
      <c r="AM806">
        <v>122.93571</v>
      </c>
      <c r="AN806">
        <v>8.9148569999999996E-2</v>
      </c>
      <c r="AO806">
        <v>0.51135260000000005</v>
      </c>
      <c r="AQ806">
        <v>7650</v>
      </c>
      <c r="AR806">
        <f t="shared" si="59"/>
        <v>127.5</v>
      </c>
      <c r="AS806">
        <v>16.653032</v>
      </c>
      <c r="AT806">
        <v>105.10778000000001</v>
      </c>
      <c r="AU806">
        <v>2.4826232E-2</v>
      </c>
      <c r="AV806">
        <v>0.95875860000000002</v>
      </c>
    </row>
    <row r="807" spans="29:48">
      <c r="AC807">
        <v>7680</v>
      </c>
      <c r="AD807" s="16">
        <f t="shared" si="58"/>
        <v>128</v>
      </c>
      <c r="AE807">
        <v>18.746175999999998</v>
      </c>
      <c r="AF807">
        <v>120.00064</v>
      </c>
      <c r="AG807">
        <v>2.4592558E-2</v>
      </c>
      <c r="AH807">
        <v>0.65615469999999998</v>
      </c>
      <c r="AJ807">
        <v>7660</v>
      </c>
      <c r="AK807" s="16">
        <f t="shared" si="57"/>
        <v>127.66666666666667</v>
      </c>
      <c r="AL807">
        <v>36.953204999999997</v>
      </c>
      <c r="AM807">
        <v>123.05920999999999</v>
      </c>
      <c r="AN807">
        <v>8.8294609999999996E-2</v>
      </c>
      <c r="AO807">
        <v>0.51347259999999995</v>
      </c>
      <c r="AQ807">
        <v>7660</v>
      </c>
      <c r="AR807">
        <f t="shared" si="59"/>
        <v>127.66666666666667</v>
      </c>
      <c r="AS807">
        <v>16.534649999999999</v>
      </c>
      <c r="AT807">
        <v>105.10120999999999</v>
      </c>
      <c r="AU807">
        <v>2.4671809999999999E-2</v>
      </c>
      <c r="AV807">
        <v>0.96448560000000005</v>
      </c>
    </row>
    <row r="808" spans="29:48">
      <c r="AC808">
        <v>7690</v>
      </c>
      <c r="AD808" s="16">
        <f t="shared" si="58"/>
        <v>128.16666666666666</v>
      </c>
      <c r="AE808">
        <v>18.650096999999999</v>
      </c>
      <c r="AF808">
        <v>119.97695</v>
      </c>
      <c r="AG808">
        <v>2.4461630000000002E-2</v>
      </c>
      <c r="AH808">
        <v>0.65915774999999999</v>
      </c>
      <c r="AJ808">
        <v>7670</v>
      </c>
      <c r="AK808" s="16">
        <f t="shared" si="57"/>
        <v>127.83333333333333</v>
      </c>
      <c r="AL808">
        <v>36.810814000000001</v>
      </c>
      <c r="AM808">
        <v>123.17409499999999</v>
      </c>
      <c r="AN808">
        <v>8.7443486000000001E-2</v>
      </c>
      <c r="AO808">
        <v>0.51550554999999998</v>
      </c>
      <c r="AQ808">
        <v>7670</v>
      </c>
      <c r="AR808">
        <f t="shared" si="59"/>
        <v>127.83333333333333</v>
      </c>
      <c r="AS808">
        <v>16.416270000000001</v>
      </c>
      <c r="AT808">
        <v>105.09455</v>
      </c>
      <c r="AU808">
        <v>2.4518493999999998E-2</v>
      </c>
      <c r="AV808">
        <v>0.97029405999999996</v>
      </c>
    </row>
    <row r="809" spans="29:48">
      <c r="AC809">
        <v>7700</v>
      </c>
      <c r="AD809" s="16">
        <f t="shared" si="58"/>
        <v>128.33333333333334</v>
      </c>
      <c r="AE809">
        <v>18.554017999999999</v>
      </c>
      <c r="AF809">
        <v>119.95339</v>
      </c>
      <c r="AG809">
        <v>2.4331551E-2</v>
      </c>
      <c r="AH809">
        <v>0.66219150000000004</v>
      </c>
      <c r="AJ809">
        <v>7680</v>
      </c>
      <c r="AK809" s="16">
        <f t="shared" si="57"/>
        <v>128</v>
      </c>
      <c r="AL809">
        <v>36.668422999999997</v>
      </c>
      <c r="AM809">
        <v>123.28055000000001</v>
      </c>
      <c r="AN809">
        <v>8.6595505000000003E-2</v>
      </c>
      <c r="AO809">
        <v>0.51745470000000005</v>
      </c>
      <c r="AQ809">
        <v>7680</v>
      </c>
      <c r="AR809">
        <f t="shared" si="59"/>
        <v>128</v>
      </c>
      <c r="AS809">
        <v>16.297888</v>
      </c>
      <c r="AT809">
        <v>105.08781</v>
      </c>
      <c r="AU809">
        <v>2.4366268999999999E-2</v>
      </c>
      <c r="AV809">
        <v>0.976186</v>
      </c>
    </row>
    <row r="810" spans="29:48">
      <c r="AC810">
        <v>7710</v>
      </c>
      <c r="AD810" s="16">
        <f t="shared" si="58"/>
        <v>128.5</v>
      </c>
      <c r="AE810">
        <v>18.457940000000001</v>
      </c>
      <c r="AF810">
        <v>119.92997</v>
      </c>
      <c r="AG810">
        <v>2.4202306E-2</v>
      </c>
      <c r="AH810">
        <v>0.66525639999999997</v>
      </c>
      <c r="AJ810">
        <v>7690</v>
      </c>
      <c r="AK810" s="16">
        <f t="shared" si="57"/>
        <v>128.16666666666666</v>
      </c>
      <c r="AL810">
        <v>36.526029999999999</v>
      </c>
      <c r="AM810">
        <v>123.37874600000001</v>
      </c>
      <c r="AN810">
        <v>8.5750980000000004E-2</v>
      </c>
      <c r="AO810">
        <v>0.51932350000000005</v>
      </c>
      <c r="AQ810">
        <v>7690</v>
      </c>
      <c r="AR810">
        <f t="shared" si="59"/>
        <v>128.16666666666666</v>
      </c>
      <c r="AS810">
        <v>16.179506</v>
      </c>
      <c r="AT810">
        <v>105.08096</v>
      </c>
      <c r="AU810">
        <v>2.4215123000000002E-2</v>
      </c>
      <c r="AV810">
        <v>0.98216313</v>
      </c>
    </row>
    <row r="811" spans="29:48">
      <c r="AC811">
        <v>7720</v>
      </c>
      <c r="AD811" s="16">
        <f t="shared" si="58"/>
        <v>128.66666666666666</v>
      </c>
      <c r="AE811">
        <v>18.36186</v>
      </c>
      <c r="AF811">
        <v>119.90667000000001</v>
      </c>
      <c r="AG811">
        <v>2.4073888000000002E-2</v>
      </c>
      <c r="AH811">
        <v>0.66835296</v>
      </c>
      <c r="AJ811">
        <v>7700</v>
      </c>
      <c r="AK811" s="16">
        <f t="shared" si="57"/>
        <v>128.33333333333334</v>
      </c>
      <c r="AL811">
        <v>36.38364</v>
      </c>
      <c r="AM811">
        <v>123.46889</v>
      </c>
      <c r="AN811">
        <v>8.4910200000000005E-2</v>
      </c>
      <c r="AO811">
        <v>0.52111554000000004</v>
      </c>
      <c r="AQ811">
        <v>7700</v>
      </c>
      <c r="AR811">
        <f t="shared" si="59"/>
        <v>128.33333333333334</v>
      </c>
      <c r="AS811">
        <v>16.061125000000001</v>
      </c>
      <c r="AT811">
        <v>105.07404</v>
      </c>
      <c r="AU811">
        <v>2.4065041999999998E-2</v>
      </c>
      <c r="AV811">
        <v>0.98822759999999998</v>
      </c>
    </row>
    <row r="812" spans="29:48">
      <c r="AC812">
        <v>7730</v>
      </c>
      <c r="AD812" s="16">
        <f t="shared" si="58"/>
        <v>128.83333333333334</v>
      </c>
      <c r="AE812">
        <v>18.265781</v>
      </c>
      <c r="AF812">
        <v>119.88348999999999</v>
      </c>
      <c r="AG812">
        <v>2.3946288999999999E-2</v>
      </c>
      <c r="AH812">
        <v>0.67148169999999996</v>
      </c>
      <c r="AJ812">
        <v>7710</v>
      </c>
      <c r="AK812" s="16">
        <f t="shared" si="57"/>
        <v>128.5</v>
      </c>
      <c r="AL812">
        <v>36.241250000000001</v>
      </c>
      <c r="AM812">
        <v>123.55118</v>
      </c>
      <c r="AN812">
        <v>8.4073454000000006E-2</v>
      </c>
      <c r="AO812">
        <v>0.52283449999999998</v>
      </c>
      <c r="AQ812">
        <v>7710</v>
      </c>
      <c r="AR812">
        <f t="shared" si="59"/>
        <v>128.5</v>
      </c>
      <c r="AS812">
        <v>15.942743</v>
      </c>
      <c r="AT812">
        <v>105.06703</v>
      </c>
      <c r="AU812">
        <v>2.3916012E-2</v>
      </c>
      <c r="AV812">
        <v>0.99438150000000003</v>
      </c>
    </row>
    <row r="813" spans="29:48">
      <c r="AC813">
        <v>7740</v>
      </c>
      <c r="AD813" s="16">
        <f t="shared" si="58"/>
        <v>129</v>
      </c>
      <c r="AE813">
        <v>18.169702999999998</v>
      </c>
      <c r="AF813">
        <v>119.86044</v>
      </c>
      <c r="AG813">
        <v>2.38195E-2</v>
      </c>
      <c r="AH813">
        <v>0.67464334000000004</v>
      </c>
      <c r="AJ813">
        <v>7720</v>
      </c>
      <c r="AK813" s="16">
        <f t="shared" si="57"/>
        <v>128.66666666666666</v>
      </c>
      <c r="AL813">
        <v>36.098858</v>
      </c>
      <c r="AM813">
        <v>123.62585</v>
      </c>
      <c r="AN813">
        <v>8.3241019999999999E-2</v>
      </c>
      <c r="AO813">
        <v>0.52448404000000004</v>
      </c>
      <c r="AQ813">
        <v>7720</v>
      </c>
      <c r="AR813">
        <f t="shared" si="59"/>
        <v>128.66666666666666</v>
      </c>
      <c r="AS813">
        <v>15.824362000000001</v>
      </c>
      <c r="AT813">
        <v>105.05994</v>
      </c>
      <c r="AU813">
        <v>2.3768022999999999E-2</v>
      </c>
      <c r="AV813">
        <v>1.0006268</v>
      </c>
    </row>
    <row r="814" spans="29:48">
      <c r="AC814">
        <v>7750</v>
      </c>
      <c r="AD814" s="16">
        <f t="shared" si="58"/>
        <v>129.16666666666666</v>
      </c>
      <c r="AE814">
        <v>18.073623999999999</v>
      </c>
      <c r="AF814">
        <v>119.837524</v>
      </c>
      <c r="AG814">
        <v>2.3693512999999999E-2</v>
      </c>
      <c r="AH814">
        <v>0.67783819999999995</v>
      </c>
      <c r="AJ814">
        <v>7730</v>
      </c>
      <c r="AK814" s="16">
        <f t="shared" si="57"/>
        <v>128.83333333333334</v>
      </c>
      <c r="AL814">
        <v>35.956467000000004</v>
      </c>
      <c r="AM814">
        <v>123.69311999999999</v>
      </c>
      <c r="AN814">
        <v>8.2413174000000006E-2</v>
      </c>
      <c r="AO814">
        <v>0.52606790000000003</v>
      </c>
      <c r="AQ814">
        <v>7730</v>
      </c>
      <c r="AR814">
        <f t="shared" si="59"/>
        <v>128.83333333333334</v>
      </c>
      <c r="AS814">
        <v>15.70598</v>
      </c>
      <c r="AT814">
        <v>105.05276499999999</v>
      </c>
      <c r="AU814">
        <v>2.3621056000000001E-2</v>
      </c>
      <c r="AV814">
        <v>1.0069659</v>
      </c>
    </row>
    <row r="815" spans="29:48">
      <c r="AC815">
        <v>7760</v>
      </c>
      <c r="AD815" s="16">
        <f t="shared" si="58"/>
        <v>129.33333333333334</v>
      </c>
      <c r="AE815">
        <v>17.977544999999999</v>
      </c>
      <c r="AF815">
        <v>119.81471999999999</v>
      </c>
      <c r="AG815">
        <v>2.3568316999999998E-2</v>
      </c>
      <c r="AH815">
        <v>0.68106699999999998</v>
      </c>
      <c r="AJ815">
        <v>7740</v>
      </c>
      <c r="AK815" s="16">
        <f t="shared" si="57"/>
        <v>129</v>
      </c>
      <c r="AL815">
        <v>35.814075000000003</v>
      </c>
      <c r="AM815">
        <v>123.75324000000001</v>
      </c>
      <c r="AN815">
        <v>8.1590179999999998E-2</v>
      </c>
      <c r="AO815">
        <v>0.52759009999999995</v>
      </c>
      <c r="AQ815">
        <v>7740</v>
      </c>
      <c r="AR815">
        <f t="shared" si="59"/>
        <v>129</v>
      </c>
      <c r="AS815">
        <v>15.587599000000001</v>
      </c>
      <c r="AT815">
        <v>105.04550999999999</v>
      </c>
      <c r="AU815">
        <v>2.3475105E-2</v>
      </c>
      <c r="AV815">
        <v>1.0134007</v>
      </c>
    </row>
    <row r="816" spans="29:48">
      <c r="AC816">
        <v>7770</v>
      </c>
      <c r="AD816" s="16">
        <f t="shared" si="58"/>
        <v>129.5</v>
      </c>
      <c r="AE816">
        <v>17.881464000000001</v>
      </c>
      <c r="AF816">
        <v>119.792046</v>
      </c>
      <c r="AG816">
        <v>2.3443906E-2</v>
      </c>
      <c r="AH816">
        <v>0.6843302</v>
      </c>
      <c r="AJ816">
        <v>7750</v>
      </c>
      <c r="AK816" s="16">
        <f t="shared" si="57"/>
        <v>129.16666666666666</v>
      </c>
      <c r="AL816">
        <v>35.671683999999999</v>
      </c>
      <c r="AM816">
        <v>123.80645</v>
      </c>
      <c r="AN816">
        <v>8.0772295999999993E-2</v>
      </c>
      <c r="AO816">
        <v>0.52905433999999996</v>
      </c>
      <c r="AQ816">
        <v>7750</v>
      </c>
      <c r="AR816">
        <f t="shared" si="59"/>
        <v>129.16666666666666</v>
      </c>
      <c r="AS816">
        <v>15.469217</v>
      </c>
      <c r="AT816">
        <v>105.038185</v>
      </c>
      <c r="AU816">
        <v>2.3330152E-2</v>
      </c>
      <c r="AV816">
        <v>1.0199336999999999</v>
      </c>
    </row>
    <row r="817" spans="29:48">
      <c r="AC817">
        <v>7780</v>
      </c>
      <c r="AD817" s="16">
        <f t="shared" si="58"/>
        <v>129.66666666666666</v>
      </c>
      <c r="AE817">
        <v>17.785385000000002</v>
      </c>
      <c r="AF817">
        <v>119.769485</v>
      </c>
      <c r="AG817">
        <v>2.3320270000000001E-2</v>
      </c>
      <c r="AH817">
        <v>0.68762856999999999</v>
      </c>
      <c r="AJ817">
        <v>7760</v>
      </c>
      <c r="AK817" s="16">
        <f t="shared" si="57"/>
        <v>129.33333333333334</v>
      </c>
      <c r="AL817">
        <v>35.529293000000003</v>
      </c>
      <c r="AM817">
        <v>123.85299999999999</v>
      </c>
      <c r="AN817">
        <v>7.9959760000000005E-2</v>
      </c>
      <c r="AO817">
        <v>0.53046464999999998</v>
      </c>
      <c r="AQ817">
        <v>7760</v>
      </c>
      <c r="AR817">
        <f t="shared" si="59"/>
        <v>129.33333333333334</v>
      </c>
      <c r="AS817">
        <v>15.350835999999999</v>
      </c>
      <c r="AT817">
        <v>105.03077999999999</v>
      </c>
      <c r="AU817">
        <v>2.3186186000000001E-2</v>
      </c>
      <c r="AV817">
        <v>1.0265671999999999</v>
      </c>
    </row>
    <row r="818" spans="29:48">
      <c r="AC818">
        <v>7790</v>
      </c>
      <c r="AD818" s="16">
        <f t="shared" si="58"/>
        <v>129.83333333333334</v>
      </c>
      <c r="AE818">
        <v>17.689305999999998</v>
      </c>
      <c r="AF818">
        <v>119.74705</v>
      </c>
      <c r="AG818">
        <v>2.3197405000000001E-2</v>
      </c>
      <c r="AH818">
        <v>0.69096254999999995</v>
      </c>
      <c r="AJ818">
        <v>7770</v>
      </c>
      <c r="AK818" s="16">
        <f t="shared" si="57"/>
        <v>129.5</v>
      </c>
      <c r="AL818">
        <v>35.386899999999997</v>
      </c>
      <c r="AM818">
        <v>123.893135</v>
      </c>
      <c r="AN818">
        <v>7.9152799999999995E-2</v>
      </c>
      <c r="AO818">
        <v>0.53182479999999999</v>
      </c>
      <c r="AQ818">
        <v>7770</v>
      </c>
      <c r="AR818">
        <f t="shared" si="59"/>
        <v>129.5</v>
      </c>
      <c r="AS818">
        <v>15.232454000000001</v>
      </c>
      <c r="AT818">
        <v>105.02329</v>
      </c>
      <c r="AU818">
        <v>2.3043197000000001E-2</v>
      </c>
      <c r="AV818">
        <v>1.0333034999999999</v>
      </c>
    </row>
    <row r="819" spans="29:48">
      <c r="AC819">
        <v>7800</v>
      </c>
      <c r="AD819" s="16">
        <f t="shared" si="58"/>
        <v>130</v>
      </c>
      <c r="AE819">
        <v>17.593226999999999</v>
      </c>
      <c r="AF819">
        <v>119.72472399999999</v>
      </c>
      <c r="AG819">
        <v>2.3075295999999999E-2</v>
      </c>
      <c r="AH819">
        <v>0.69433283999999995</v>
      </c>
      <c r="AJ819">
        <v>7780</v>
      </c>
      <c r="AK819" s="16">
        <f t="shared" si="57"/>
        <v>129.66666666666666</v>
      </c>
      <c r="AL819">
        <v>35.244509999999998</v>
      </c>
      <c r="AM819">
        <v>123.92711</v>
      </c>
      <c r="AN819">
        <v>7.8351654000000007E-2</v>
      </c>
      <c r="AO819">
        <v>0.53313889999999997</v>
      </c>
      <c r="AQ819">
        <v>7780</v>
      </c>
      <c r="AR819">
        <f t="shared" si="59"/>
        <v>129.66666666666666</v>
      </c>
      <c r="AS819">
        <v>15.114072999999999</v>
      </c>
      <c r="AT819">
        <v>105.01573999999999</v>
      </c>
      <c r="AU819">
        <v>2.2901168E-2</v>
      </c>
      <c r="AV819">
        <v>1.0401449</v>
      </c>
    </row>
    <row r="820" spans="29:48">
      <c r="AC820">
        <v>7810</v>
      </c>
      <c r="AD820" s="16">
        <f t="shared" si="58"/>
        <v>130.16666666666666</v>
      </c>
      <c r="AE820">
        <v>17.497149</v>
      </c>
      <c r="AF820">
        <v>119.70251500000001</v>
      </c>
      <c r="AG820">
        <v>2.2953939999999999E-2</v>
      </c>
      <c r="AH820">
        <v>0.69774000000000003</v>
      </c>
      <c r="AJ820">
        <v>7790</v>
      </c>
      <c r="AK820" s="16">
        <f t="shared" si="57"/>
        <v>129.83333333333334</v>
      </c>
      <c r="AL820">
        <v>35.102119999999999</v>
      </c>
      <c r="AM820">
        <v>123.955185</v>
      </c>
      <c r="AN820">
        <v>7.7556509999999995E-2</v>
      </c>
      <c r="AO820">
        <v>0.53441053999999999</v>
      </c>
      <c r="AQ820">
        <v>7790</v>
      </c>
      <c r="AR820">
        <f t="shared" si="59"/>
        <v>129.83333333333334</v>
      </c>
      <c r="AS820">
        <v>14.995691000000001</v>
      </c>
      <c r="AT820">
        <v>105.00811</v>
      </c>
      <c r="AU820">
        <v>2.276009E-2</v>
      </c>
      <c r="AV820">
        <v>1.0470938999999999</v>
      </c>
    </row>
    <row r="821" spans="29:48">
      <c r="AC821">
        <v>7812.0137000000004</v>
      </c>
      <c r="AD821" s="16">
        <f t="shared" si="58"/>
        <v>130.20022833333334</v>
      </c>
      <c r="AE821">
        <v>17.477799999999998</v>
      </c>
      <c r="AF821">
        <v>119.69806</v>
      </c>
      <c r="AG821">
        <v>2.2929591999999999E-2</v>
      </c>
      <c r="AH821">
        <v>0.69843069999999996</v>
      </c>
      <c r="AJ821">
        <v>7800</v>
      </c>
      <c r="AK821" s="16">
        <f t="shared" si="57"/>
        <v>130</v>
      </c>
      <c r="AL821">
        <v>34.95973</v>
      </c>
      <c r="AM821">
        <v>123.97761</v>
      </c>
      <c r="AN821">
        <v>7.6767585999999999E-2</v>
      </c>
      <c r="AO821">
        <v>0.53564376000000002</v>
      </c>
      <c r="AQ821">
        <v>7800</v>
      </c>
      <c r="AR821">
        <f t="shared" si="59"/>
        <v>130</v>
      </c>
      <c r="AS821">
        <v>14.87731</v>
      </c>
      <c r="AT821">
        <v>105.00042000000001</v>
      </c>
      <c r="AU821">
        <v>2.261995E-2</v>
      </c>
      <c r="AV821">
        <v>1.0541529999999999</v>
      </c>
    </row>
    <row r="822" spans="29:48">
      <c r="AC822">
        <v>7812.0137000000004</v>
      </c>
      <c r="AD822" s="16">
        <f t="shared" si="58"/>
        <v>130.20022833333334</v>
      </c>
      <c r="AE822">
        <v>17.477799999999998</v>
      </c>
      <c r="AF822">
        <v>119.69806</v>
      </c>
      <c r="AG822">
        <v>2.2929591999999999E-2</v>
      </c>
      <c r="AH822">
        <v>0.69843089999999997</v>
      </c>
      <c r="AJ822">
        <v>7810</v>
      </c>
      <c r="AK822" s="16">
        <f t="shared" si="57"/>
        <v>130.16666666666666</v>
      </c>
      <c r="AL822">
        <v>34.817337000000002</v>
      </c>
      <c r="AM822">
        <v>123.99462</v>
      </c>
      <c r="AN822">
        <v>7.5985049999999998E-2</v>
      </c>
      <c r="AO822">
        <v>0.53684220000000005</v>
      </c>
      <c r="AQ822">
        <v>7810</v>
      </c>
      <c r="AR822">
        <f t="shared" si="59"/>
        <v>130.16666666666666</v>
      </c>
      <c r="AS822">
        <v>14.758927999999999</v>
      </c>
      <c r="AT822">
        <v>104.99265</v>
      </c>
      <c r="AU822">
        <v>2.2480733999999999E-2</v>
      </c>
      <c r="AV822">
        <v>1.0613246999999999</v>
      </c>
    </row>
    <row r="823" spans="29:48">
      <c r="AC823">
        <v>7820</v>
      </c>
      <c r="AD823" s="16">
        <f t="shared" si="58"/>
        <v>130.33333333333334</v>
      </c>
      <c r="AE823">
        <v>17.64442</v>
      </c>
      <c r="AF823">
        <v>119.68087</v>
      </c>
      <c r="AG823">
        <v>2.2835726000000001E-2</v>
      </c>
      <c r="AH823">
        <v>0.67025672999999997</v>
      </c>
      <c r="AJ823">
        <v>7820</v>
      </c>
      <c r="AK823" s="16">
        <f t="shared" si="57"/>
        <v>130.33333333333334</v>
      </c>
      <c r="AL823">
        <v>34.674945999999998</v>
      </c>
      <c r="AM823">
        <v>124.00649</v>
      </c>
      <c r="AN823">
        <v>7.5209090000000006E-2</v>
      </c>
      <c r="AO823">
        <v>0.53800970000000004</v>
      </c>
      <c r="AQ823">
        <v>7820</v>
      </c>
      <c r="AR823">
        <f t="shared" si="59"/>
        <v>130.33333333333334</v>
      </c>
      <c r="AS823">
        <v>14.640547</v>
      </c>
      <c r="AT823">
        <v>104.98482</v>
      </c>
      <c r="AU823">
        <v>2.2342431999999999E-2</v>
      </c>
      <c r="AV823">
        <v>1.0686119000000001</v>
      </c>
    </row>
    <row r="824" spans="29:48">
      <c r="AC824">
        <v>7830</v>
      </c>
      <c r="AD824" s="16">
        <f t="shared" si="58"/>
        <v>130.5</v>
      </c>
      <c r="AE824">
        <v>17.853054</v>
      </c>
      <c r="AF824">
        <v>119.66065999999999</v>
      </c>
      <c r="AG824">
        <v>2.2725380999999999E-2</v>
      </c>
      <c r="AH824">
        <v>0.63620454000000004</v>
      </c>
      <c r="AJ824">
        <v>7830</v>
      </c>
      <c r="AK824" s="16">
        <f t="shared" si="57"/>
        <v>130.5</v>
      </c>
      <c r="AL824">
        <v>34.532555000000002</v>
      </c>
      <c r="AM824">
        <v>124.01345999999999</v>
      </c>
      <c r="AN824">
        <v>7.4439846000000004E-2</v>
      </c>
      <c r="AO824">
        <v>0.53914980000000001</v>
      </c>
      <c r="AQ824">
        <v>7830</v>
      </c>
      <c r="AR824">
        <f t="shared" si="59"/>
        <v>130.5</v>
      </c>
      <c r="AS824">
        <v>14.522164999999999</v>
      </c>
      <c r="AT824">
        <v>104.97691</v>
      </c>
      <c r="AU824">
        <v>2.2205033999999998E-2</v>
      </c>
      <c r="AV824">
        <v>1.0760168999999999</v>
      </c>
    </row>
    <row r="825" spans="29:48">
      <c r="AC825">
        <v>7840</v>
      </c>
      <c r="AD825" s="16">
        <f t="shared" si="58"/>
        <v>130.66666666666666</v>
      </c>
      <c r="AE825">
        <v>18.061689999999999</v>
      </c>
      <c r="AF825">
        <v>119.64185000000001</v>
      </c>
      <c r="AG825">
        <v>2.2622745E-2</v>
      </c>
      <c r="AH825">
        <v>0.60344713999999999</v>
      </c>
      <c r="AJ825">
        <v>7840</v>
      </c>
      <c r="AK825" s="16">
        <f t="shared" si="57"/>
        <v>130.66666666666666</v>
      </c>
      <c r="AL825">
        <v>34.390163000000001</v>
      </c>
      <c r="AM825">
        <v>124.015755</v>
      </c>
      <c r="AN825">
        <v>7.3677480000000004E-2</v>
      </c>
      <c r="AO825">
        <v>0.54026609999999997</v>
      </c>
      <c r="AQ825">
        <v>7840</v>
      </c>
      <c r="AR825">
        <f t="shared" si="59"/>
        <v>130.66666666666666</v>
      </c>
      <c r="AS825">
        <v>14.403784</v>
      </c>
      <c r="AT825">
        <v>104.96895000000001</v>
      </c>
      <c r="AU825">
        <v>2.2068524999999999E-2</v>
      </c>
      <c r="AV825">
        <v>1.0835428</v>
      </c>
    </row>
    <row r="826" spans="29:48">
      <c r="AC826">
        <v>7850</v>
      </c>
      <c r="AD826" s="16">
        <f t="shared" si="58"/>
        <v>130.83333333333334</v>
      </c>
      <c r="AE826">
        <v>18.270325</v>
      </c>
      <c r="AF826">
        <v>119.62439999999999</v>
      </c>
      <c r="AG826">
        <v>2.2527518E-2</v>
      </c>
      <c r="AH826">
        <v>0.57191603999999996</v>
      </c>
      <c r="AJ826">
        <v>7850</v>
      </c>
      <c r="AK826" s="16">
        <f t="shared" si="57"/>
        <v>130.83333333333334</v>
      </c>
      <c r="AL826">
        <v>34.247771999999998</v>
      </c>
      <c r="AM826">
        <v>124.013626</v>
      </c>
      <c r="AN826">
        <v>7.2922125000000004E-2</v>
      </c>
      <c r="AO826">
        <v>0.54136205000000004</v>
      </c>
      <c r="AQ826">
        <v>7850</v>
      </c>
      <c r="AR826">
        <f t="shared" si="59"/>
        <v>130.83333333333334</v>
      </c>
      <c r="AS826">
        <v>14.285401999999999</v>
      </c>
      <c r="AT826">
        <v>104.96092</v>
      </c>
      <c r="AU826">
        <v>2.1932894000000001E-2</v>
      </c>
      <c r="AV826">
        <v>1.0911922000000001</v>
      </c>
    </row>
    <row r="827" spans="29:48">
      <c r="AC827">
        <v>7860</v>
      </c>
      <c r="AD827" s="16">
        <f t="shared" si="58"/>
        <v>131</v>
      </c>
      <c r="AE827">
        <v>18.478960000000001</v>
      </c>
      <c r="AF827">
        <v>119.60824</v>
      </c>
      <c r="AG827">
        <v>2.2439364E-2</v>
      </c>
      <c r="AH827">
        <v>0.54153649999999998</v>
      </c>
      <c r="AJ827">
        <v>7860</v>
      </c>
      <c r="AK827" s="16">
        <f t="shared" si="57"/>
        <v>131</v>
      </c>
      <c r="AL827">
        <v>34.105379999999997</v>
      </c>
      <c r="AM827">
        <v>124.00729</v>
      </c>
      <c r="AN827">
        <v>7.2173890000000004E-2</v>
      </c>
      <c r="AO827">
        <v>0.54244095000000003</v>
      </c>
      <c r="AQ827">
        <v>7860</v>
      </c>
      <c r="AR827">
        <f t="shared" si="59"/>
        <v>131</v>
      </c>
      <c r="AS827">
        <v>14.167021999999999</v>
      </c>
      <c r="AT827">
        <v>104.95283000000001</v>
      </c>
      <c r="AU827">
        <v>2.1798132000000001E-2</v>
      </c>
      <c r="AV827">
        <v>1.0989681</v>
      </c>
    </row>
    <row r="828" spans="29:48">
      <c r="AC828">
        <v>7870</v>
      </c>
      <c r="AD828" s="16">
        <f t="shared" si="58"/>
        <v>131.16666666666666</v>
      </c>
      <c r="AE828">
        <v>18.687595000000002</v>
      </c>
      <c r="AF828">
        <v>119.5933</v>
      </c>
      <c r="AG828">
        <v>2.2357918000000001E-2</v>
      </c>
      <c r="AH828">
        <v>0.51224230000000004</v>
      </c>
      <c r="AJ828">
        <v>7870</v>
      </c>
      <c r="AK828" s="16">
        <f t="shared" si="57"/>
        <v>131.16666666666666</v>
      </c>
      <c r="AL828">
        <v>33.962989999999998</v>
      </c>
      <c r="AM828">
        <v>123.996994</v>
      </c>
      <c r="AN828">
        <v>7.1432899999999994E-2</v>
      </c>
      <c r="AO828">
        <v>0.54350600000000004</v>
      </c>
      <c r="AQ828">
        <v>7870</v>
      </c>
      <c r="AR828">
        <f t="shared" si="59"/>
        <v>131.16666666666666</v>
      </c>
      <c r="AS828">
        <v>14.048640000000001</v>
      </c>
      <c r="AT828">
        <v>104.94467</v>
      </c>
      <c r="AU828">
        <v>2.1664226000000002E-2</v>
      </c>
      <c r="AV828">
        <v>1.1068734</v>
      </c>
    </row>
    <row r="829" spans="29:48">
      <c r="AC829">
        <v>7880</v>
      </c>
      <c r="AD829" s="16">
        <f t="shared" si="58"/>
        <v>131.33333333333334</v>
      </c>
      <c r="AE829">
        <v>18.896229999999999</v>
      </c>
      <c r="AF829">
        <v>119.57953999999999</v>
      </c>
      <c r="AG829">
        <v>2.2282856E-2</v>
      </c>
      <c r="AH829">
        <v>0.48397394999999999</v>
      </c>
      <c r="AJ829">
        <v>7880</v>
      </c>
      <c r="AK829" s="16">
        <f t="shared" si="57"/>
        <v>131.33333333333334</v>
      </c>
      <c r="AL829">
        <v>33.820599999999999</v>
      </c>
      <c r="AM829">
        <v>123.98294</v>
      </c>
      <c r="AN829">
        <v>7.0699244999999994E-2</v>
      </c>
      <c r="AO829">
        <v>0.5445605</v>
      </c>
      <c r="AQ829">
        <v>7880</v>
      </c>
      <c r="AR829">
        <f t="shared" si="59"/>
        <v>131.33333333333334</v>
      </c>
      <c r="AS829">
        <v>13.930259</v>
      </c>
      <c r="AT829">
        <v>104.936455</v>
      </c>
      <c r="AU829">
        <v>2.1531162999999999E-2</v>
      </c>
      <c r="AV829">
        <v>1.1149133</v>
      </c>
    </row>
    <row r="830" spans="29:48">
      <c r="AC830">
        <v>7890</v>
      </c>
      <c r="AD830" s="16">
        <f t="shared" si="58"/>
        <v>131.5</v>
      </c>
      <c r="AE830">
        <v>19.104863999999999</v>
      </c>
      <c r="AF830">
        <v>119.56688</v>
      </c>
      <c r="AG830">
        <v>2.221387E-2</v>
      </c>
      <c r="AH830">
        <v>0.45667264000000002</v>
      </c>
      <c r="AJ830">
        <v>7890</v>
      </c>
      <c r="AK830" s="16">
        <f t="shared" si="57"/>
        <v>131.5</v>
      </c>
      <c r="AL830">
        <v>33.678207</v>
      </c>
      <c r="AM830">
        <v>123.96535</v>
      </c>
      <c r="AN830">
        <v>6.9972999999999994E-2</v>
      </c>
      <c r="AO830">
        <v>0.54560739999999996</v>
      </c>
      <c r="AQ830">
        <v>7890</v>
      </c>
      <c r="AR830">
        <f t="shared" si="59"/>
        <v>131.5</v>
      </c>
      <c r="AS830">
        <v>13.811877000000001</v>
      </c>
      <c r="AT830">
        <v>104.92818</v>
      </c>
      <c r="AU830">
        <v>2.1398935000000001E-2</v>
      </c>
      <c r="AV830">
        <v>1.1230897</v>
      </c>
    </row>
    <row r="831" spans="29:48">
      <c r="AC831">
        <v>7900</v>
      </c>
      <c r="AD831" s="16">
        <f t="shared" si="58"/>
        <v>131.66666666666666</v>
      </c>
      <c r="AE831">
        <v>19.313500000000001</v>
      </c>
      <c r="AF831">
        <v>119.55529</v>
      </c>
      <c r="AG831">
        <v>2.2150677000000001E-2</v>
      </c>
      <c r="AH831">
        <v>0.43028483000000001</v>
      </c>
      <c r="AJ831">
        <v>7900</v>
      </c>
      <c r="AK831" s="16">
        <f t="shared" si="57"/>
        <v>131.66666666666666</v>
      </c>
      <c r="AL831">
        <v>33.535815999999997</v>
      </c>
      <c r="AM831">
        <v>123.94441</v>
      </c>
      <c r="AN831">
        <v>6.9254259999999998E-2</v>
      </c>
      <c r="AO831">
        <v>0.54664959999999996</v>
      </c>
      <c r="AQ831">
        <v>7900</v>
      </c>
      <c r="AR831">
        <f t="shared" si="59"/>
        <v>131.66666666666666</v>
      </c>
      <c r="AS831">
        <v>13.693496</v>
      </c>
      <c r="AT831">
        <v>104.91983999999999</v>
      </c>
      <c r="AU831">
        <v>2.126753E-2</v>
      </c>
      <c r="AV831">
        <v>1.1314054</v>
      </c>
    </row>
    <row r="832" spans="29:48">
      <c r="AC832">
        <v>7910</v>
      </c>
      <c r="AD832" s="16">
        <f t="shared" si="58"/>
        <v>131.83333333333334</v>
      </c>
      <c r="AE832">
        <v>19.522134999999999</v>
      </c>
      <c r="AF832">
        <v>119.54470999999999</v>
      </c>
      <c r="AG832">
        <v>2.2092996E-2</v>
      </c>
      <c r="AH832">
        <v>0.40475872000000002</v>
      </c>
      <c r="AJ832">
        <v>7910</v>
      </c>
      <c r="AK832" s="16">
        <f t="shared" si="57"/>
        <v>131.83333333333334</v>
      </c>
      <c r="AL832">
        <v>33.393425000000001</v>
      </c>
      <c r="AM832">
        <v>123.920334</v>
      </c>
      <c r="AN832">
        <v>6.8543054000000006E-2</v>
      </c>
      <c r="AO832">
        <v>0.5476898</v>
      </c>
      <c r="AQ832">
        <v>7910</v>
      </c>
      <c r="AR832">
        <f t="shared" si="59"/>
        <v>131.83333333333334</v>
      </c>
      <c r="AS832">
        <v>13.575113999999999</v>
      </c>
      <c r="AT832">
        <v>104.91144</v>
      </c>
      <c r="AU832">
        <v>2.1136935999999999E-2</v>
      </c>
      <c r="AV832">
        <v>1.1398641</v>
      </c>
    </row>
    <row r="833" spans="29:48">
      <c r="AC833">
        <v>7920</v>
      </c>
      <c r="AD833" s="16">
        <f t="shared" si="58"/>
        <v>132</v>
      </c>
      <c r="AE833">
        <v>19.73077</v>
      </c>
      <c r="AF833">
        <v>119.53509</v>
      </c>
      <c r="AG833">
        <v>2.2040560000000001E-2</v>
      </c>
      <c r="AH833">
        <v>0.38004886999999998</v>
      </c>
      <c r="AJ833">
        <v>7920</v>
      </c>
      <c r="AK833" s="16">
        <f t="shared" si="57"/>
        <v>132</v>
      </c>
      <c r="AL833">
        <v>33.251033999999997</v>
      </c>
      <c r="AM833">
        <v>123.89331</v>
      </c>
      <c r="AN833">
        <v>6.7839466000000001E-2</v>
      </c>
      <c r="AO833">
        <v>0.54873073000000006</v>
      </c>
      <c r="AQ833">
        <v>7920</v>
      </c>
      <c r="AR833">
        <f t="shared" si="59"/>
        <v>132</v>
      </c>
      <c r="AS833">
        <v>13.456733</v>
      </c>
      <c r="AT833">
        <v>104.902985</v>
      </c>
      <c r="AU833">
        <v>2.1007142999999999E-2</v>
      </c>
      <c r="AV833">
        <v>1.148469</v>
      </c>
    </row>
    <row r="834" spans="29:48">
      <c r="AC834">
        <v>7930</v>
      </c>
      <c r="AD834" s="16">
        <f t="shared" si="58"/>
        <v>132.16666666666666</v>
      </c>
      <c r="AE834">
        <v>19.939405000000001</v>
      </c>
      <c r="AF834">
        <v>119.52638</v>
      </c>
      <c r="AG834">
        <v>2.1993098999999999E-2</v>
      </c>
      <c r="AH834">
        <v>0.35610774000000001</v>
      </c>
      <c r="AJ834">
        <v>7930</v>
      </c>
      <c r="AK834" s="16">
        <f t="shared" si="57"/>
        <v>132.16666666666666</v>
      </c>
      <c r="AL834">
        <v>33.108643000000001</v>
      </c>
      <c r="AM834">
        <v>123.863525</v>
      </c>
      <c r="AN834">
        <v>6.7143530000000007E-2</v>
      </c>
      <c r="AO834">
        <v>0.54977494000000005</v>
      </c>
      <c r="AQ834">
        <v>7930</v>
      </c>
      <c r="AR834">
        <f t="shared" si="59"/>
        <v>132.16666666666666</v>
      </c>
      <c r="AS834">
        <v>13.338350999999999</v>
      </c>
      <c r="AT834">
        <v>104.89448</v>
      </c>
      <c r="AU834">
        <v>2.0878141999999999E-2</v>
      </c>
      <c r="AV834">
        <v>1.1572236</v>
      </c>
    </row>
    <row r="835" spans="29:48">
      <c r="AC835">
        <v>7940</v>
      </c>
      <c r="AD835" s="16">
        <f t="shared" si="58"/>
        <v>132.33333333333334</v>
      </c>
      <c r="AE835">
        <v>20.148039000000001</v>
      </c>
      <c r="AF835">
        <v>119.51855</v>
      </c>
      <c r="AG835">
        <v>2.1950358999999999E-2</v>
      </c>
      <c r="AH835">
        <v>0.33289387999999998</v>
      </c>
      <c r="AJ835">
        <v>7940</v>
      </c>
      <c r="AK835" s="16">
        <f t="shared" si="57"/>
        <v>132.33333333333334</v>
      </c>
      <c r="AL835">
        <v>32.966250000000002</v>
      </c>
      <c r="AM835">
        <v>123.83114999999999</v>
      </c>
      <c r="AN835">
        <v>6.6455260000000002E-2</v>
      </c>
      <c r="AO835">
        <v>0.5508248</v>
      </c>
      <c r="AQ835">
        <v>7940</v>
      </c>
      <c r="AR835">
        <f t="shared" si="59"/>
        <v>132.33333333333334</v>
      </c>
      <c r="AS835">
        <v>13.21997</v>
      </c>
      <c r="AT835">
        <v>104.88591</v>
      </c>
      <c r="AU835">
        <v>2.0749920000000002E-2</v>
      </c>
      <c r="AV835">
        <v>1.1661315999999999</v>
      </c>
    </row>
    <row r="836" spans="29:48">
      <c r="AC836">
        <v>7950</v>
      </c>
      <c r="AD836" s="16">
        <f t="shared" si="58"/>
        <v>132.5</v>
      </c>
      <c r="AE836">
        <v>20.356674000000002</v>
      </c>
      <c r="AF836">
        <v>119.51152</v>
      </c>
      <c r="AG836">
        <v>2.1912085000000001E-2</v>
      </c>
      <c r="AH836">
        <v>0.31036704999999998</v>
      </c>
      <c r="AJ836">
        <v>7950</v>
      </c>
      <c r="AK836" s="16">
        <f t="shared" si="57"/>
        <v>132.5</v>
      </c>
      <c r="AL836">
        <v>32.823860000000003</v>
      </c>
      <c r="AM836">
        <v>123.79635</v>
      </c>
      <c r="AN836">
        <v>6.5774693999999995E-2</v>
      </c>
      <c r="AO836">
        <v>0.55188269999999995</v>
      </c>
      <c r="AQ836">
        <v>7950</v>
      </c>
      <c r="AR836">
        <f t="shared" si="59"/>
        <v>132.5</v>
      </c>
      <c r="AS836">
        <v>13.101588</v>
      </c>
      <c r="AT836">
        <v>104.87729</v>
      </c>
      <c r="AU836">
        <v>2.0622468000000001E-2</v>
      </c>
      <c r="AV836">
        <v>1.1751966</v>
      </c>
    </row>
    <row r="837" spans="29:48">
      <c r="AC837">
        <v>7960</v>
      </c>
      <c r="AD837" s="16">
        <f t="shared" si="58"/>
        <v>132.66666666666666</v>
      </c>
      <c r="AE837">
        <v>20.56531</v>
      </c>
      <c r="AF837">
        <v>119.50528</v>
      </c>
      <c r="AG837">
        <v>2.1878023E-2</v>
      </c>
      <c r="AH837">
        <v>0.28848770000000001</v>
      </c>
      <c r="AJ837">
        <v>7960</v>
      </c>
      <c r="AK837" s="16">
        <f t="shared" si="57"/>
        <v>132.66666666666666</v>
      </c>
      <c r="AL837">
        <v>32.681469999999997</v>
      </c>
      <c r="AM837">
        <v>123.75928999999999</v>
      </c>
      <c r="AN837">
        <v>6.5101839999999994E-2</v>
      </c>
      <c r="AO837">
        <v>0.55295070000000002</v>
      </c>
      <c r="AQ837">
        <v>7960</v>
      </c>
      <c r="AR837">
        <f t="shared" si="59"/>
        <v>132.66666666666666</v>
      </c>
      <c r="AS837">
        <v>12.983207</v>
      </c>
      <c r="AT837">
        <v>104.86861</v>
      </c>
      <c r="AU837">
        <v>2.0495776E-2</v>
      </c>
      <c r="AV837">
        <v>1.1844224999999999</v>
      </c>
    </row>
    <row r="838" spans="29:48">
      <c r="AC838">
        <v>7970</v>
      </c>
      <c r="AD838" s="16">
        <f t="shared" si="58"/>
        <v>132.83333333333334</v>
      </c>
      <c r="AE838">
        <v>20.773945000000001</v>
      </c>
      <c r="AF838">
        <v>119.499756</v>
      </c>
      <c r="AG838">
        <v>2.1847932E-2</v>
      </c>
      <c r="AH838">
        <v>0.26722145000000003</v>
      </c>
      <c r="AJ838">
        <v>7970</v>
      </c>
      <c r="AK838" s="16">
        <f t="shared" ref="AK838:AK901" si="60">AJ838/60</f>
        <v>132.83333333333334</v>
      </c>
      <c r="AL838">
        <v>32.539078000000003</v>
      </c>
      <c r="AM838">
        <v>123.72014</v>
      </c>
      <c r="AN838">
        <v>6.4436703999999997E-2</v>
      </c>
      <c r="AO838">
        <v>0.55403084000000002</v>
      </c>
      <c r="AQ838">
        <v>7970</v>
      </c>
      <c r="AR838">
        <f t="shared" si="59"/>
        <v>132.83333333333334</v>
      </c>
      <c r="AS838">
        <v>12.864825</v>
      </c>
      <c r="AT838">
        <v>104.85988</v>
      </c>
      <c r="AU838">
        <v>2.0369834999999999E-2</v>
      </c>
      <c r="AV838">
        <v>1.193813</v>
      </c>
    </row>
    <row r="839" spans="29:48">
      <c r="AC839">
        <v>7980</v>
      </c>
      <c r="AD839" s="16">
        <f t="shared" ref="AD839:AD902" si="61">AC839/60</f>
        <v>133</v>
      </c>
      <c r="AE839">
        <v>20.982579999999999</v>
      </c>
      <c r="AF839">
        <v>119.49493</v>
      </c>
      <c r="AG839">
        <v>2.1821568E-2</v>
      </c>
      <c r="AH839">
        <v>0.24653293000000001</v>
      </c>
      <c r="AJ839">
        <v>7980</v>
      </c>
      <c r="AK839" s="16">
        <f t="shared" si="60"/>
        <v>133</v>
      </c>
      <c r="AL839">
        <v>32.396687</v>
      </c>
      <c r="AM839">
        <v>123.67901999999999</v>
      </c>
      <c r="AN839">
        <v>6.3779279999999994E-2</v>
      </c>
      <c r="AO839">
        <v>0.55512505999999995</v>
      </c>
      <c r="AQ839">
        <v>7980</v>
      </c>
      <c r="AR839">
        <f t="shared" ref="AR839:AR902" si="62">AQ839/60</f>
        <v>133</v>
      </c>
      <c r="AS839">
        <v>12.746444</v>
      </c>
      <c r="AT839">
        <v>104.85109</v>
      </c>
      <c r="AU839">
        <v>2.0244634000000001E-2</v>
      </c>
      <c r="AV839">
        <v>1.2033720000000001</v>
      </c>
    </row>
    <row r="840" spans="29:48">
      <c r="AC840">
        <v>7990</v>
      </c>
      <c r="AD840" s="16">
        <f t="shared" si="61"/>
        <v>133.16666666666666</v>
      </c>
      <c r="AE840">
        <v>21.191216000000001</v>
      </c>
      <c r="AF840">
        <v>119.49073</v>
      </c>
      <c r="AG840">
        <v>2.1798689999999999E-2</v>
      </c>
      <c r="AH840">
        <v>0.22638981</v>
      </c>
      <c r="AJ840">
        <v>7990</v>
      </c>
      <c r="AK840" s="16">
        <f t="shared" si="60"/>
        <v>133.16666666666666</v>
      </c>
      <c r="AL840">
        <v>32.254294999999999</v>
      </c>
      <c r="AM840">
        <v>123.63609</v>
      </c>
      <c r="AN840">
        <v>6.3129560000000001E-2</v>
      </c>
      <c r="AO840">
        <v>0.55623520000000004</v>
      </c>
      <c r="AQ840">
        <v>7990</v>
      </c>
      <c r="AR840">
        <f t="shared" si="62"/>
        <v>133.16666666666666</v>
      </c>
      <c r="AS840">
        <v>12.628062</v>
      </c>
      <c r="AT840">
        <v>104.84225000000001</v>
      </c>
      <c r="AU840">
        <v>2.0120160000000002E-2</v>
      </c>
      <c r="AV840">
        <v>1.2131050999999999</v>
      </c>
    </row>
    <row r="841" spans="29:48">
      <c r="AC841">
        <v>8000</v>
      </c>
      <c r="AD841" s="16">
        <f t="shared" si="61"/>
        <v>133.33333333333334</v>
      </c>
      <c r="AE841">
        <v>21.399849</v>
      </c>
      <c r="AF841">
        <v>119.48712999999999</v>
      </c>
      <c r="AG841">
        <v>2.1779059E-2</v>
      </c>
      <c r="AH841">
        <v>0.206761</v>
      </c>
      <c r="AJ841">
        <v>8000</v>
      </c>
      <c r="AK841" s="16">
        <f t="shared" si="60"/>
        <v>133.33333333333334</v>
      </c>
      <c r="AL841">
        <v>32.111904000000003</v>
      </c>
      <c r="AM841">
        <v>123.59148399999999</v>
      </c>
      <c r="AN841">
        <v>6.2487516999999999E-2</v>
      </c>
      <c r="AO841">
        <v>0.55736300000000005</v>
      </c>
      <c r="AQ841">
        <v>8000</v>
      </c>
      <c r="AR841">
        <f t="shared" si="62"/>
        <v>133.33333333333334</v>
      </c>
      <c r="AS841">
        <v>12.509681</v>
      </c>
      <c r="AT841">
        <v>104.83336</v>
      </c>
      <c r="AU841">
        <v>1.9996407000000001E-2</v>
      </c>
      <c r="AV841">
        <v>1.2230179000000001</v>
      </c>
    </row>
    <row r="842" spans="29:48">
      <c r="AC842">
        <v>8010</v>
      </c>
      <c r="AD842" s="16">
        <f t="shared" si="61"/>
        <v>133.5</v>
      </c>
      <c r="AE842">
        <v>21.608484000000001</v>
      </c>
      <c r="AF842">
        <v>119.48408499999999</v>
      </c>
      <c r="AG842">
        <v>2.1762429999999999E-2</v>
      </c>
      <c r="AH842">
        <v>0.18761685</v>
      </c>
      <c r="AJ842">
        <v>8010</v>
      </c>
      <c r="AK842" s="16">
        <f t="shared" si="60"/>
        <v>133.5</v>
      </c>
      <c r="AL842">
        <v>31.969512999999999</v>
      </c>
      <c r="AM842">
        <v>123.54533000000001</v>
      </c>
      <c r="AN842">
        <v>6.1853137000000002E-2</v>
      </c>
      <c r="AO842">
        <v>0.55850995000000003</v>
      </c>
      <c r="AQ842">
        <v>8010</v>
      </c>
      <c r="AR842">
        <f t="shared" si="62"/>
        <v>133.5</v>
      </c>
      <c r="AS842">
        <v>12.391299</v>
      </c>
      <c r="AT842">
        <v>104.82441</v>
      </c>
      <c r="AU842">
        <v>1.9873364000000001E-2</v>
      </c>
      <c r="AV842">
        <v>1.2331133000000001</v>
      </c>
    </row>
    <row r="843" spans="29:48">
      <c r="AC843">
        <v>8020</v>
      </c>
      <c r="AD843" s="16">
        <f t="shared" si="61"/>
        <v>133.66666666666666</v>
      </c>
      <c r="AE843">
        <v>21.817119999999999</v>
      </c>
      <c r="AF843">
        <v>119.481544</v>
      </c>
      <c r="AG843">
        <v>2.1748567E-2</v>
      </c>
      <c r="AH843">
        <v>0.16892935000000001</v>
      </c>
      <c r="AJ843">
        <v>8020</v>
      </c>
      <c r="AK843" s="16">
        <f t="shared" si="60"/>
        <v>133.66666666666666</v>
      </c>
      <c r="AL843">
        <v>31.827121999999999</v>
      </c>
      <c r="AM843">
        <v>123.49773</v>
      </c>
      <c r="AN843">
        <v>6.1226383000000002E-2</v>
      </c>
      <c r="AO843">
        <v>0.55967765999999997</v>
      </c>
      <c r="AQ843">
        <v>8020</v>
      </c>
      <c r="AR843">
        <f t="shared" si="62"/>
        <v>133.66666666666666</v>
      </c>
      <c r="AS843">
        <v>12.272918000000001</v>
      </c>
      <c r="AT843">
        <v>104.815414</v>
      </c>
      <c r="AU843">
        <v>1.9751022E-2</v>
      </c>
      <c r="AV843">
        <v>1.2433957</v>
      </c>
    </row>
    <row r="844" spans="29:48">
      <c r="AC844">
        <v>8030</v>
      </c>
      <c r="AD844" s="16">
        <f t="shared" si="61"/>
        <v>133.83333333333334</v>
      </c>
      <c r="AE844">
        <v>22.025755</v>
      </c>
      <c r="AF844">
        <v>119.47946</v>
      </c>
      <c r="AG844">
        <v>2.1737222E-2</v>
      </c>
      <c r="AH844">
        <v>0.15067142</v>
      </c>
      <c r="AJ844">
        <v>8030</v>
      </c>
      <c r="AK844" s="16">
        <f t="shared" si="60"/>
        <v>133.83333333333334</v>
      </c>
      <c r="AL844">
        <v>31.684729999999998</v>
      </c>
      <c r="AM844">
        <v>123.44882</v>
      </c>
      <c r="AN844">
        <v>6.0607216999999998E-2</v>
      </c>
      <c r="AO844">
        <v>0.56086740000000002</v>
      </c>
      <c r="AQ844">
        <v>8030</v>
      </c>
      <c r="AR844">
        <f t="shared" si="62"/>
        <v>133.83333333333334</v>
      </c>
      <c r="AS844">
        <v>12.154536</v>
      </c>
      <c r="AT844">
        <v>104.806366</v>
      </c>
      <c r="AU844">
        <v>1.962937E-2</v>
      </c>
      <c r="AV844">
        <v>1.2538697000000001</v>
      </c>
    </row>
    <row r="845" spans="29:48">
      <c r="AC845">
        <v>8040</v>
      </c>
      <c r="AD845" s="16">
        <f t="shared" si="61"/>
        <v>134</v>
      </c>
      <c r="AE845">
        <v>22.234390000000001</v>
      </c>
      <c r="AF845">
        <v>119.4778</v>
      </c>
      <c r="AG845">
        <v>2.1728148999999999E-2</v>
      </c>
      <c r="AH845">
        <v>0.13281736999999999</v>
      </c>
      <c r="AJ845">
        <v>8040</v>
      </c>
      <c r="AK845" s="16">
        <f t="shared" si="60"/>
        <v>134</v>
      </c>
      <c r="AL845">
        <v>31.542339999999999</v>
      </c>
      <c r="AM845">
        <v>123.39870000000001</v>
      </c>
      <c r="AN845">
        <v>5.9995600000000003E-2</v>
      </c>
      <c r="AO845">
        <v>0.56208060000000004</v>
      </c>
      <c r="AQ845">
        <v>8040</v>
      </c>
      <c r="AR845">
        <f t="shared" si="62"/>
        <v>134</v>
      </c>
      <c r="AS845">
        <v>12.036155000000001</v>
      </c>
      <c r="AT845">
        <v>104.797264</v>
      </c>
      <c r="AU845">
        <v>1.9508401000000002E-2</v>
      </c>
      <c r="AV845">
        <v>1.2645401999999999</v>
      </c>
    </row>
    <row r="846" spans="29:48">
      <c r="AC846">
        <v>8050</v>
      </c>
      <c r="AD846" s="16">
        <f t="shared" si="61"/>
        <v>134.16666666666666</v>
      </c>
      <c r="AE846">
        <v>22.443026</v>
      </c>
      <c r="AF846">
        <v>119.47651</v>
      </c>
      <c r="AG846">
        <v>2.1721101999999999E-2</v>
      </c>
      <c r="AH846">
        <v>0.1153426</v>
      </c>
      <c r="AJ846">
        <v>8050</v>
      </c>
      <c r="AK846" s="16">
        <f t="shared" si="60"/>
        <v>134.16666666666666</v>
      </c>
      <c r="AL846">
        <v>31.399947999999998</v>
      </c>
      <c r="AM846">
        <v>123.34747</v>
      </c>
      <c r="AN846">
        <v>5.9391484000000001E-2</v>
      </c>
      <c r="AO846">
        <v>0.56331830000000005</v>
      </c>
      <c r="AQ846">
        <v>8050</v>
      </c>
      <c r="AR846">
        <f t="shared" si="62"/>
        <v>134.16666666666666</v>
      </c>
      <c r="AS846">
        <v>11.917773</v>
      </c>
      <c r="AT846">
        <v>104.78812000000001</v>
      </c>
      <c r="AU846">
        <v>1.9388105999999999E-2</v>
      </c>
      <c r="AV846">
        <v>1.2754121</v>
      </c>
    </row>
    <row r="847" spans="29:48">
      <c r="AC847">
        <v>8060</v>
      </c>
      <c r="AD847" s="16">
        <f t="shared" si="61"/>
        <v>134.33333333333334</v>
      </c>
      <c r="AE847">
        <v>22.651658999999999</v>
      </c>
      <c r="AF847">
        <v>119.47554</v>
      </c>
      <c r="AG847">
        <v>2.1715831000000001E-2</v>
      </c>
      <c r="AH847">
        <v>9.8223573999999994E-2</v>
      </c>
      <c r="AJ847">
        <v>8060</v>
      </c>
      <c r="AK847" s="16">
        <f t="shared" si="60"/>
        <v>134.33333333333334</v>
      </c>
      <c r="AL847">
        <v>31.257556999999998</v>
      </c>
      <c r="AM847">
        <v>123.29524000000001</v>
      </c>
      <c r="AN847">
        <v>5.8794815E-2</v>
      </c>
      <c r="AO847">
        <v>0.56458174999999999</v>
      </c>
      <c r="AQ847">
        <v>8060</v>
      </c>
      <c r="AR847">
        <f t="shared" si="62"/>
        <v>134.33333333333334</v>
      </c>
      <c r="AS847">
        <v>11.799391999999999</v>
      </c>
      <c r="AT847">
        <v>104.778915</v>
      </c>
      <c r="AU847">
        <v>1.9268474000000001E-2</v>
      </c>
      <c r="AV847">
        <v>1.2864903999999999</v>
      </c>
    </row>
    <row r="848" spans="29:48">
      <c r="AC848">
        <v>8070</v>
      </c>
      <c r="AD848" s="16">
        <f t="shared" si="61"/>
        <v>134.5</v>
      </c>
      <c r="AE848">
        <v>22.860294</v>
      </c>
      <c r="AF848">
        <v>119.47485</v>
      </c>
      <c r="AG848">
        <v>2.1712077999999999E-2</v>
      </c>
      <c r="AH848">
        <v>8.1437744000000006E-2</v>
      </c>
      <c r="AJ848">
        <v>8070</v>
      </c>
      <c r="AK848" s="16">
        <f t="shared" si="60"/>
        <v>134.5</v>
      </c>
      <c r="AL848">
        <v>31.115165999999999</v>
      </c>
      <c r="AM848">
        <v>123.242096</v>
      </c>
      <c r="AN848">
        <v>5.8205544999999997E-2</v>
      </c>
      <c r="AO848">
        <v>0.56587195000000001</v>
      </c>
      <c r="AQ848">
        <v>8070</v>
      </c>
      <c r="AR848">
        <f t="shared" si="62"/>
        <v>134.5</v>
      </c>
      <c r="AS848">
        <v>11.681010000000001</v>
      </c>
      <c r="AT848">
        <v>104.76966</v>
      </c>
      <c r="AU848">
        <v>1.9149494999999999E-2</v>
      </c>
      <c r="AV848">
        <v>1.2977803999999999</v>
      </c>
    </row>
    <row r="849" spans="29:48">
      <c r="AC849">
        <v>8080</v>
      </c>
      <c r="AD849" s="16">
        <f t="shared" si="61"/>
        <v>134.66666666666666</v>
      </c>
      <c r="AE849">
        <v>23.068930000000002</v>
      </c>
      <c r="AF849">
        <v>119.4744</v>
      </c>
      <c r="AG849">
        <v>2.1709585999999999E-2</v>
      </c>
      <c r="AH849">
        <v>6.4963580000000007E-2</v>
      </c>
      <c r="AJ849">
        <v>8080</v>
      </c>
      <c r="AK849" s="16">
        <f t="shared" si="60"/>
        <v>134.66666666666666</v>
      </c>
      <c r="AL849">
        <v>30.972774999999999</v>
      </c>
      <c r="AM849">
        <v>123.18812</v>
      </c>
      <c r="AN849">
        <v>5.7623606000000001E-2</v>
      </c>
      <c r="AO849">
        <v>0.56718975000000005</v>
      </c>
      <c r="AQ849">
        <v>8080</v>
      </c>
      <c r="AR849">
        <f t="shared" si="62"/>
        <v>134.66666666666666</v>
      </c>
      <c r="AS849">
        <v>11.562628999999999</v>
      </c>
      <c r="AT849">
        <v>104.76036000000001</v>
      </c>
      <c r="AU849">
        <v>1.9031163E-2</v>
      </c>
      <c r="AV849">
        <v>1.3092873</v>
      </c>
    </row>
    <row r="850" spans="29:48">
      <c r="AC850">
        <v>8090</v>
      </c>
      <c r="AD850" s="16">
        <f t="shared" si="61"/>
        <v>134.83333333333334</v>
      </c>
      <c r="AE850">
        <v>23.277564999999999</v>
      </c>
      <c r="AF850">
        <v>119.47413</v>
      </c>
      <c r="AG850">
        <v>2.1708094000000001E-2</v>
      </c>
      <c r="AH850">
        <v>4.8780526999999997E-2</v>
      </c>
      <c r="AJ850">
        <v>8090</v>
      </c>
      <c r="AK850" s="16">
        <f t="shared" si="60"/>
        <v>134.83333333333334</v>
      </c>
      <c r="AL850">
        <v>30.830383000000001</v>
      </c>
      <c r="AM850">
        <v>123.13339999999999</v>
      </c>
      <c r="AN850">
        <v>5.7048935000000002E-2</v>
      </c>
      <c r="AO850">
        <v>0.56853609999999999</v>
      </c>
      <c r="AQ850">
        <v>8090</v>
      </c>
      <c r="AR850">
        <f t="shared" si="62"/>
        <v>134.83333333333334</v>
      </c>
      <c r="AS850">
        <v>11.444247000000001</v>
      </c>
      <c r="AT850">
        <v>104.751015</v>
      </c>
      <c r="AU850">
        <v>1.8913467999999999E-2</v>
      </c>
      <c r="AV850">
        <v>1.3210166999999999</v>
      </c>
    </row>
    <row r="851" spans="29:48">
      <c r="AC851">
        <v>8100</v>
      </c>
      <c r="AD851" s="16">
        <f t="shared" si="61"/>
        <v>135</v>
      </c>
      <c r="AE851">
        <v>23.4862</v>
      </c>
      <c r="AF851">
        <v>119.47399</v>
      </c>
      <c r="AG851">
        <v>2.1707339999999999E-2</v>
      </c>
      <c r="AH851">
        <v>3.2869062999999997E-2</v>
      </c>
      <c r="AJ851">
        <v>8100</v>
      </c>
      <c r="AK851" s="16">
        <f t="shared" si="60"/>
        <v>135</v>
      </c>
      <c r="AL851">
        <v>30.687992000000001</v>
      </c>
      <c r="AM851">
        <v>123.07802</v>
      </c>
      <c r="AN851">
        <v>5.6481472999999997E-2</v>
      </c>
      <c r="AO851">
        <v>0.56991179999999997</v>
      </c>
      <c r="AQ851">
        <v>8100</v>
      </c>
      <c r="AR851">
        <f t="shared" si="62"/>
        <v>135</v>
      </c>
      <c r="AS851">
        <v>11.325866</v>
      </c>
      <c r="AT851">
        <v>104.741615</v>
      </c>
      <c r="AU851">
        <v>1.8796403E-2</v>
      </c>
      <c r="AV851">
        <v>1.3329740000000001</v>
      </c>
    </row>
    <row r="852" spans="29:48">
      <c r="AC852">
        <v>8110</v>
      </c>
      <c r="AD852" s="16">
        <f t="shared" si="61"/>
        <v>135.16666666666666</v>
      </c>
      <c r="AE852">
        <v>23.694834</v>
      </c>
      <c r="AF852">
        <v>119.47394</v>
      </c>
      <c r="AG852">
        <v>2.1707065000000001E-2</v>
      </c>
      <c r="AH852">
        <v>1.7210834000000001E-2</v>
      </c>
      <c r="AJ852">
        <v>8110</v>
      </c>
      <c r="AK852" s="16">
        <f t="shared" si="60"/>
        <v>135.16666666666666</v>
      </c>
      <c r="AL852">
        <v>30.5456</v>
      </c>
      <c r="AM852">
        <v>123.02203</v>
      </c>
      <c r="AN852">
        <v>5.5921150000000003E-2</v>
      </c>
      <c r="AO852">
        <v>0.57131750000000003</v>
      </c>
      <c r="AQ852">
        <v>8110</v>
      </c>
      <c r="AR852">
        <f t="shared" si="62"/>
        <v>135.16666666666666</v>
      </c>
      <c r="AS852">
        <v>11.207483999999999</v>
      </c>
      <c r="AT852">
        <v>104.73215999999999</v>
      </c>
      <c r="AU852">
        <v>1.8679956000000001E-2</v>
      </c>
      <c r="AV852">
        <v>1.3451681</v>
      </c>
    </row>
    <row r="853" spans="29:48">
      <c r="AC853">
        <v>8113.2719999999999</v>
      </c>
      <c r="AD853" s="16">
        <f t="shared" si="61"/>
        <v>135.22120000000001</v>
      </c>
      <c r="AE853">
        <v>23.763100000000001</v>
      </c>
      <c r="AF853">
        <v>119.47393</v>
      </c>
      <c r="AG853">
        <v>2.1707036999999998E-2</v>
      </c>
      <c r="AH853">
        <v>1.2139548999999999E-2</v>
      </c>
      <c r="AJ853">
        <v>8120</v>
      </c>
      <c r="AK853" s="16">
        <f t="shared" si="60"/>
        <v>135.33333333333334</v>
      </c>
      <c r="AL853">
        <v>30.403210000000001</v>
      </c>
      <c r="AM853">
        <v>122.96553</v>
      </c>
      <c r="AN853">
        <v>5.5367894000000001E-2</v>
      </c>
      <c r="AO853">
        <v>0.57275396999999995</v>
      </c>
      <c r="AQ853">
        <v>8120</v>
      </c>
      <c r="AR853">
        <f t="shared" si="62"/>
        <v>135.33333333333334</v>
      </c>
      <c r="AS853">
        <v>11.089103</v>
      </c>
      <c r="AT853">
        <v>104.72266399999999</v>
      </c>
      <c r="AU853">
        <v>1.856412E-2</v>
      </c>
      <c r="AV853">
        <v>1.3576037999999999</v>
      </c>
    </row>
    <row r="854" spans="29:48">
      <c r="AC854">
        <v>8113.2719999999999</v>
      </c>
      <c r="AD854" s="16">
        <f t="shared" si="61"/>
        <v>135.22120000000001</v>
      </c>
      <c r="AE854">
        <v>23.763100000000001</v>
      </c>
      <c r="AF854">
        <v>119.47393</v>
      </c>
      <c r="AG854">
        <v>2.1707036999999998E-2</v>
      </c>
      <c r="AH854">
        <v>1.2139548999999999E-2</v>
      </c>
      <c r="AJ854">
        <v>8130</v>
      </c>
      <c r="AK854" s="16">
        <f t="shared" si="60"/>
        <v>135.5</v>
      </c>
      <c r="AL854">
        <v>30.260818</v>
      </c>
      <c r="AM854">
        <v>122.90855999999999</v>
      </c>
      <c r="AN854">
        <v>5.4821630000000003E-2</v>
      </c>
      <c r="AO854">
        <v>0.57422172999999999</v>
      </c>
      <c r="AQ854">
        <v>8130</v>
      </c>
      <c r="AR854">
        <f t="shared" si="62"/>
        <v>135.5</v>
      </c>
      <c r="AS854">
        <v>10.970720999999999</v>
      </c>
      <c r="AT854">
        <v>104.71311</v>
      </c>
      <c r="AU854">
        <v>1.8448887000000001E-2</v>
      </c>
      <c r="AV854">
        <v>1.3702866</v>
      </c>
    </row>
    <row r="855" spans="29:48">
      <c r="AC855">
        <v>8120</v>
      </c>
      <c r="AD855" s="16">
        <f t="shared" si="61"/>
        <v>135.33333333333334</v>
      </c>
      <c r="AE855">
        <v>23.763100000000001</v>
      </c>
      <c r="AF855">
        <v>119.47393</v>
      </c>
      <c r="AG855">
        <v>2.1707000000000001E-2</v>
      </c>
      <c r="AH855">
        <v>1.2137808999999999E-2</v>
      </c>
      <c r="AJ855">
        <v>8140</v>
      </c>
      <c r="AK855" s="16">
        <f t="shared" si="60"/>
        <v>135.66666666666666</v>
      </c>
      <c r="AL855">
        <v>30.118427000000001</v>
      </c>
      <c r="AM855">
        <v>122.85119</v>
      </c>
      <c r="AN855">
        <v>5.4282285E-2</v>
      </c>
      <c r="AO855">
        <v>0.57572140000000005</v>
      </c>
      <c r="AQ855">
        <v>8140</v>
      </c>
      <c r="AR855">
        <f t="shared" si="62"/>
        <v>135.66666666666666</v>
      </c>
      <c r="AS855">
        <v>10.852340999999999</v>
      </c>
      <c r="AT855">
        <v>104.703514</v>
      </c>
      <c r="AU855">
        <v>1.8334247000000001E-2</v>
      </c>
      <c r="AV855">
        <v>1.3832230000000001</v>
      </c>
    </row>
    <row r="856" spans="29:48">
      <c r="AC856">
        <v>8130</v>
      </c>
      <c r="AD856" s="16">
        <f t="shared" si="61"/>
        <v>135.5</v>
      </c>
      <c r="AE856">
        <v>23.763100000000001</v>
      </c>
      <c r="AF856">
        <v>119.47391500000001</v>
      </c>
      <c r="AG856">
        <v>2.1706943999999999E-2</v>
      </c>
      <c r="AH856">
        <v>1.2135231E-2</v>
      </c>
      <c r="AJ856">
        <v>8150</v>
      </c>
      <c r="AK856" s="16">
        <f t="shared" si="60"/>
        <v>135.83333333333334</v>
      </c>
      <c r="AL856">
        <v>29.976036000000001</v>
      </c>
      <c r="AM856">
        <v>122.79348</v>
      </c>
      <c r="AN856">
        <v>5.3749785000000001E-2</v>
      </c>
      <c r="AO856">
        <v>0.57725349999999997</v>
      </c>
      <c r="AQ856">
        <v>8150</v>
      </c>
      <c r="AR856">
        <f t="shared" si="62"/>
        <v>135.83333333333334</v>
      </c>
      <c r="AS856">
        <v>10.733959</v>
      </c>
      <c r="AT856">
        <v>104.69386</v>
      </c>
      <c r="AU856">
        <v>1.8220196000000001E-2</v>
      </c>
      <c r="AV856">
        <v>1.3964196</v>
      </c>
    </row>
    <row r="857" spans="29:48">
      <c r="AC857">
        <v>8140</v>
      </c>
      <c r="AD857" s="16">
        <f t="shared" si="61"/>
        <v>135.66666666666666</v>
      </c>
      <c r="AE857">
        <v>23.763100000000001</v>
      </c>
      <c r="AF857">
        <v>119.47391</v>
      </c>
      <c r="AG857">
        <v>2.170689E-2</v>
      </c>
      <c r="AH857">
        <v>1.213266E-2</v>
      </c>
      <c r="AJ857">
        <v>8160</v>
      </c>
      <c r="AK857" s="16">
        <f t="shared" si="60"/>
        <v>136</v>
      </c>
      <c r="AL857">
        <v>29.833645000000001</v>
      </c>
      <c r="AM857">
        <v>122.73548</v>
      </c>
      <c r="AN857">
        <v>5.3224053E-2</v>
      </c>
      <c r="AO857">
        <v>0.57881850000000001</v>
      </c>
      <c r="AQ857">
        <v>8160</v>
      </c>
      <c r="AR857">
        <f t="shared" si="62"/>
        <v>136</v>
      </c>
      <c r="AS857">
        <v>10.615577999999999</v>
      </c>
      <c r="AT857">
        <v>104.684166</v>
      </c>
      <c r="AU857">
        <v>1.8106720999999999E-2</v>
      </c>
      <c r="AV857">
        <v>1.4098831000000001</v>
      </c>
    </row>
    <row r="858" spans="29:48">
      <c r="AC858">
        <v>8150</v>
      </c>
      <c r="AD858" s="16">
        <f t="shared" si="61"/>
        <v>135.83333333333334</v>
      </c>
      <c r="AE858">
        <v>23.763100000000001</v>
      </c>
      <c r="AF858">
        <v>119.4739</v>
      </c>
      <c r="AG858">
        <v>2.1706834000000001E-2</v>
      </c>
      <c r="AH858">
        <v>1.2130088000000001E-2</v>
      </c>
      <c r="AJ858">
        <v>8170</v>
      </c>
      <c r="AK858" s="16">
        <f t="shared" si="60"/>
        <v>136.16666666666666</v>
      </c>
      <c r="AL858">
        <v>29.691254000000001</v>
      </c>
      <c r="AM858">
        <v>122.677246</v>
      </c>
      <c r="AN858">
        <v>5.2705009999999997E-2</v>
      </c>
      <c r="AO858">
        <v>0.58041679999999995</v>
      </c>
      <c r="AQ858">
        <v>8170</v>
      </c>
      <c r="AR858">
        <f t="shared" si="62"/>
        <v>136.16666666666666</v>
      </c>
      <c r="AS858">
        <v>10.497196000000001</v>
      </c>
      <c r="AT858">
        <v>104.67441599999999</v>
      </c>
      <c r="AU858">
        <v>1.7993816999999999E-2</v>
      </c>
      <c r="AV858">
        <v>1.4236206</v>
      </c>
    </row>
    <row r="859" spans="29:48">
      <c r="AC859">
        <v>8160</v>
      </c>
      <c r="AD859" s="16">
        <f t="shared" si="61"/>
        <v>136</v>
      </c>
      <c r="AE859">
        <v>23.763100000000001</v>
      </c>
      <c r="AF859">
        <v>119.473885</v>
      </c>
      <c r="AG859">
        <v>2.1706779999999998E-2</v>
      </c>
      <c r="AH859">
        <v>1.2127516E-2</v>
      </c>
      <c r="AJ859">
        <v>8180</v>
      </c>
      <c r="AK859" s="16">
        <f t="shared" si="60"/>
        <v>136.33333333333334</v>
      </c>
      <c r="AL859">
        <v>29.548862</v>
      </c>
      <c r="AM859">
        <v>122.61881</v>
      </c>
      <c r="AN859">
        <v>5.2192572999999999E-2</v>
      </c>
      <c r="AO859">
        <v>0.58204880000000003</v>
      </c>
      <c r="AQ859">
        <v>8180</v>
      </c>
      <c r="AR859">
        <f t="shared" si="62"/>
        <v>136.33333333333334</v>
      </c>
      <c r="AS859">
        <v>10.378814999999999</v>
      </c>
      <c r="AT859">
        <v>104.66462</v>
      </c>
      <c r="AU859">
        <v>1.7881475000000001E-2</v>
      </c>
      <c r="AV859">
        <v>1.4376390999999999</v>
      </c>
    </row>
    <row r="860" spans="29:48">
      <c r="AC860">
        <v>8170</v>
      </c>
      <c r="AD860" s="16">
        <f t="shared" si="61"/>
        <v>136.16666666666666</v>
      </c>
      <c r="AE860">
        <v>23.763100000000001</v>
      </c>
      <c r="AF860">
        <v>119.47387999999999</v>
      </c>
      <c r="AG860">
        <v>2.1706725E-2</v>
      </c>
      <c r="AH860">
        <v>1.21249445E-2</v>
      </c>
      <c r="AJ860">
        <v>8190</v>
      </c>
      <c r="AK860" s="16">
        <f t="shared" si="60"/>
        <v>136.5</v>
      </c>
      <c r="AL860">
        <v>29.406471</v>
      </c>
      <c r="AM860">
        <v>122.56023399999999</v>
      </c>
      <c r="AN860">
        <v>5.1686660000000002E-2</v>
      </c>
      <c r="AO860">
        <v>0.58371479999999998</v>
      </c>
      <c r="AQ860">
        <v>8190</v>
      </c>
      <c r="AR860">
        <f t="shared" si="62"/>
        <v>136.5</v>
      </c>
      <c r="AS860">
        <v>10.260433000000001</v>
      </c>
      <c r="AT860">
        <v>104.65477</v>
      </c>
      <c r="AU860">
        <v>1.7769689000000002E-2</v>
      </c>
      <c r="AV860">
        <v>1.4519458999999999</v>
      </c>
    </row>
    <row r="861" spans="29:48">
      <c r="AC861">
        <v>8180</v>
      </c>
      <c r="AD861" s="16">
        <f t="shared" si="61"/>
        <v>136.33333333333334</v>
      </c>
      <c r="AE861">
        <v>23.763100000000001</v>
      </c>
      <c r="AF861">
        <v>119.47387000000001</v>
      </c>
      <c r="AG861">
        <v>2.1706669000000001E-2</v>
      </c>
      <c r="AH861">
        <v>1.2122373000000001E-2</v>
      </c>
      <c r="AJ861">
        <v>8200</v>
      </c>
      <c r="AK861" s="16">
        <f t="shared" si="60"/>
        <v>136.66666666666666</v>
      </c>
      <c r="AL861">
        <v>29.26408</v>
      </c>
      <c r="AM861">
        <v>122.50154999999999</v>
      </c>
      <c r="AN861">
        <v>5.1187200000000002E-2</v>
      </c>
      <c r="AO861">
        <v>0.58541509999999997</v>
      </c>
      <c r="AQ861">
        <v>8200</v>
      </c>
      <c r="AR861">
        <f t="shared" si="62"/>
        <v>136.66666666666666</v>
      </c>
      <c r="AS861">
        <v>10.142052</v>
      </c>
      <c r="AT861">
        <v>104.644875</v>
      </c>
      <c r="AU861">
        <v>1.7658449999999999E-2</v>
      </c>
      <c r="AV861">
        <v>1.4665484</v>
      </c>
    </row>
    <row r="862" spans="29:48">
      <c r="AC862">
        <v>8190</v>
      </c>
      <c r="AD862" s="16">
        <f t="shared" si="61"/>
        <v>136.5</v>
      </c>
      <c r="AE862">
        <v>23.763100000000001</v>
      </c>
      <c r="AF862">
        <v>119.473854</v>
      </c>
      <c r="AG862">
        <v>2.1706614999999999E-2</v>
      </c>
      <c r="AH862">
        <v>1.2119802000000001E-2</v>
      </c>
      <c r="AJ862">
        <v>8210</v>
      </c>
      <c r="AK862" s="16">
        <f t="shared" si="60"/>
        <v>136.83333333333334</v>
      </c>
      <c r="AL862">
        <v>29.121689</v>
      </c>
      <c r="AM862">
        <v>122.44280000000001</v>
      </c>
      <c r="AN862">
        <v>5.0694099999999999E-2</v>
      </c>
      <c r="AO862">
        <v>0.58715010000000001</v>
      </c>
      <c r="AQ862">
        <v>8210</v>
      </c>
      <c r="AR862">
        <f t="shared" si="62"/>
        <v>136.83333333333334</v>
      </c>
      <c r="AS862">
        <v>10.023669999999999</v>
      </c>
      <c r="AT862">
        <v>104.63492599999999</v>
      </c>
      <c r="AU862">
        <v>1.7547749000000001E-2</v>
      </c>
      <c r="AV862">
        <v>1.4814544999999999</v>
      </c>
    </row>
    <row r="863" spans="29:48">
      <c r="AC863">
        <v>8200</v>
      </c>
      <c r="AD863" s="16">
        <f t="shared" si="61"/>
        <v>136.66666666666666</v>
      </c>
      <c r="AE863">
        <v>23.763100000000001</v>
      </c>
      <c r="AF863">
        <v>119.47385</v>
      </c>
      <c r="AG863">
        <v>2.1706559E-2</v>
      </c>
      <c r="AH863">
        <v>1.2117229E-2</v>
      </c>
      <c r="AJ863">
        <v>8220</v>
      </c>
      <c r="AK863" s="16">
        <f t="shared" si="60"/>
        <v>137</v>
      </c>
      <c r="AL863">
        <v>28.979298</v>
      </c>
      <c r="AM863">
        <v>122.38402600000001</v>
      </c>
      <c r="AN863">
        <v>5.0207290000000002E-2</v>
      </c>
      <c r="AO863">
        <v>0.58892</v>
      </c>
      <c r="AQ863">
        <v>8220</v>
      </c>
      <c r="AR863">
        <f t="shared" si="62"/>
        <v>137</v>
      </c>
      <c r="AS863">
        <v>9.9052889999999998</v>
      </c>
      <c r="AT863">
        <v>104.62493000000001</v>
      </c>
      <c r="AU863">
        <v>1.7437581000000001E-2</v>
      </c>
      <c r="AV863">
        <v>1.4966729999999999</v>
      </c>
    </row>
    <row r="864" spans="29:48">
      <c r="AC864">
        <v>8210</v>
      </c>
      <c r="AD864" s="16">
        <f t="shared" si="61"/>
        <v>136.83333333333334</v>
      </c>
      <c r="AE864">
        <v>23.763100000000001</v>
      </c>
      <c r="AF864">
        <v>119.47384</v>
      </c>
      <c r="AG864">
        <v>2.1706502999999999E-2</v>
      </c>
      <c r="AH864">
        <v>1.2114658E-2</v>
      </c>
      <c r="AJ864">
        <v>8230</v>
      </c>
      <c r="AK864" s="16">
        <f t="shared" si="60"/>
        <v>137.16666666666666</v>
      </c>
      <c r="AL864">
        <v>28.836905999999999</v>
      </c>
      <c r="AM864">
        <v>122.32525</v>
      </c>
      <c r="AN864">
        <v>4.9726675999999997E-2</v>
      </c>
      <c r="AO864">
        <v>0.59072495000000003</v>
      </c>
      <c r="AQ864">
        <v>8230</v>
      </c>
      <c r="AR864">
        <f t="shared" si="62"/>
        <v>137.16666666666666</v>
      </c>
      <c r="AS864">
        <v>9.7869069999999994</v>
      </c>
      <c r="AT864">
        <v>104.61488</v>
      </c>
      <c r="AU864">
        <v>1.7327934999999999E-2</v>
      </c>
      <c r="AV864">
        <v>1.5122167</v>
      </c>
    </row>
    <row r="865" spans="29:48">
      <c r="AC865">
        <v>8220</v>
      </c>
      <c r="AD865" s="16">
        <f t="shared" si="61"/>
        <v>137</v>
      </c>
      <c r="AE865">
        <v>23.763100000000001</v>
      </c>
      <c r="AF865">
        <v>119.47382</v>
      </c>
      <c r="AG865">
        <v>2.1706448999999999E-2</v>
      </c>
      <c r="AH865">
        <v>1.2112087000000001E-2</v>
      </c>
      <c r="AJ865">
        <v>8240</v>
      </c>
      <c r="AK865" s="16">
        <f t="shared" si="60"/>
        <v>137.33333333333334</v>
      </c>
      <c r="AL865">
        <v>28.694514999999999</v>
      </c>
      <c r="AM865">
        <v>122.26649999999999</v>
      </c>
      <c r="AN865">
        <v>4.9252186000000003E-2</v>
      </c>
      <c r="AO865">
        <v>0.59256523999999999</v>
      </c>
      <c r="AQ865">
        <v>8240</v>
      </c>
      <c r="AR865">
        <f t="shared" si="62"/>
        <v>137.33333333333334</v>
      </c>
      <c r="AS865">
        <v>9.668526</v>
      </c>
      <c r="AT865">
        <v>104.60478000000001</v>
      </c>
      <c r="AU865">
        <v>1.7218806E-2</v>
      </c>
      <c r="AV865">
        <v>1.5280910999999999</v>
      </c>
    </row>
    <row r="866" spans="29:48">
      <c r="AC866">
        <v>8230</v>
      </c>
      <c r="AD866" s="16">
        <f t="shared" si="61"/>
        <v>137.16666666666666</v>
      </c>
      <c r="AE866">
        <v>23.763100000000001</v>
      </c>
      <c r="AF866">
        <v>119.473816</v>
      </c>
      <c r="AG866">
        <v>2.1706393000000001E-2</v>
      </c>
      <c r="AH866">
        <v>1.2109515E-2</v>
      </c>
      <c r="AJ866">
        <v>8250</v>
      </c>
      <c r="AK866" s="16">
        <f t="shared" si="60"/>
        <v>137.5</v>
      </c>
      <c r="AL866">
        <v>28.552123999999999</v>
      </c>
      <c r="AM866">
        <v>122.207825</v>
      </c>
      <c r="AN866">
        <v>4.8783729999999997E-2</v>
      </c>
      <c r="AO866">
        <v>0.594441</v>
      </c>
      <c r="AQ866">
        <v>8250</v>
      </c>
      <c r="AR866">
        <f t="shared" si="62"/>
        <v>137.5</v>
      </c>
      <c r="AS866">
        <v>9.5501439999999995</v>
      </c>
      <c r="AT866">
        <v>104.59463</v>
      </c>
      <c r="AU866">
        <v>1.7110185999999999E-2</v>
      </c>
      <c r="AV866">
        <v>1.5443053</v>
      </c>
    </row>
    <row r="867" spans="29:48">
      <c r="AC867">
        <v>8240</v>
      </c>
      <c r="AD867" s="16">
        <f t="shared" si="61"/>
        <v>137.33333333333334</v>
      </c>
      <c r="AE867">
        <v>23.763100000000001</v>
      </c>
      <c r="AF867">
        <v>119.47381</v>
      </c>
      <c r="AG867">
        <v>2.1706339000000002E-2</v>
      </c>
      <c r="AH867">
        <v>1.2106954E-2</v>
      </c>
      <c r="AJ867">
        <v>8260</v>
      </c>
      <c r="AK867" s="16">
        <f t="shared" si="60"/>
        <v>137.66666666666666</v>
      </c>
      <c r="AL867">
        <v>28.409732999999999</v>
      </c>
      <c r="AM867">
        <v>122.14924999999999</v>
      </c>
      <c r="AN867">
        <v>4.8321235999999997E-2</v>
      </c>
      <c r="AO867">
        <v>0.59635245999999997</v>
      </c>
      <c r="AQ867">
        <v>8260</v>
      </c>
      <c r="AR867">
        <f t="shared" si="62"/>
        <v>137.66666666666666</v>
      </c>
      <c r="AS867">
        <v>9.4317630000000001</v>
      </c>
      <c r="AT867">
        <v>104.58443</v>
      </c>
      <c r="AU867">
        <v>1.7002066999999999E-2</v>
      </c>
      <c r="AV867">
        <v>1.5608690000000001</v>
      </c>
    </row>
    <row r="868" spans="29:48">
      <c r="AC868">
        <v>8250</v>
      </c>
      <c r="AD868" s="16">
        <f t="shared" si="61"/>
        <v>137.5</v>
      </c>
      <c r="AE868">
        <v>23.763100000000001</v>
      </c>
      <c r="AF868">
        <v>119.47378999999999</v>
      </c>
      <c r="AG868">
        <v>2.1706283E-2</v>
      </c>
      <c r="AH868">
        <v>1.2104395E-2</v>
      </c>
      <c r="AJ868">
        <v>8270</v>
      </c>
      <c r="AK868" s="16">
        <f t="shared" si="60"/>
        <v>137.83333333333334</v>
      </c>
      <c r="AL868">
        <v>28.267341999999999</v>
      </c>
      <c r="AM868">
        <v>122.09078</v>
      </c>
      <c r="AN868">
        <v>4.7864615999999999E-2</v>
      </c>
      <c r="AO868">
        <v>0.59829973999999997</v>
      </c>
      <c r="AQ868">
        <v>8270</v>
      </c>
      <c r="AR868">
        <f t="shared" si="62"/>
        <v>137.83333333333334</v>
      </c>
      <c r="AS868">
        <v>9.3133809999999997</v>
      </c>
      <c r="AT868">
        <v>104.57417</v>
      </c>
      <c r="AU868">
        <v>1.6894442999999999E-2</v>
      </c>
      <c r="AV868">
        <v>1.5777916999999999</v>
      </c>
    </row>
    <row r="869" spans="29:48">
      <c r="AC869">
        <v>8260</v>
      </c>
      <c r="AD869" s="16">
        <f t="shared" si="61"/>
        <v>137.66666666666666</v>
      </c>
      <c r="AE869">
        <v>23.763100000000001</v>
      </c>
      <c r="AF869">
        <v>119.47378500000001</v>
      </c>
      <c r="AG869">
        <v>2.170623E-2</v>
      </c>
      <c r="AH869">
        <v>1.2101836499999999E-2</v>
      </c>
      <c r="AJ869">
        <v>8280</v>
      </c>
      <c r="AK869" s="16">
        <f t="shared" si="60"/>
        <v>138</v>
      </c>
      <c r="AL869">
        <v>28.124949999999998</v>
      </c>
      <c r="AM869">
        <v>122.032455</v>
      </c>
      <c r="AN869">
        <v>4.7413785E-2</v>
      </c>
      <c r="AO869">
        <v>0.60028289999999995</v>
      </c>
      <c r="AQ869">
        <v>8280</v>
      </c>
      <c r="AR869">
        <f t="shared" si="62"/>
        <v>138</v>
      </c>
      <c r="AS869">
        <v>9.1950000000000003</v>
      </c>
      <c r="AT869">
        <v>104.56386000000001</v>
      </c>
      <c r="AU869">
        <v>1.6787307000000001E-2</v>
      </c>
      <c r="AV869">
        <v>1.5950834</v>
      </c>
    </row>
    <row r="870" spans="29:48">
      <c r="AC870">
        <v>8270</v>
      </c>
      <c r="AD870" s="16">
        <f t="shared" si="61"/>
        <v>137.83333333333334</v>
      </c>
      <c r="AE870">
        <v>23.763100000000001</v>
      </c>
      <c r="AF870">
        <v>119.47378</v>
      </c>
      <c r="AG870">
        <v>2.1706172999999999E-2</v>
      </c>
      <c r="AH870">
        <v>1.2099277E-2</v>
      </c>
      <c r="AJ870">
        <v>8290</v>
      </c>
      <c r="AK870" s="16">
        <f t="shared" si="60"/>
        <v>138.16666666666666</v>
      </c>
      <c r="AL870">
        <v>27.982559999999999</v>
      </c>
      <c r="AM870">
        <v>121.9743</v>
      </c>
      <c r="AN870">
        <v>4.6968669999999997E-2</v>
      </c>
      <c r="AO870">
        <v>0.60230220000000001</v>
      </c>
      <c r="AQ870">
        <v>8290</v>
      </c>
      <c r="AR870">
        <f t="shared" si="62"/>
        <v>138.16666666666666</v>
      </c>
      <c r="AS870">
        <v>9.0766179999999999</v>
      </c>
      <c r="AT870">
        <v>104.5535</v>
      </c>
      <c r="AU870">
        <v>1.6680652000000001E-2</v>
      </c>
      <c r="AV870">
        <v>1.6127545000000001</v>
      </c>
    </row>
    <row r="871" spans="29:48">
      <c r="AC871">
        <v>8280</v>
      </c>
      <c r="AD871" s="16">
        <f t="shared" si="61"/>
        <v>138</v>
      </c>
      <c r="AE871">
        <v>23.763100000000001</v>
      </c>
      <c r="AF871">
        <v>119.47376</v>
      </c>
      <c r="AG871">
        <v>2.1706119999999999E-2</v>
      </c>
      <c r="AH871">
        <v>1.2096719000000001E-2</v>
      </c>
      <c r="AJ871">
        <v>8300</v>
      </c>
      <c r="AK871" s="16">
        <f t="shared" si="60"/>
        <v>138.33333333333334</v>
      </c>
      <c r="AL871">
        <v>27.840167999999998</v>
      </c>
      <c r="AM871">
        <v>121.91633</v>
      </c>
      <c r="AN871">
        <v>4.6529185000000001E-2</v>
      </c>
      <c r="AO871">
        <v>0.60435766000000002</v>
      </c>
      <c r="AQ871">
        <v>8300</v>
      </c>
      <c r="AR871">
        <f t="shared" si="62"/>
        <v>138.33333333333334</v>
      </c>
      <c r="AS871">
        <v>8.9582370000000004</v>
      </c>
      <c r="AT871">
        <v>104.54308</v>
      </c>
      <c r="AU871">
        <v>1.6574470000000001E-2</v>
      </c>
      <c r="AV871">
        <v>1.6308155</v>
      </c>
    </row>
    <row r="872" spans="29:48">
      <c r="AC872">
        <v>8290</v>
      </c>
      <c r="AD872" s="16">
        <f t="shared" si="61"/>
        <v>138.16666666666666</v>
      </c>
      <c r="AE872">
        <v>23.763100000000001</v>
      </c>
      <c r="AF872">
        <v>119.473755</v>
      </c>
      <c r="AG872">
        <v>2.1706063000000001E-2</v>
      </c>
      <c r="AH872">
        <v>1.209416E-2</v>
      </c>
      <c r="AJ872">
        <v>8310</v>
      </c>
      <c r="AK872" s="16">
        <f t="shared" si="60"/>
        <v>138.5</v>
      </c>
      <c r="AL872">
        <v>27.697776999999999</v>
      </c>
      <c r="AM872">
        <v>121.85856</v>
      </c>
      <c r="AN872">
        <v>4.6095259999999999E-2</v>
      </c>
      <c r="AO872">
        <v>0.60644949999999997</v>
      </c>
      <c r="AQ872">
        <v>8310</v>
      </c>
      <c r="AR872">
        <f t="shared" si="62"/>
        <v>138.5</v>
      </c>
      <c r="AS872">
        <v>8.839855</v>
      </c>
      <c r="AT872">
        <v>104.53261000000001</v>
      </c>
      <c r="AU872">
        <v>1.6468753999999999E-2</v>
      </c>
      <c r="AV872">
        <v>1.6492779</v>
      </c>
    </row>
    <row r="873" spans="29:48">
      <c r="AC873">
        <v>8300</v>
      </c>
      <c r="AD873" s="16">
        <f t="shared" si="61"/>
        <v>138.33333333333334</v>
      </c>
      <c r="AE873">
        <v>23.763100000000001</v>
      </c>
      <c r="AF873">
        <v>119.47375</v>
      </c>
      <c r="AG873">
        <v>2.1706010000000001E-2</v>
      </c>
      <c r="AH873">
        <v>1.2091599999999999E-2</v>
      </c>
      <c r="AJ873">
        <v>8320</v>
      </c>
      <c r="AK873" s="16">
        <f t="shared" si="60"/>
        <v>138.66666666666666</v>
      </c>
      <c r="AL873">
        <v>27.555385999999999</v>
      </c>
      <c r="AM873">
        <v>121.80101000000001</v>
      </c>
      <c r="AN873">
        <v>4.5666802999999999E-2</v>
      </c>
      <c r="AO873">
        <v>0.60857766999999996</v>
      </c>
      <c r="AQ873">
        <v>8320</v>
      </c>
      <c r="AR873">
        <f t="shared" si="62"/>
        <v>138.66666666666666</v>
      </c>
      <c r="AS873">
        <v>8.7214740000000006</v>
      </c>
      <c r="AT873">
        <v>104.52209000000001</v>
      </c>
      <c r="AU873">
        <v>1.6363496000000002E-2</v>
      </c>
      <c r="AV873">
        <v>1.6681541</v>
      </c>
    </row>
    <row r="874" spans="29:48">
      <c r="AC874">
        <v>8310</v>
      </c>
      <c r="AD874" s="16">
        <f t="shared" si="61"/>
        <v>138.5</v>
      </c>
      <c r="AE874">
        <v>23.763100000000001</v>
      </c>
      <c r="AF874">
        <v>119.47374000000001</v>
      </c>
      <c r="AG874">
        <v>2.1705954999999999E-2</v>
      </c>
      <c r="AH874">
        <v>1.2089041999999999E-2</v>
      </c>
      <c r="AJ874">
        <v>8330</v>
      </c>
      <c r="AK874" s="16">
        <f t="shared" si="60"/>
        <v>138.83333333333334</v>
      </c>
      <c r="AL874">
        <v>27.412994000000001</v>
      </c>
      <c r="AM874">
        <v>121.743706</v>
      </c>
      <c r="AN874">
        <v>4.5243739999999998E-2</v>
      </c>
      <c r="AO874">
        <v>0.61074245000000005</v>
      </c>
      <c r="AQ874">
        <v>8330</v>
      </c>
      <c r="AR874">
        <f t="shared" si="62"/>
        <v>138.83333333333334</v>
      </c>
      <c r="AS874">
        <v>8.6030920000000002</v>
      </c>
      <c r="AT874">
        <v>104.511505</v>
      </c>
      <c r="AU874">
        <v>1.6258689999999999E-2</v>
      </c>
      <c r="AV874">
        <v>1.6874552</v>
      </c>
    </row>
    <row r="875" spans="29:48">
      <c r="AC875">
        <v>8320</v>
      </c>
      <c r="AD875" s="16">
        <f t="shared" si="61"/>
        <v>138.66666666666666</v>
      </c>
      <c r="AE875">
        <v>23.763100000000001</v>
      </c>
      <c r="AF875">
        <v>119.473724</v>
      </c>
      <c r="AG875">
        <v>2.17059E-2</v>
      </c>
      <c r="AH875">
        <v>1.2086483E-2</v>
      </c>
      <c r="AJ875">
        <v>8340</v>
      </c>
      <c r="AK875" s="16">
        <f t="shared" si="60"/>
        <v>139</v>
      </c>
      <c r="AL875">
        <v>27.270603000000001</v>
      </c>
      <c r="AM875">
        <v>121.68665</v>
      </c>
      <c r="AN875">
        <v>4.4825996999999999E-2</v>
      </c>
      <c r="AO875">
        <v>0.61294380000000004</v>
      </c>
      <c r="AQ875">
        <v>8340</v>
      </c>
      <c r="AR875">
        <f t="shared" si="62"/>
        <v>139</v>
      </c>
      <c r="AS875">
        <v>8.4847110000000008</v>
      </c>
      <c r="AT875">
        <v>104.50086</v>
      </c>
      <c r="AU875">
        <v>1.6154330000000001E-2</v>
      </c>
      <c r="AV875">
        <v>1.7071931</v>
      </c>
    </row>
    <row r="876" spans="29:48">
      <c r="AC876">
        <v>8330</v>
      </c>
      <c r="AD876" s="16">
        <f t="shared" si="61"/>
        <v>138.83333333333334</v>
      </c>
      <c r="AE876">
        <v>23.763100000000001</v>
      </c>
      <c r="AF876">
        <v>119.47372</v>
      </c>
      <c r="AG876">
        <v>2.1705845000000001E-2</v>
      </c>
      <c r="AH876">
        <v>1.2083923999999999E-2</v>
      </c>
      <c r="AJ876">
        <v>8350</v>
      </c>
      <c r="AK876" s="16">
        <f t="shared" si="60"/>
        <v>139.16666666666666</v>
      </c>
      <c r="AL876">
        <v>27.128212000000001</v>
      </c>
      <c r="AM876">
        <v>121.62987</v>
      </c>
      <c r="AN876">
        <v>4.4413491999999999E-2</v>
      </c>
      <c r="AO876">
        <v>0.61518200000000001</v>
      </c>
      <c r="AQ876">
        <v>8350</v>
      </c>
      <c r="AR876">
        <f t="shared" si="62"/>
        <v>139.16666666666666</v>
      </c>
      <c r="AS876">
        <v>8.3663290000000003</v>
      </c>
      <c r="AT876">
        <v>104.490166</v>
      </c>
      <c r="AU876">
        <v>1.6050407999999999E-2</v>
      </c>
      <c r="AV876">
        <v>1.7273803999999999</v>
      </c>
    </row>
    <row r="877" spans="29:48">
      <c r="AC877">
        <v>8340</v>
      </c>
      <c r="AD877" s="16">
        <f t="shared" si="61"/>
        <v>139</v>
      </c>
      <c r="AE877">
        <v>23.763100000000001</v>
      </c>
      <c r="AF877">
        <v>119.47371</v>
      </c>
      <c r="AG877">
        <v>2.1705789999999999E-2</v>
      </c>
      <c r="AH877">
        <v>1.2081376E-2</v>
      </c>
      <c r="AJ877">
        <v>8360</v>
      </c>
      <c r="AK877" s="16">
        <f t="shared" si="60"/>
        <v>139.33333333333334</v>
      </c>
      <c r="AL877">
        <v>26.98582</v>
      </c>
      <c r="AM877">
        <v>121.57335999999999</v>
      </c>
      <c r="AN877">
        <v>4.4006153999999999E-2</v>
      </c>
      <c r="AO877">
        <v>0.61745702999999996</v>
      </c>
      <c r="AQ877">
        <v>8360</v>
      </c>
      <c r="AR877">
        <f t="shared" si="62"/>
        <v>139.33333333333334</v>
      </c>
      <c r="AS877">
        <v>8.2479479999999992</v>
      </c>
      <c r="AT877">
        <v>104.47941</v>
      </c>
      <c r="AU877">
        <v>1.5946917000000001E-2</v>
      </c>
      <c r="AV877">
        <v>1.7480301</v>
      </c>
    </row>
    <row r="878" spans="29:48">
      <c r="AC878">
        <v>8350</v>
      </c>
      <c r="AD878" s="16">
        <f t="shared" si="61"/>
        <v>139.16666666666666</v>
      </c>
      <c r="AE878">
        <v>23.763100000000001</v>
      </c>
      <c r="AF878">
        <v>119.47369399999999</v>
      </c>
      <c r="AG878">
        <v>2.1705735E-2</v>
      </c>
      <c r="AH878">
        <v>1.2078873E-2</v>
      </c>
      <c r="AJ878">
        <v>8370</v>
      </c>
      <c r="AK878" s="16">
        <f t="shared" si="60"/>
        <v>139.5</v>
      </c>
      <c r="AL878">
        <v>26.843430000000001</v>
      </c>
      <c r="AM878">
        <v>121.51714</v>
      </c>
      <c r="AN878">
        <v>4.3603904999999998E-2</v>
      </c>
      <c r="AO878">
        <v>0.61976900000000001</v>
      </c>
      <c r="AQ878">
        <v>8370</v>
      </c>
      <c r="AR878">
        <f t="shared" si="62"/>
        <v>139.5</v>
      </c>
      <c r="AS878">
        <v>8.1295660000000005</v>
      </c>
      <c r="AT878">
        <v>104.4686</v>
      </c>
      <c r="AU878">
        <v>1.5843850999999999E-2</v>
      </c>
      <c r="AV878">
        <v>1.7691554</v>
      </c>
    </row>
    <row r="879" spans="29:48">
      <c r="AC879">
        <v>8360</v>
      </c>
      <c r="AD879" s="16">
        <f t="shared" si="61"/>
        <v>139.33333333333334</v>
      </c>
      <c r="AE879">
        <v>23.763100000000001</v>
      </c>
      <c r="AF879">
        <v>119.47369</v>
      </c>
      <c r="AG879">
        <v>2.1705683E-2</v>
      </c>
      <c r="AH879">
        <v>1.2076369E-2</v>
      </c>
      <c r="AJ879">
        <v>8380</v>
      </c>
      <c r="AK879" s="16">
        <f t="shared" si="60"/>
        <v>139.66666666666666</v>
      </c>
      <c r="AL879">
        <v>26.701038</v>
      </c>
      <c r="AM879">
        <v>121.461235</v>
      </c>
      <c r="AN879">
        <v>4.3206665999999998E-2</v>
      </c>
      <c r="AO879">
        <v>0.62211799999999995</v>
      </c>
      <c r="AQ879">
        <v>8380</v>
      </c>
      <c r="AR879">
        <f t="shared" si="62"/>
        <v>139.66666666666666</v>
      </c>
      <c r="AS879">
        <v>8.0111849999999993</v>
      </c>
      <c r="AT879">
        <v>104.45771999999999</v>
      </c>
      <c r="AU879">
        <v>1.5741202999999999E-2</v>
      </c>
      <c r="AV879">
        <v>1.7907698000000001</v>
      </c>
    </row>
    <row r="880" spans="29:48">
      <c r="AC880">
        <v>8370</v>
      </c>
      <c r="AD880" s="16">
        <f t="shared" si="61"/>
        <v>139.5</v>
      </c>
      <c r="AE880">
        <v>23.763100000000001</v>
      </c>
      <c r="AF880">
        <v>119.47368</v>
      </c>
      <c r="AG880">
        <v>2.170563E-2</v>
      </c>
      <c r="AH880">
        <v>1.2073865E-2</v>
      </c>
      <c r="AJ880">
        <v>8390</v>
      </c>
      <c r="AK880" s="16">
        <f t="shared" si="60"/>
        <v>139.83333333333334</v>
      </c>
      <c r="AL880">
        <v>26.558647000000001</v>
      </c>
      <c r="AM880">
        <v>121.40563</v>
      </c>
      <c r="AN880">
        <v>4.2814369999999997E-2</v>
      </c>
      <c r="AO880">
        <v>0.62450426999999997</v>
      </c>
      <c r="AQ880">
        <v>8390</v>
      </c>
      <c r="AR880">
        <f t="shared" si="62"/>
        <v>139.83333333333334</v>
      </c>
      <c r="AS880">
        <v>7.8928037</v>
      </c>
      <c r="AT880">
        <v>104.44678500000001</v>
      </c>
      <c r="AU880">
        <v>1.5638966000000001E-2</v>
      </c>
      <c r="AV880">
        <v>1.8128877999999999</v>
      </c>
    </row>
    <row r="881" spans="29:48">
      <c r="AC881">
        <v>8380</v>
      </c>
      <c r="AD881" s="16">
        <f t="shared" si="61"/>
        <v>139.66666666666666</v>
      </c>
      <c r="AE881">
        <v>23.763100000000001</v>
      </c>
      <c r="AF881">
        <v>119.47366</v>
      </c>
      <c r="AG881">
        <v>2.1705575000000001E-2</v>
      </c>
      <c r="AH881">
        <v>1.2071360999999999E-2</v>
      </c>
      <c r="AJ881">
        <v>8400</v>
      </c>
      <c r="AK881" s="16">
        <f t="shared" si="60"/>
        <v>140</v>
      </c>
      <c r="AL881">
        <v>26.416256000000001</v>
      </c>
      <c r="AM881">
        <v>121.35035999999999</v>
      </c>
      <c r="AN881">
        <v>4.2426940000000003E-2</v>
      </c>
      <c r="AO881">
        <v>0.62692789999999998</v>
      </c>
      <c r="AQ881">
        <v>8400</v>
      </c>
      <c r="AR881">
        <f t="shared" si="62"/>
        <v>140</v>
      </c>
      <c r="AS881">
        <v>7.7744220000000004</v>
      </c>
      <c r="AT881">
        <v>104.43577999999999</v>
      </c>
      <c r="AU881">
        <v>1.55371325E-2</v>
      </c>
      <c r="AV881">
        <v>1.8355241</v>
      </c>
    </row>
    <row r="882" spans="29:48">
      <c r="AC882">
        <v>8390</v>
      </c>
      <c r="AD882" s="16">
        <f t="shared" si="61"/>
        <v>139.83333333333334</v>
      </c>
      <c r="AE882">
        <v>23.763100000000001</v>
      </c>
      <c r="AF882">
        <v>119.47365600000001</v>
      </c>
      <c r="AG882">
        <v>2.1705520999999998E-2</v>
      </c>
      <c r="AH882">
        <v>1.2068857000000001E-2</v>
      </c>
      <c r="AJ882">
        <v>8410</v>
      </c>
      <c r="AK882" s="16">
        <f t="shared" si="60"/>
        <v>140.16666666666666</v>
      </c>
      <c r="AL882">
        <v>26.273865000000001</v>
      </c>
      <c r="AM882">
        <v>121.29541999999999</v>
      </c>
      <c r="AN882">
        <v>4.2044308000000002E-2</v>
      </c>
      <c r="AO882">
        <v>0.62938899999999998</v>
      </c>
      <c r="AQ882">
        <v>8410</v>
      </c>
      <c r="AR882">
        <f t="shared" si="62"/>
        <v>140.16666666666666</v>
      </c>
      <c r="AS882">
        <v>7.6560407000000001</v>
      </c>
      <c r="AT882">
        <v>104.42471999999999</v>
      </c>
      <c r="AU882">
        <v>1.5435694999999999E-2</v>
      </c>
      <c r="AV882">
        <v>1.8586974999999999</v>
      </c>
    </row>
    <row r="883" spans="29:48">
      <c r="AC883">
        <v>8400</v>
      </c>
      <c r="AD883" s="16">
        <f t="shared" si="61"/>
        <v>140</v>
      </c>
      <c r="AE883">
        <v>23.763100000000001</v>
      </c>
      <c r="AF883">
        <v>119.47365000000001</v>
      </c>
      <c r="AG883">
        <v>2.1705466999999999E-2</v>
      </c>
      <c r="AH883">
        <v>1.2066353E-2</v>
      </c>
      <c r="AJ883">
        <v>8420</v>
      </c>
      <c r="AK883" s="16">
        <f t="shared" si="60"/>
        <v>140.33333333333334</v>
      </c>
      <c r="AL883">
        <v>26.131474000000001</v>
      </c>
      <c r="AM883">
        <v>121.24081</v>
      </c>
      <c r="AN883">
        <v>4.1666399999999999E-2</v>
      </c>
      <c r="AO883">
        <v>0.63188772999999998</v>
      </c>
      <c r="AQ883">
        <v>8420</v>
      </c>
      <c r="AR883">
        <f t="shared" si="62"/>
        <v>140.33333333333334</v>
      </c>
      <c r="AS883">
        <v>7.5376589999999997</v>
      </c>
      <c r="AT883">
        <v>104.41359</v>
      </c>
      <c r="AU883">
        <v>1.5334646E-2</v>
      </c>
      <c r="AV883">
        <v>1.8824219</v>
      </c>
    </row>
    <row r="884" spans="29:48">
      <c r="AC884">
        <v>8410</v>
      </c>
      <c r="AD884" s="16">
        <f t="shared" si="61"/>
        <v>140.16666666666666</v>
      </c>
      <c r="AE884">
        <v>23.763100000000001</v>
      </c>
      <c r="AF884">
        <v>119.47364</v>
      </c>
      <c r="AG884">
        <v>2.1705413E-2</v>
      </c>
      <c r="AH884">
        <v>1.2063849999999999E-2</v>
      </c>
      <c r="AJ884">
        <v>8430</v>
      </c>
      <c r="AK884" s="16">
        <f t="shared" si="60"/>
        <v>140.5</v>
      </c>
      <c r="AL884">
        <v>25.989082</v>
      </c>
      <c r="AM884">
        <v>121.18655</v>
      </c>
      <c r="AN884">
        <v>4.1293143999999997E-2</v>
      </c>
      <c r="AO884">
        <v>0.63442427000000001</v>
      </c>
      <c r="AQ884">
        <v>8430</v>
      </c>
      <c r="AR884">
        <f t="shared" si="62"/>
        <v>140.5</v>
      </c>
      <c r="AS884">
        <v>7.4192777000000003</v>
      </c>
      <c r="AT884">
        <v>104.4024</v>
      </c>
      <c r="AU884">
        <v>1.5233981000000001E-2</v>
      </c>
      <c r="AV884">
        <v>1.9067135</v>
      </c>
    </row>
    <row r="885" spans="29:48">
      <c r="AC885">
        <v>8420</v>
      </c>
      <c r="AD885" s="16">
        <f t="shared" si="61"/>
        <v>140.33333333333334</v>
      </c>
      <c r="AE885">
        <v>23.763100000000001</v>
      </c>
      <c r="AF885">
        <v>119.473625</v>
      </c>
      <c r="AG885">
        <v>2.1705360999999999E-2</v>
      </c>
      <c r="AH885">
        <v>1.2061346000000001E-2</v>
      </c>
      <c r="AJ885">
        <v>8440</v>
      </c>
      <c r="AK885" s="16">
        <f t="shared" si="60"/>
        <v>140.66666666666666</v>
      </c>
      <c r="AL885">
        <v>25.846691</v>
      </c>
      <c r="AM885">
        <v>121.13263000000001</v>
      </c>
      <c r="AN885">
        <v>4.0924469999999998E-2</v>
      </c>
      <c r="AO885">
        <v>0.63699879999999998</v>
      </c>
      <c r="AQ885">
        <v>8440</v>
      </c>
      <c r="AR885">
        <f t="shared" si="62"/>
        <v>140.66666666666666</v>
      </c>
      <c r="AS885">
        <v>7.3008959999999998</v>
      </c>
      <c r="AT885">
        <v>104.391136</v>
      </c>
      <c r="AU885">
        <v>1.5133690999999999E-2</v>
      </c>
      <c r="AV885">
        <v>1.9315897</v>
      </c>
    </row>
    <row r="886" spans="29:48">
      <c r="AC886">
        <v>8430</v>
      </c>
      <c r="AD886" s="16">
        <f t="shared" si="61"/>
        <v>140.5</v>
      </c>
      <c r="AE886">
        <v>23.763100000000001</v>
      </c>
      <c r="AF886">
        <v>119.47362</v>
      </c>
      <c r="AG886">
        <v>2.1705307E-2</v>
      </c>
      <c r="AH886">
        <v>1.2058842E-2</v>
      </c>
      <c r="AJ886">
        <v>8450</v>
      </c>
      <c r="AK886" s="16">
        <f t="shared" si="60"/>
        <v>140.83333333333334</v>
      </c>
      <c r="AL886">
        <v>25.7043</v>
      </c>
      <c r="AM886">
        <v>121.07907</v>
      </c>
      <c r="AN886">
        <v>4.0560319999999997E-2</v>
      </c>
      <c r="AO886">
        <v>0.63961153999999998</v>
      </c>
      <c r="AQ886">
        <v>8450</v>
      </c>
      <c r="AR886">
        <f t="shared" si="62"/>
        <v>140.83333333333334</v>
      </c>
      <c r="AS886">
        <v>7.1825146999999996</v>
      </c>
      <c r="AT886">
        <v>104.3798</v>
      </c>
      <c r="AU886">
        <v>1.5033769000000001E-2</v>
      </c>
      <c r="AV886">
        <v>1.9570681000000001</v>
      </c>
    </row>
    <row r="887" spans="29:48">
      <c r="AC887">
        <v>8440</v>
      </c>
      <c r="AD887" s="16">
        <f t="shared" si="61"/>
        <v>140.66666666666666</v>
      </c>
      <c r="AE887">
        <v>23.763100000000001</v>
      </c>
      <c r="AF887">
        <v>119.47360999999999</v>
      </c>
      <c r="AG887">
        <v>2.1705253000000001E-2</v>
      </c>
      <c r="AH887">
        <v>1.2056338999999999E-2</v>
      </c>
      <c r="AJ887">
        <v>8460</v>
      </c>
      <c r="AK887" s="16">
        <f t="shared" si="60"/>
        <v>141</v>
      </c>
      <c r="AL887">
        <v>25.561909</v>
      </c>
      <c r="AM887">
        <v>121.02588</v>
      </c>
      <c r="AN887">
        <v>4.0200617000000001E-2</v>
      </c>
      <c r="AO887">
        <v>0.64226264</v>
      </c>
      <c r="AQ887">
        <v>8460</v>
      </c>
      <c r="AR887">
        <f t="shared" si="62"/>
        <v>141</v>
      </c>
      <c r="AS887">
        <v>7.064133</v>
      </c>
      <c r="AT887">
        <v>104.36839999999999</v>
      </c>
      <c r="AU887">
        <v>1.4934209E-2</v>
      </c>
      <c r="AV887">
        <v>1.9831669000000001</v>
      </c>
    </row>
    <row r="888" spans="29:48">
      <c r="AC888">
        <v>8450</v>
      </c>
      <c r="AD888" s="16">
        <f t="shared" si="61"/>
        <v>140.83333333333334</v>
      </c>
      <c r="AE888">
        <v>23.763100000000001</v>
      </c>
      <c r="AF888">
        <v>119.473595</v>
      </c>
      <c r="AG888">
        <v>2.1705199000000001E-2</v>
      </c>
      <c r="AH888">
        <v>1.2053833999999999E-2</v>
      </c>
      <c r="AJ888">
        <v>8470</v>
      </c>
      <c r="AK888" s="16">
        <f t="shared" si="60"/>
        <v>141.16666666666666</v>
      </c>
      <c r="AL888">
        <v>25.419518</v>
      </c>
      <c r="AM888">
        <v>120.973045</v>
      </c>
      <c r="AN888">
        <v>3.9845289999999998E-2</v>
      </c>
      <c r="AO888">
        <v>0.64495236</v>
      </c>
      <c r="AQ888">
        <v>8470</v>
      </c>
      <c r="AR888">
        <f t="shared" si="62"/>
        <v>141.16666666666666</v>
      </c>
      <c r="AS888">
        <v>6.9457516999999998</v>
      </c>
      <c r="AT888">
        <v>104.35692</v>
      </c>
      <c r="AU888">
        <v>1.4835004000000001E-2</v>
      </c>
      <c r="AV888">
        <v>2.0099049</v>
      </c>
    </row>
    <row r="889" spans="29:48">
      <c r="AC889">
        <v>8460</v>
      </c>
      <c r="AD889" s="16">
        <f t="shared" si="61"/>
        <v>141</v>
      </c>
      <c r="AE889">
        <v>23.763100000000001</v>
      </c>
      <c r="AF889">
        <v>119.47359</v>
      </c>
      <c r="AG889">
        <v>2.1705144999999999E-2</v>
      </c>
      <c r="AH889">
        <v>1.2051331E-2</v>
      </c>
      <c r="AJ889">
        <v>8480</v>
      </c>
      <c r="AK889" s="16">
        <f t="shared" si="60"/>
        <v>141.33333333333334</v>
      </c>
      <c r="AL889">
        <v>25.277125999999999</v>
      </c>
      <c r="AM889">
        <v>120.920586</v>
      </c>
      <c r="AN889">
        <v>3.9494282999999998E-2</v>
      </c>
      <c r="AO889">
        <v>0.6476809</v>
      </c>
      <c r="AQ889">
        <v>8480</v>
      </c>
      <c r="AR889">
        <f t="shared" si="62"/>
        <v>141.33333333333334</v>
      </c>
      <c r="AS889">
        <v>6.8273700000000002</v>
      </c>
      <c r="AT889">
        <v>104.34537</v>
      </c>
      <c r="AU889">
        <v>1.4736142000000001E-2</v>
      </c>
      <c r="AV889">
        <v>2.0373009999999998</v>
      </c>
    </row>
    <row r="890" spans="29:48">
      <c r="AC890">
        <v>8470</v>
      </c>
      <c r="AD890" s="16">
        <f t="shared" si="61"/>
        <v>141.16666666666666</v>
      </c>
      <c r="AE890">
        <v>23.763100000000001</v>
      </c>
      <c r="AF890">
        <v>119.47358</v>
      </c>
      <c r="AG890">
        <v>2.1705090999999999E-2</v>
      </c>
      <c r="AH890">
        <v>1.2048827E-2</v>
      </c>
      <c r="AJ890">
        <v>8490</v>
      </c>
      <c r="AK890" s="16">
        <f t="shared" si="60"/>
        <v>141.5</v>
      </c>
      <c r="AL890">
        <v>25.134734999999999</v>
      </c>
      <c r="AM890">
        <v>120.86848999999999</v>
      </c>
      <c r="AN890">
        <v>3.914753E-2</v>
      </c>
      <c r="AO890">
        <v>0.65044849999999999</v>
      </c>
      <c r="AQ890">
        <v>8490</v>
      </c>
      <c r="AR890">
        <f t="shared" si="62"/>
        <v>141.5</v>
      </c>
      <c r="AS890">
        <v>6.7089886999999999</v>
      </c>
      <c r="AT890">
        <v>104.33374000000001</v>
      </c>
      <c r="AU890">
        <v>1.4637618E-2</v>
      </c>
      <c r="AV890">
        <v>2.0653760000000001</v>
      </c>
    </row>
    <row r="891" spans="29:48">
      <c r="AC891">
        <v>8480</v>
      </c>
      <c r="AD891" s="16">
        <f t="shared" si="61"/>
        <v>141.33333333333334</v>
      </c>
      <c r="AE891">
        <v>23.763100000000001</v>
      </c>
      <c r="AF891">
        <v>119.47357</v>
      </c>
      <c r="AG891">
        <v>2.1705038999999999E-2</v>
      </c>
      <c r="AH891">
        <v>1.2046322999999999E-2</v>
      </c>
      <c r="AJ891">
        <v>8500</v>
      </c>
      <c r="AK891" s="16">
        <f t="shared" si="60"/>
        <v>141.66666666666666</v>
      </c>
      <c r="AL891">
        <v>24.992343999999999</v>
      </c>
      <c r="AM891">
        <v>120.81677000000001</v>
      </c>
      <c r="AN891">
        <v>3.8804962999999998E-2</v>
      </c>
      <c r="AO891">
        <v>0.65325549999999999</v>
      </c>
      <c r="AQ891">
        <v>8500</v>
      </c>
      <c r="AR891">
        <f t="shared" si="62"/>
        <v>141.66666666666666</v>
      </c>
      <c r="AS891">
        <v>6.5906076000000002</v>
      </c>
      <c r="AT891">
        <v>104.32203</v>
      </c>
      <c r="AU891">
        <v>1.4539424E-2</v>
      </c>
      <c r="AV891">
        <v>2.09415</v>
      </c>
    </row>
    <row r="892" spans="29:48">
      <c r="AC892">
        <v>8490</v>
      </c>
      <c r="AD892" s="16">
        <f t="shared" si="61"/>
        <v>141.5</v>
      </c>
      <c r="AE892">
        <v>23.763100000000001</v>
      </c>
      <c r="AF892">
        <v>119.47356000000001</v>
      </c>
      <c r="AG892">
        <v>2.1704985E-2</v>
      </c>
      <c r="AH892">
        <v>1.2043819000000001E-2</v>
      </c>
      <c r="AJ892">
        <v>8510</v>
      </c>
      <c r="AK892" s="16">
        <f t="shared" si="60"/>
        <v>141.83333333333334</v>
      </c>
      <c r="AL892">
        <v>24.849952999999999</v>
      </c>
      <c r="AM892">
        <v>120.765434</v>
      </c>
      <c r="AN892">
        <v>3.8466519999999997E-2</v>
      </c>
      <c r="AO892">
        <v>0.65610219999999997</v>
      </c>
      <c r="AQ892">
        <v>8510</v>
      </c>
      <c r="AR892">
        <f t="shared" si="62"/>
        <v>141.83333333333334</v>
      </c>
      <c r="AS892">
        <v>6.472226</v>
      </c>
      <c r="AT892">
        <v>104.31023999999999</v>
      </c>
      <c r="AU892">
        <v>1.4441552999999999E-2</v>
      </c>
      <c r="AV892">
        <v>2.1236448000000001</v>
      </c>
    </row>
    <row r="893" spans="29:48">
      <c r="AC893">
        <v>8500</v>
      </c>
      <c r="AD893" s="16">
        <f t="shared" si="61"/>
        <v>141.66666666666666</v>
      </c>
      <c r="AE893">
        <v>23.763100000000001</v>
      </c>
      <c r="AF893">
        <v>119.47355</v>
      </c>
      <c r="AG893">
        <v>2.1704930000000001E-2</v>
      </c>
      <c r="AH893">
        <v>1.2041315E-2</v>
      </c>
      <c r="AJ893">
        <v>8520</v>
      </c>
      <c r="AK893" s="16">
        <f t="shared" si="60"/>
        <v>142</v>
      </c>
      <c r="AL893">
        <v>24.707560999999998</v>
      </c>
      <c r="AM893">
        <v>120.71447000000001</v>
      </c>
      <c r="AN893">
        <v>3.8132140000000002E-2</v>
      </c>
      <c r="AO893">
        <v>0.65898882999999997</v>
      </c>
      <c r="AQ893">
        <v>8520</v>
      </c>
      <c r="AR893">
        <f t="shared" si="62"/>
        <v>142</v>
      </c>
      <c r="AS893">
        <v>6.3538446000000004</v>
      </c>
      <c r="AT893">
        <v>104.29837000000001</v>
      </c>
      <c r="AU893">
        <v>1.4343995999999999E-2</v>
      </c>
      <c r="AV893">
        <v>2.1538818000000002</v>
      </c>
    </row>
    <row r="894" spans="29:48">
      <c r="AC894">
        <v>8510</v>
      </c>
      <c r="AD894" s="16">
        <f t="shared" si="61"/>
        <v>141.83333333333334</v>
      </c>
      <c r="AE894">
        <v>23.763100000000001</v>
      </c>
      <c r="AF894">
        <v>119.47354</v>
      </c>
      <c r="AG894">
        <v>2.1704877000000001E-2</v>
      </c>
      <c r="AH894">
        <v>1.2038811E-2</v>
      </c>
      <c r="AJ894">
        <v>8530</v>
      </c>
      <c r="AK894" s="16">
        <f t="shared" si="60"/>
        <v>142.16666666666666</v>
      </c>
      <c r="AL894">
        <v>24.565169999999998</v>
      </c>
      <c r="AM894">
        <v>120.663895</v>
      </c>
      <c r="AN894">
        <v>3.7801756999999998E-2</v>
      </c>
      <c r="AO894">
        <v>0.6619157</v>
      </c>
      <c r="AQ894">
        <v>8530</v>
      </c>
      <c r="AR894">
        <f t="shared" si="62"/>
        <v>142.16666666666666</v>
      </c>
      <c r="AS894">
        <v>6.2354630000000002</v>
      </c>
      <c r="AT894">
        <v>104.28641500000001</v>
      </c>
      <c r="AU894">
        <v>1.4246744E-2</v>
      </c>
      <c r="AV894">
        <v>2.1848839999999998</v>
      </c>
    </row>
    <row r="895" spans="29:48">
      <c r="AC895">
        <v>8520</v>
      </c>
      <c r="AD895" s="16">
        <f t="shared" si="61"/>
        <v>142</v>
      </c>
      <c r="AE895">
        <v>23.763100000000001</v>
      </c>
      <c r="AF895">
        <v>119.47352600000001</v>
      </c>
      <c r="AG895">
        <v>2.1704823000000002E-2</v>
      </c>
      <c r="AH895">
        <v>1.2036308000000001E-2</v>
      </c>
      <c r="AJ895">
        <v>8540</v>
      </c>
      <c r="AK895" s="16">
        <f t="shared" si="60"/>
        <v>142.33333333333334</v>
      </c>
      <c r="AL895">
        <v>24.422779999999999</v>
      </c>
      <c r="AM895">
        <v>120.61369000000001</v>
      </c>
      <c r="AN895">
        <v>3.7475318000000001E-2</v>
      </c>
      <c r="AO895">
        <v>0.66488320000000001</v>
      </c>
      <c r="AQ895">
        <v>8540</v>
      </c>
      <c r="AR895">
        <f t="shared" si="62"/>
        <v>142.33333333333334</v>
      </c>
      <c r="AS895">
        <v>6.1170815999999997</v>
      </c>
      <c r="AT895">
        <v>104.27437</v>
      </c>
      <c r="AU895">
        <v>1.4149791E-2</v>
      </c>
      <c r="AV895">
        <v>2.2166747999999998</v>
      </c>
    </row>
    <row r="896" spans="29:48">
      <c r="AC896">
        <v>8530</v>
      </c>
      <c r="AD896" s="16">
        <f t="shared" si="61"/>
        <v>142.16666666666666</v>
      </c>
      <c r="AE896">
        <v>23.763100000000001</v>
      </c>
      <c r="AF896">
        <v>119.47351999999999</v>
      </c>
      <c r="AG896">
        <v>2.1704768999999999E-2</v>
      </c>
      <c r="AH896">
        <v>1.2033802999999999E-2</v>
      </c>
      <c r="AJ896">
        <v>8550</v>
      </c>
      <c r="AK896" s="16">
        <f t="shared" si="60"/>
        <v>142.5</v>
      </c>
      <c r="AL896">
        <v>24.280387999999999</v>
      </c>
      <c r="AM896">
        <v>120.56386999999999</v>
      </c>
      <c r="AN896">
        <v>3.7152756000000002E-2</v>
      </c>
      <c r="AO896">
        <v>0.66789169999999998</v>
      </c>
      <c r="AQ896">
        <v>8550</v>
      </c>
      <c r="AR896">
        <f t="shared" si="62"/>
        <v>142.5</v>
      </c>
      <c r="AS896">
        <v>5.9987000000000004</v>
      </c>
      <c r="AT896">
        <v>104.26223</v>
      </c>
      <c r="AU896">
        <v>1.4053124E-2</v>
      </c>
      <c r="AV896">
        <v>2.2492797000000002</v>
      </c>
    </row>
    <row r="897" spans="29:48">
      <c r="AC897">
        <v>8540</v>
      </c>
      <c r="AD897" s="16">
        <f t="shared" si="61"/>
        <v>142.33333333333334</v>
      </c>
      <c r="AE897">
        <v>23.763100000000001</v>
      </c>
      <c r="AF897">
        <v>119.47351</v>
      </c>
      <c r="AG897">
        <v>2.1704716999999998E-2</v>
      </c>
      <c r="AH897">
        <v>1.20313E-2</v>
      </c>
      <c r="AJ897">
        <v>8560</v>
      </c>
      <c r="AK897" s="16">
        <f t="shared" si="60"/>
        <v>142.66666666666666</v>
      </c>
      <c r="AL897">
        <v>24.137996999999999</v>
      </c>
      <c r="AM897">
        <v>120.51443500000001</v>
      </c>
      <c r="AN897">
        <v>3.6834015999999997E-2</v>
      </c>
      <c r="AO897">
        <v>0.67094160000000003</v>
      </c>
      <c r="AQ897">
        <v>8560</v>
      </c>
      <c r="AR897">
        <f t="shared" si="62"/>
        <v>142.66666666666666</v>
      </c>
      <c r="AS897">
        <v>5.8803185999999998</v>
      </c>
      <c r="AT897">
        <v>104.24999</v>
      </c>
      <c r="AU897">
        <v>1.3956735E-2</v>
      </c>
      <c r="AV897">
        <v>2.2827234000000001</v>
      </c>
    </row>
    <row r="898" spans="29:48">
      <c r="AC898">
        <v>8550</v>
      </c>
      <c r="AD898" s="16">
        <f t="shared" si="61"/>
        <v>142.5</v>
      </c>
      <c r="AE898">
        <v>23.763100000000001</v>
      </c>
      <c r="AF898">
        <v>119.4735</v>
      </c>
      <c r="AG898">
        <v>2.1704662999999999E-2</v>
      </c>
      <c r="AH898">
        <v>1.2028796E-2</v>
      </c>
      <c r="AJ898">
        <v>8570</v>
      </c>
      <c r="AK898" s="16">
        <f t="shared" si="60"/>
        <v>142.83333333333334</v>
      </c>
      <c r="AL898">
        <v>23.995605000000001</v>
      </c>
      <c r="AM898">
        <v>120.465385</v>
      </c>
      <c r="AN898">
        <v>3.6519043000000001E-2</v>
      </c>
      <c r="AO898">
        <v>0.6740332</v>
      </c>
      <c r="AQ898">
        <v>8570</v>
      </c>
      <c r="AR898">
        <f t="shared" si="62"/>
        <v>142.83333333333334</v>
      </c>
      <c r="AS898">
        <v>5.7619369999999996</v>
      </c>
      <c r="AT898">
        <v>104.23766000000001</v>
      </c>
      <c r="AU898">
        <v>1.3860614E-2</v>
      </c>
      <c r="AV898">
        <v>2.3170320000000002</v>
      </c>
    </row>
    <row r="899" spans="29:48">
      <c r="AC899">
        <v>8560</v>
      </c>
      <c r="AD899" s="16">
        <f t="shared" si="61"/>
        <v>142.66666666666666</v>
      </c>
      <c r="AE899">
        <v>23.763100000000001</v>
      </c>
      <c r="AF899">
        <v>119.47349</v>
      </c>
      <c r="AG899">
        <v>2.1704609E-2</v>
      </c>
      <c r="AH899">
        <v>1.2026291999999999E-2</v>
      </c>
      <c r="AJ899">
        <v>8580</v>
      </c>
      <c r="AK899" s="16">
        <f t="shared" si="60"/>
        <v>143</v>
      </c>
      <c r="AL899">
        <v>23.853214000000001</v>
      </c>
      <c r="AM899">
        <v>120.41670999999999</v>
      </c>
      <c r="AN899">
        <v>3.6207772999999999E-2</v>
      </c>
      <c r="AO899">
        <v>0.67716710000000002</v>
      </c>
      <c r="AQ899">
        <v>8580</v>
      </c>
      <c r="AR899">
        <f t="shared" si="62"/>
        <v>143</v>
      </c>
      <c r="AS899">
        <v>5.6435556</v>
      </c>
      <c r="AT899">
        <v>104.225235</v>
      </c>
      <c r="AU899">
        <v>1.3764752E-2</v>
      </c>
      <c r="AV899">
        <v>2.3522322</v>
      </c>
    </row>
    <row r="900" spans="29:48">
      <c r="AC900">
        <v>8570</v>
      </c>
      <c r="AD900" s="16">
        <f t="shared" si="61"/>
        <v>142.83333333333334</v>
      </c>
      <c r="AE900">
        <v>23.763100000000001</v>
      </c>
      <c r="AF900">
        <v>119.47348</v>
      </c>
      <c r="AG900">
        <v>2.1704555E-2</v>
      </c>
      <c r="AH900">
        <v>1.2023788000000001E-2</v>
      </c>
      <c r="AJ900">
        <v>8590</v>
      </c>
      <c r="AK900" s="16">
        <f t="shared" si="60"/>
        <v>143.16666666666666</v>
      </c>
      <c r="AL900">
        <v>23.710823000000001</v>
      </c>
      <c r="AM900">
        <v>120.36842</v>
      </c>
      <c r="AN900">
        <v>3.5900152999999997E-2</v>
      </c>
      <c r="AO900">
        <v>0.68034357000000001</v>
      </c>
      <c r="AQ900">
        <v>8590</v>
      </c>
      <c r="AR900">
        <f t="shared" si="62"/>
        <v>143.16666666666666</v>
      </c>
      <c r="AS900">
        <v>5.5251739999999998</v>
      </c>
      <c r="AT900">
        <v>104.2127</v>
      </c>
      <c r="AU900">
        <v>1.3669138000000001E-2</v>
      </c>
      <c r="AV900">
        <v>2.3883516999999999</v>
      </c>
    </row>
    <row r="901" spans="29:48">
      <c r="AC901">
        <v>8580</v>
      </c>
      <c r="AD901" s="16">
        <f t="shared" si="61"/>
        <v>143</v>
      </c>
      <c r="AE901">
        <v>23.763100000000001</v>
      </c>
      <c r="AF901">
        <v>119.47347000000001</v>
      </c>
      <c r="AG901">
        <v>2.1704500000000002E-2</v>
      </c>
      <c r="AH901">
        <v>1.2021285E-2</v>
      </c>
      <c r="AJ901">
        <v>8600</v>
      </c>
      <c r="AK901" s="16">
        <f t="shared" si="60"/>
        <v>143.33333333333334</v>
      </c>
      <c r="AL901">
        <v>23.568432000000001</v>
      </c>
      <c r="AM901">
        <v>120.32052</v>
      </c>
      <c r="AN901">
        <v>3.5596129999999997E-2</v>
      </c>
      <c r="AO901">
        <v>0.68356322999999997</v>
      </c>
      <c r="AQ901">
        <v>8600</v>
      </c>
      <c r="AR901">
        <f t="shared" si="62"/>
        <v>143.33333333333334</v>
      </c>
      <c r="AS901">
        <v>5.4067926000000002</v>
      </c>
      <c r="AT901">
        <v>104.20005</v>
      </c>
      <c r="AU901">
        <v>1.3573761E-2</v>
      </c>
      <c r="AV901">
        <v>2.4254186</v>
      </c>
    </row>
    <row r="902" spans="29:48">
      <c r="AC902">
        <v>8590</v>
      </c>
      <c r="AD902" s="16">
        <f t="shared" si="61"/>
        <v>143.16666666666666</v>
      </c>
      <c r="AE902">
        <v>23.763100000000001</v>
      </c>
      <c r="AF902">
        <v>119.47346</v>
      </c>
      <c r="AG902">
        <v>2.1704448000000001E-2</v>
      </c>
      <c r="AH902">
        <v>1.201878E-2</v>
      </c>
      <c r="AJ902">
        <v>8610</v>
      </c>
      <c r="AK902" s="16">
        <f t="shared" ref="AK902:AK965" si="63">AJ902/60</f>
        <v>143.5</v>
      </c>
      <c r="AL902">
        <v>23.426043</v>
      </c>
      <c r="AM902">
        <v>120.27298999999999</v>
      </c>
      <c r="AN902">
        <v>3.5295643000000002E-2</v>
      </c>
      <c r="AO902">
        <v>0.68682646999999997</v>
      </c>
      <c r="AQ902">
        <v>8610</v>
      </c>
      <c r="AR902">
        <f t="shared" si="62"/>
        <v>143.5</v>
      </c>
      <c r="AS902">
        <v>5.288411</v>
      </c>
      <c r="AT902">
        <v>104.18729399999999</v>
      </c>
      <c r="AU902">
        <v>1.3478609000000001E-2</v>
      </c>
      <c r="AV902">
        <v>2.4634602000000001</v>
      </c>
    </row>
    <row r="903" spans="29:48">
      <c r="AC903">
        <v>8600</v>
      </c>
      <c r="AD903" s="16">
        <f t="shared" ref="AD903:AD966" si="64">AC903/60</f>
        <v>143.33333333333334</v>
      </c>
      <c r="AE903">
        <v>23.763100000000001</v>
      </c>
      <c r="AF903">
        <v>119.47345</v>
      </c>
      <c r="AG903">
        <v>2.1704393999999998E-2</v>
      </c>
      <c r="AH903">
        <v>1.2016277000000001E-2</v>
      </c>
      <c r="AJ903">
        <v>8620</v>
      </c>
      <c r="AK903" s="16">
        <f t="shared" si="63"/>
        <v>143.66666666666666</v>
      </c>
      <c r="AL903">
        <v>23.283650999999999</v>
      </c>
      <c r="AM903">
        <v>120.22584500000001</v>
      </c>
      <c r="AN903">
        <v>3.4998644000000002E-2</v>
      </c>
      <c r="AO903">
        <v>0.69013380000000002</v>
      </c>
      <c r="AQ903">
        <v>8620</v>
      </c>
      <c r="AR903">
        <f t="shared" ref="AR903:AR966" si="65">AQ903/60</f>
        <v>143.66666666666666</v>
      </c>
      <c r="AS903">
        <v>5.1700296000000003</v>
      </c>
      <c r="AT903">
        <v>104.17441599999999</v>
      </c>
      <c r="AU903">
        <v>1.3383671E-2</v>
      </c>
      <c r="AV903">
        <v>2.5025076999999998</v>
      </c>
    </row>
    <row r="904" spans="29:48">
      <c r="AC904">
        <v>8610</v>
      </c>
      <c r="AD904" s="16">
        <f t="shared" si="64"/>
        <v>143.5</v>
      </c>
      <c r="AE904">
        <v>23.763100000000001</v>
      </c>
      <c r="AF904">
        <v>119.47344</v>
      </c>
      <c r="AG904">
        <v>2.1704339999999999E-2</v>
      </c>
      <c r="AH904">
        <v>1.20137725E-2</v>
      </c>
      <c r="AJ904">
        <v>8630</v>
      </c>
      <c r="AK904" s="16">
        <f t="shared" si="63"/>
        <v>143.83333333333334</v>
      </c>
      <c r="AL904">
        <v>23.141259999999999</v>
      </c>
      <c r="AM904">
        <v>120.17908</v>
      </c>
      <c r="AN904">
        <v>3.4705076000000001E-2</v>
      </c>
      <c r="AO904">
        <v>0.69348600000000005</v>
      </c>
      <c r="AQ904">
        <v>8630</v>
      </c>
      <c r="AR904">
        <f t="shared" si="65"/>
        <v>143.83333333333334</v>
      </c>
      <c r="AS904">
        <v>5.0516480000000001</v>
      </c>
      <c r="AT904">
        <v>104.16142000000001</v>
      </c>
      <c r="AU904">
        <v>1.3288934000000001E-2</v>
      </c>
      <c r="AV904">
        <v>2.5425913000000002</v>
      </c>
    </row>
    <row r="905" spans="29:48">
      <c r="AC905">
        <v>8620</v>
      </c>
      <c r="AD905" s="16">
        <f t="shared" si="64"/>
        <v>143.66666666666666</v>
      </c>
      <c r="AE905">
        <v>23.763100000000001</v>
      </c>
      <c r="AF905">
        <v>119.473434</v>
      </c>
      <c r="AG905">
        <v>2.1704286E-2</v>
      </c>
      <c r="AH905">
        <v>1.2011269E-2</v>
      </c>
      <c r="AJ905">
        <v>8640</v>
      </c>
      <c r="AK905" s="16">
        <f t="shared" si="63"/>
        <v>144</v>
      </c>
      <c r="AL905">
        <v>22.998868999999999</v>
      </c>
      <c r="AM905">
        <v>120.13267999999999</v>
      </c>
      <c r="AN905">
        <v>3.4414889999999997E-2</v>
      </c>
      <c r="AO905">
        <v>0.69688344000000002</v>
      </c>
      <c r="AQ905">
        <v>8635.1360000000004</v>
      </c>
      <c r="AR905">
        <f t="shared" si="65"/>
        <v>143.91893333333334</v>
      </c>
      <c r="AS905">
        <v>4.99085</v>
      </c>
      <c r="AT905">
        <v>104.15470000000001</v>
      </c>
      <c r="AU905">
        <v>1.3240352E-2</v>
      </c>
      <c r="AV905">
        <v>2.5635908000000001</v>
      </c>
    </row>
    <row r="906" spans="29:48">
      <c r="AC906">
        <v>8630</v>
      </c>
      <c r="AD906" s="16">
        <f t="shared" si="64"/>
        <v>143.83333333333334</v>
      </c>
      <c r="AE906">
        <v>23.763100000000001</v>
      </c>
      <c r="AF906">
        <v>119.47342</v>
      </c>
      <c r="AG906">
        <v>2.1704232E-2</v>
      </c>
      <c r="AH906">
        <v>1.2008764999999999E-2</v>
      </c>
      <c r="AJ906">
        <v>8650</v>
      </c>
      <c r="AK906" s="16">
        <f t="shared" si="63"/>
        <v>144.16666666666666</v>
      </c>
      <c r="AL906">
        <v>22.856477999999999</v>
      </c>
      <c r="AM906">
        <v>120.08665999999999</v>
      </c>
      <c r="AN906">
        <v>3.4128033000000002E-2</v>
      </c>
      <c r="AO906">
        <v>0.70032686</v>
      </c>
      <c r="AQ906">
        <v>8635.1360000000004</v>
      </c>
      <c r="AR906">
        <f t="shared" si="65"/>
        <v>143.91893333333334</v>
      </c>
      <c r="AS906">
        <v>4.99085</v>
      </c>
      <c r="AT906">
        <v>104.15470000000001</v>
      </c>
      <c r="AU906">
        <v>1.3240352E-2</v>
      </c>
      <c r="AV906">
        <v>2.5635908000000001</v>
      </c>
    </row>
    <row r="907" spans="29:48">
      <c r="AC907">
        <v>8640</v>
      </c>
      <c r="AD907" s="16">
        <f t="shared" si="64"/>
        <v>144</v>
      </c>
      <c r="AE907">
        <v>23.763100000000001</v>
      </c>
      <c r="AF907">
        <v>119.47341</v>
      </c>
      <c r="AG907">
        <v>2.1704178000000001E-2</v>
      </c>
      <c r="AH907">
        <v>1.2006261000000001E-2</v>
      </c>
      <c r="AJ907">
        <v>8660</v>
      </c>
      <c r="AK907" s="16">
        <f t="shared" si="63"/>
        <v>144.33333333333334</v>
      </c>
      <c r="AL907">
        <v>22.714086999999999</v>
      </c>
      <c r="AM907">
        <v>120.041016</v>
      </c>
      <c r="AN907">
        <v>3.3844449999999998E-2</v>
      </c>
      <c r="AO907">
        <v>0.70381695</v>
      </c>
      <c r="AQ907">
        <v>8640</v>
      </c>
      <c r="AR907">
        <f t="shared" si="65"/>
        <v>144</v>
      </c>
      <c r="AS907">
        <v>5.140835</v>
      </c>
      <c r="AT907">
        <v>104.148415</v>
      </c>
      <c r="AU907">
        <v>1.31950425E-2</v>
      </c>
      <c r="AV907">
        <v>2.4688536999999999</v>
      </c>
    </row>
    <row r="908" spans="29:48">
      <c r="AC908">
        <v>8650</v>
      </c>
      <c r="AD908" s="16">
        <f t="shared" si="64"/>
        <v>144.16666666666666</v>
      </c>
      <c r="AE908">
        <v>23.763100000000001</v>
      </c>
      <c r="AF908">
        <v>119.473404</v>
      </c>
      <c r="AG908">
        <v>2.1704126000000001E-2</v>
      </c>
      <c r="AH908">
        <v>1.2003757E-2</v>
      </c>
      <c r="AJ908">
        <v>8670</v>
      </c>
      <c r="AK908" s="16">
        <f t="shared" si="63"/>
        <v>144.5</v>
      </c>
      <c r="AL908">
        <v>22.571694999999998</v>
      </c>
      <c r="AM908">
        <v>119.99574</v>
      </c>
      <c r="AN908">
        <v>3.3564094000000003E-2</v>
      </c>
      <c r="AO908">
        <v>0.70735429999999999</v>
      </c>
      <c r="AQ908">
        <v>8648.9220000000005</v>
      </c>
      <c r="AR908">
        <f t="shared" si="65"/>
        <v>144.14870000000002</v>
      </c>
      <c r="AS908">
        <v>5.4159402999999999</v>
      </c>
      <c r="AT908">
        <v>104.137344</v>
      </c>
      <c r="AU908">
        <v>1.3114925499999999E-2</v>
      </c>
      <c r="AV908">
        <v>2.3050299999999999</v>
      </c>
    </row>
    <row r="909" spans="29:48">
      <c r="AC909">
        <v>8660</v>
      </c>
      <c r="AD909" s="16">
        <f t="shared" si="64"/>
        <v>144.33333333333334</v>
      </c>
      <c r="AE909">
        <v>23.763100000000001</v>
      </c>
      <c r="AF909">
        <v>119.47338999999999</v>
      </c>
      <c r="AG909">
        <v>2.1704072000000001E-2</v>
      </c>
      <c r="AH909">
        <v>1.2001253999999999E-2</v>
      </c>
      <c r="AJ909">
        <v>8680</v>
      </c>
      <c r="AK909" s="16">
        <f t="shared" si="63"/>
        <v>144.66666666666666</v>
      </c>
      <c r="AL909">
        <v>22.429303999999998</v>
      </c>
      <c r="AM909">
        <v>119.950836</v>
      </c>
      <c r="AN909">
        <v>3.3286919999999998E-2</v>
      </c>
      <c r="AO909">
        <v>0.71093965000000003</v>
      </c>
      <c r="AQ909">
        <v>8648.9220000000005</v>
      </c>
      <c r="AR909">
        <f t="shared" si="65"/>
        <v>144.14870000000002</v>
      </c>
      <c r="AS909">
        <v>5.4159402999999999</v>
      </c>
      <c r="AT909">
        <v>104.137344</v>
      </c>
      <c r="AU909">
        <v>1.3114925499999999E-2</v>
      </c>
      <c r="AV909">
        <v>2.3050359999999999</v>
      </c>
    </row>
    <row r="910" spans="29:48">
      <c r="AC910">
        <v>8670</v>
      </c>
      <c r="AD910" s="16">
        <f t="shared" si="64"/>
        <v>144.5</v>
      </c>
      <c r="AE910">
        <v>23.763100000000001</v>
      </c>
      <c r="AF910">
        <v>119.47338000000001</v>
      </c>
      <c r="AG910">
        <v>2.1704017999999999E-2</v>
      </c>
      <c r="AH910">
        <v>1.1998749E-2</v>
      </c>
      <c r="AJ910">
        <v>8690</v>
      </c>
      <c r="AK910" s="16">
        <f t="shared" si="63"/>
        <v>144.83333333333334</v>
      </c>
      <c r="AL910">
        <v>22.286912999999998</v>
      </c>
      <c r="AM910">
        <v>119.9063</v>
      </c>
      <c r="AN910">
        <v>3.3012873999999998E-2</v>
      </c>
      <c r="AO910">
        <v>0.71457386000000001</v>
      </c>
      <c r="AQ910">
        <v>8650</v>
      </c>
      <c r="AR910">
        <f t="shared" si="65"/>
        <v>144.16666666666666</v>
      </c>
      <c r="AS910">
        <v>5.4326480000000004</v>
      </c>
      <c r="AT910">
        <v>104.13605</v>
      </c>
      <c r="AU910">
        <v>1.3105510000000001E-2</v>
      </c>
      <c r="AV910">
        <v>2.2943058000000001</v>
      </c>
    </row>
    <row r="911" spans="29:48">
      <c r="AC911">
        <v>8680</v>
      </c>
      <c r="AD911" s="16">
        <f t="shared" si="64"/>
        <v>144.66666666666666</v>
      </c>
      <c r="AE911">
        <v>23.763100000000001</v>
      </c>
      <c r="AF911">
        <v>119.47337</v>
      </c>
      <c r="AG911">
        <v>2.1703963999999999E-2</v>
      </c>
      <c r="AH911">
        <v>1.1996246E-2</v>
      </c>
      <c r="AJ911">
        <v>8700</v>
      </c>
      <c r="AK911" s="16">
        <f t="shared" si="63"/>
        <v>145</v>
      </c>
      <c r="AL911">
        <v>22.144521999999998</v>
      </c>
      <c r="AM911">
        <v>119.86212</v>
      </c>
      <c r="AN911">
        <v>3.2741908E-2</v>
      </c>
      <c r="AO911">
        <v>0.71825760000000005</v>
      </c>
      <c r="AQ911">
        <v>8660</v>
      </c>
      <c r="AR911">
        <f t="shared" si="65"/>
        <v>144.33333333333334</v>
      </c>
      <c r="AS911">
        <v>5.5876380000000001</v>
      </c>
      <c r="AT911">
        <v>104.12423</v>
      </c>
      <c r="AU911">
        <v>1.3019858E-2</v>
      </c>
      <c r="AV911">
        <v>2.1973438000000001</v>
      </c>
    </row>
    <row r="912" spans="29:48">
      <c r="AC912">
        <v>8690</v>
      </c>
      <c r="AD912" s="16">
        <f t="shared" si="64"/>
        <v>144.83333333333334</v>
      </c>
      <c r="AE912">
        <v>23.763100000000001</v>
      </c>
      <c r="AF912">
        <v>119.47336</v>
      </c>
      <c r="AG912">
        <v>2.170391E-2</v>
      </c>
      <c r="AH912">
        <v>1.1993742E-2</v>
      </c>
      <c r="AJ912">
        <v>8710</v>
      </c>
      <c r="AK912" s="16">
        <f t="shared" si="63"/>
        <v>145.16666666666666</v>
      </c>
      <c r="AL912">
        <v>22.002130000000001</v>
      </c>
      <c r="AM912">
        <v>119.81831</v>
      </c>
      <c r="AN912">
        <v>3.2473978000000001E-2</v>
      </c>
      <c r="AO912">
        <v>0.72199179999999996</v>
      </c>
      <c r="AQ912">
        <v>8670</v>
      </c>
      <c r="AR912">
        <f t="shared" si="65"/>
        <v>144.5</v>
      </c>
      <c r="AS912">
        <v>5.7426275999999996</v>
      </c>
      <c r="AT912">
        <v>104.11283</v>
      </c>
      <c r="AU912">
        <v>1.2937294E-2</v>
      </c>
      <c r="AV912">
        <v>2.1048748000000002</v>
      </c>
    </row>
    <row r="913" spans="29:48">
      <c r="AC913">
        <v>8700</v>
      </c>
      <c r="AD913" s="16">
        <f t="shared" si="64"/>
        <v>145</v>
      </c>
      <c r="AE913">
        <v>23.763100000000001</v>
      </c>
      <c r="AF913">
        <v>119.47335</v>
      </c>
      <c r="AG913">
        <v>2.1703856000000001E-2</v>
      </c>
      <c r="AH913">
        <v>1.1991238E-2</v>
      </c>
      <c r="AJ913">
        <v>8720</v>
      </c>
      <c r="AK913" s="16">
        <f t="shared" si="63"/>
        <v>145.33333333333334</v>
      </c>
      <c r="AL913">
        <v>21.859739999999999</v>
      </c>
      <c r="AM913">
        <v>119.77486</v>
      </c>
      <c r="AN913">
        <v>3.220903E-2</v>
      </c>
      <c r="AO913">
        <v>0.72577720000000001</v>
      </c>
      <c r="AQ913">
        <v>8680</v>
      </c>
      <c r="AR913">
        <f t="shared" si="65"/>
        <v>144.66666666666666</v>
      </c>
      <c r="AS913">
        <v>5.8976173000000003</v>
      </c>
      <c r="AT913">
        <v>104.10183000000001</v>
      </c>
      <c r="AU913">
        <v>1.2857738000000001E-2</v>
      </c>
      <c r="AV913">
        <v>2.0166409999999999</v>
      </c>
    </row>
    <row r="914" spans="29:48">
      <c r="AC914">
        <v>8710</v>
      </c>
      <c r="AD914" s="16">
        <f t="shared" si="64"/>
        <v>145.16666666666666</v>
      </c>
      <c r="AE914">
        <v>23.763100000000001</v>
      </c>
      <c r="AF914">
        <v>119.47333999999999</v>
      </c>
      <c r="AG914">
        <v>2.1703804E-2</v>
      </c>
      <c r="AH914">
        <v>1.1988733999999999E-2</v>
      </c>
      <c r="AJ914">
        <v>8730</v>
      </c>
      <c r="AK914" s="16">
        <f t="shared" si="63"/>
        <v>145.5</v>
      </c>
      <c r="AL914">
        <v>21.717348000000001</v>
      </c>
      <c r="AM914">
        <v>119.73175999999999</v>
      </c>
      <c r="AN914">
        <v>3.1947030000000001E-2</v>
      </c>
      <c r="AO914">
        <v>0.72961485000000004</v>
      </c>
      <c r="AQ914">
        <v>8690</v>
      </c>
      <c r="AR914">
        <f t="shared" si="65"/>
        <v>144.83333333333334</v>
      </c>
      <c r="AS914">
        <v>6.0526070000000001</v>
      </c>
      <c r="AT914">
        <v>104.09122000000001</v>
      </c>
      <c r="AU914">
        <v>1.2781120999999999E-2</v>
      </c>
      <c r="AV914">
        <v>1.9324026000000001</v>
      </c>
    </row>
    <row r="915" spans="29:48">
      <c r="AC915">
        <v>8720</v>
      </c>
      <c r="AD915" s="16">
        <f t="shared" si="64"/>
        <v>145.33333333333334</v>
      </c>
      <c r="AE915">
        <v>23.763100000000001</v>
      </c>
      <c r="AF915">
        <v>119.47333500000001</v>
      </c>
      <c r="AG915">
        <v>2.1703750000000001E-2</v>
      </c>
      <c r="AH915">
        <v>1.19862305E-2</v>
      </c>
      <c r="AJ915">
        <v>8740</v>
      </c>
      <c r="AK915" s="16">
        <f t="shared" si="63"/>
        <v>145.66666666666666</v>
      </c>
      <c r="AL915">
        <v>21.574957000000001</v>
      </c>
      <c r="AM915">
        <v>119.68901</v>
      </c>
      <c r="AN915">
        <v>3.1687926999999998E-2</v>
      </c>
      <c r="AO915">
        <v>0.73350570000000004</v>
      </c>
      <c r="AQ915">
        <v>8700</v>
      </c>
      <c r="AR915">
        <f t="shared" si="65"/>
        <v>145</v>
      </c>
      <c r="AS915">
        <v>6.2075969999999998</v>
      </c>
      <c r="AT915">
        <v>104.08099</v>
      </c>
      <c r="AU915">
        <v>1.2707359999999999E-2</v>
      </c>
      <c r="AV915">
        <v>1.8519403999999999</v>
      </c>
    </row>
    <row r="916" spans="29:48">
      <c r="AC916">
        <v>8730</v>
      </c>
      <c r="AD916" s="16">
        <f t="shared" si="64"/>
        <v>145.5</v>
      </c>
      <c r="AE916">
        <v>23.763100000000001</v>
      </c>
      <c r="AF916">
        <v>119.47332</v>
      </c>
      <c r="AG916">
        <v>2.1703696000000001E-2</v>
      </c>
      <c r="AH916">
        <v>1.1983726E-2</v>
      </c>
      <c r="AJ916">
        <v>8750</v>
      </c>
      <c r="AK916" s="16">
        <f t="shared" si="63"/>
        <v>145.83333333333334</v>
      </c>
      <c r="AL916">
        <v>21.432566000000001</v>
      </c>
      <c r="AM916">
        <v>119.64662</v>
      </c>
      <c r="AN916">
        <v>3.1431674999999999E-2</v>
      </c>
      <c r="AO916">
        <v>0.73745066000000004</v>
      </c>
      <c r="AQ916">
        <v>8710</v>
      </c>
      <c r="AR916">
        <f t="shared" si="65"/>
        <v>145.16666666666666</v>
      </c>
      <c r="AS916">
        <v>6.3625864999999999</v>
      </c>
      <c r="AT916">
        <v>104.071144</v>
      </c>
      <c r="AU916">
        <v>1.2636372E-2</v>
      </c>
      <c r="AV916">
        <v>1.7750359</v>
      </c>
    </row>
    <row r="917" spans="29:48">
      <c r="AC917">
        <v>8730.4979999999996</v>
      </c>
      <c r="AD917" s="16">
        <f t="shared" si="64"/>
        <v>145.50829999999999</v>
      </c>
      <c r="AE917">
        <v>23.763100000000001</v>
      </c>
      <c r="AF917">
        <v>119.47332</v>
      </c>
      <c r="AG917">
        <v>2.1703692E-2</v>
      </c>
      <c r="AH917">
        <v>1.1983601999999999E-2</v>
      </c>
      <c r="AJ917">
        <v>8760</v>
      </c>
      <c r="AK917" s="16">
        <f t="shared" si="63"/>
        <v>146</v>
      </c>
      <c r="AL917">
        <v>21.290174</v>
      </c>
      <c r="AM917">
        <v>119.60457599999999</v>
      </c>
      <c r="AN917">
        <v>3.1178230000000001E-2</v>
      </c>
      <c r="AO917">
        <v>0.74145055000000004</v>
      </c>
      <c r="AQ917">
        <v>8720</v>
      </c>
      <c r="AR917">
        <f t="shared" si="65"/>
        <v>145.33333333333334</v>
      </c>
      <c r="AS917">
        <v>6.517576</v>
      </c>
      <c r="AT917">
        <v>104.06165</v>
      </c>
      <c r="AU917">
        <v>1.2568081E-2</v>
      </c>
      <c r="AV917">
        <v>1.7015047000000001</v>
      </c>
    </row>
    <row r="918" spans="29:48">
      <c r="AC918">
        <v>8730.4979999999996</v>
      </c>
      <c r="AD918" s="16">
        <f t="shared" si="64"/>
        <v>145.50829999999999</v>
      </c>
      <c r="AE918">
        <v>23.763100000000001</v>
      </c>
      <c r="AF918">
        <v>119.47332</v>
      </c>
      <c r="AG918">
        <v>2.1703692E-2</v>
      </c>
      <c r="AH918">
        <v>1.1983601999999999E-2</v>
      </c>
      <c r="AJ918">
        <v>8770</v>
      </c>
      <c r="AK918" s="16">
        <f t="shared" si="63"/>
        <v>146.16666666666666</v>
      </c>
      <c r="AL918">
        <v>21.147783</v>
      </c>
      <c r="AM918">
        <v>119.56287399999999</v>
      </c>
      <c r="AN918">
        <v>3.0927550000000002E-2</v>
      </c>
      <c r="AO918">
        <v>0.74550629999999996</v>
      </c>
      <c r="AQ918">
        <v>8730</v>
      </c>
      <c r="AR918">
        <f t="shared" si="65"/>
        <v>145.5</v>
      </c>
      <c r="AS918">
        <v>6.6725659999999998</v>
      </c>
      <c r="AT918">
        <v>104.05251</v>
      </c>
      <c r="AU918">
        <v>1.2502418E-2</v>
      </c>
      <c r="AV918">
        <v>1.6311610999999999</v>
      </c>
    </row>
    <row r="919" spans="29:48">
      <c r="AC919">
        <v>8740</v>
      </c>
      <c r="AD919" s="16">
        <f t="shared" si="64"/>
        <v>145.66666666666666</v>
      </c>
      <c r="AE919">
        <v>23.621231000000002</v>
      </c>
      <c r="AF919">
        <v>119.47329999999999</v>
      </c>
      <c r="AG919">
        <v>2.1703577000000002E-2</v>
      </c>
      <c r="AH919">
        <v>2.2539960000000001E-2</v>
      </c>
      <c r="AJ919">
        <v>8780</v>
      </c>
      <c r="AK919" s="16">
        <f t="shared" si="63"/>
        <v>146.33333333333334</v>
      </c>
      <c r="AL919">
        <v>21.005392000000001</v>
      </c>
      <c r="AM919">
        <v>119.52151499999999</v>
      </c>
      <c r="AN919">
        <v>3.0679593000000002E-2</v>
      </c>
      <c r="AO919">
        <v>0.74961907000000005</v>
      </c>
      <c r="AQ919">
        <v>8740</v>
      </c>
      <c r="AR919">
        <f t="shared" si="65"/>
        <v>145.66666666666666</v>
      </c>
      <c r="AS919">
        <v>6.8275556999999996</v>
      </c>
      <c r="AT919">
        <v>104.043724</v>
      </c>
      <c r="AU919">
        <v>1.2439314999999999E-2</v>
      </c>
      <c r="AV919">
        <v>1.5638339999999999</v>
      </c>
    </row>
    <row r="920" spans="29:48">
      <c r="AC920">
        <v>8750</v>
      </c>
      <c r="AD920" s="16">
        <f t="shared" si="64"/>
        <v>145.83333333333334</v>
      </c>
      <c r="AE920">
        <v>23.471926</v>
      </c>
      <c r="AF920">
        <v>119.473236</v>
      </c>
      <c r="AG920">
        <v>2.1703231999999999E-2</v>
      </c>
      <c r="AH920">
        <v>3.3752203000000001E-2</v>
      </c>
      <c r="AJ920">
        <v>8790</v>
      </c>
      <c r="AK920" s="16">
        <f t="shared" si="63"/>
        <v>146.5</v>
      </c>
      <c r="AL920">
        <v>20.863</v>
      </c>
      <c r="AM920">
        <v>119.48049</v>
      </c>
      <c r="AN920">
        <v>3.0434314000000001E-2</v>
      </c>
      <c r="AO920">
        <v>0.75378999999999996</v>
      </c>
      <c r="AQ920">
        <v>8750</v>
      </c>
      <c r="AR920">
        <f t="shared" si="65"/>
        <v>145.83333333333334</v>
      </c>
      <c r="AS920">
        <v>6.9825454000000002</v>
      </c>
      <c r="AT920">
        <v>104.03528</v>
      </c>
      <c r="AU920">
        <v>1.2378706999999999E-2</v>
      </c>
      <c r="AV920">
        <v>1.499363</v>
      </c>
    </row>
    <row r="921" spans="29:48">
      <c r="AC921">
        <v>8760</v>
      </c>
      <c r="AD921" s="16">
        <f t="shared" si="64"/>
        <v>146</v>
      </c>
      <c r="AE921">
        <v>23.322620000000001</v>
      </c>
      <c r="AF921">
        <v>119.473114</v>
      </c>
      <c r="AG921">
        <v>2.1702537000000001E-2</v>
      </c>
      <c r="AH921">
        <v>4.5064884999999999E-2</v>
      </c>
      <c r="AJ921">
        <v>8800</v>
      </c>
      <c r="AK921" s="16">
        <f t="shared" si="63"/>
        <v>146.66666666666666</v>
      </c>
      <c r="AL921">
        <v>20.720610000000001</v>
      </c>
      <c r="AM921">
        <v>119.439804</v>
      </c>
      <c r="AN921">
        <v>3.0191675000000001E-2</v>
      </c>
      <c r="AO921">
        <v>0.75802020000000003</v>
      </c>
      <c r="AQ921">
        <v>8760</v>
      </c>
      <c r="AR921">
        <f t="shared" si="65"/>
        <v>146</v>
      </c>
      <c r="AS921">
        <v>7.1375349999999997</v>
      </c>
      <c r="AT921">
        <v>104.02715000000001</v>
      </c>
      <c r="AU921">
        <v>1.2320527E-2</v>
      </c>
      <c r="AV921">
        <v>1.437595</v>
      </c>
    </row>
    <row r="922" spans="29:48">
      <c r="AC922">
        <v>8770</v>
      </c>
      <c r="AD922" s="16">
        <f t="shared" si="64"/>
        <v>146.16666666666666</v>
      </c>
      <c r="AE922">
        <v>23.173314999999999</v>
      </c>
      <c r="AF922">
        <v>119.47289000000001</v>
      </c>
      <c r="AG922">
        <v>2.1701359999999999E-2</v>
      </c>
      <c r="AH922">
        <v>5.6472809999999998E-2</v>
      </c>
      <c r="AJ922">
        <v>8810</v>
      </c>
      <c r="AK922" s="16">
        <f t="shared" si="63"/>
        <v>146.83333333333334</v>
      </c>
      <c r="AL922">
        <v>20.578218</v>
      </c>
      <c r="AM922">
        <v>119.399445</v>
      </c>
      <c r="AN922">
        <v>2.9951634000000001E-2</v>
      </c>
      <c r="AO922">
        <v>0.76231090000000001</v>
      </c>
      <c r="AQ922">
        <v>8770</v>
      </c>
      <c r="AR922">
        <f t="shared" si="65"/>
        <v>146.16666666666666</v>
      </c>
      <c r="AS922">
        <v>7.2925250000000004</v>
      </c>
      <c r="AT922">
        <v>104.019356</v>
      </c>
      <c r="AU922">
        <v>1.2264713999999999E-2</v>
      </c>
      <c r="AV922">
        <v>1.3783907</v>
      </c>
    </row>
    <row r="923" spans="29:48">
      <c r="AC923">
        <v>8780</v>
      </c>
      <c r="AD923" s="16">
        <f t="shared" si="64"/>
        <v>146.33333333333334</v>
      </c>
      <c r="AE923">
        <v>23.024010000000001</v>
      </c>
      <c r="AF923">
        <v>119.472565</v>
      </c>
      <c r="AG923">
        <v>2.1699572E-2</v>
      </c>
      <c r="AH923">
        <v>6.7970589999999997E-2</v>
      </c>
      <c r="AJ923">
        <v>8820</v>
      </c>
      <c r="AK923" s="16">
        <f t="shared" si="63"/>
        <v>147</v>
      </c>
      <c r="AL923">
        <v>20.435827</v>
      </c>
      <c r="AM923">
        <v>119.35942</v>
      </c>
      <c r="AN923">
        <v>2.9714147999999999E-2</v>
      </c>
      <c r="AO923">
        <v>0.76666319999999999</v>
      </c>
      <c r="AQ923">
        <v>8780</v>
      </c>
      <c r="AR923">
        <f t="shared" si="65"/>
        <v>146.33333333333334</v>
      </c>
      <c r="AS923">
        <v>7.4475144999999996</v>
      </c>
      <c r="AT923">
        <v>104.01187</v>
      </c>
      <c r="AU923">
        <v>1.2211204E-2</v>
      </c>
      <c r="AV923">
        <v>1.3216152000000001</v>
      </c>
    </row>
    <row r="924" spans="29:48">
      <c r="AC924">
        <v>8790</v>
      </c>
      <c r="AD924" s="16">
        <f t="shared" si="64"/>
        <v>146.5</v>
      </c>
      <c r="AE924">
        <v>22.874706</v>
      </c>
      <c r="AF924">
        <v>119.47211</v>
      </c>
      <c r="AG924">
        <v>2.1697048E-2</v>
      </c>
      <c r="AH924">
        <v>7.9552700000000004E-2</v>
      </c>
      <c r="AJ924">
        <v>8830</v>
      </c>
      <c r="AK924" s="16">
        <f t="shared" si="63"/>
        <v>147.16666666666666</v>
      </c>
      <c r="AL924">
        <v>20.293436</v>
      </c>
      <c r="AM924">
        <v>119.31972500000001</v>
      </c>
      <c r="AN924">
        <v>2.9479182999999999E-2</v>
      </c>
      <c r="AO924">
        <v>0.77107846999999996</v>
      </c>
      <c r="AQ924">
        <v>8790</v>
      </c>
      <c r="AR924">
        <f t="shared" si="65"/>
        <v>146.5</v>
      </c>
      <c r="AS924">
        <v>7.6025042999999997</v>
      </c>
      <c r="AT924">
        <v>104.00469</v>
      </c>
      <c r="AU924">
        <v>1.2159936E-2</v>
      </c>
      <c r="AV924">
        <v>1.267144</v>
      </c>
    </row>
    <row r="925" spans="29:48">
      <c r="AC925">
        <v>8800</v>
      </c>
      <c r="AD925" s="16">
        <f t="shared" si="64"/>
        <v>146.66666666666666</v>
      </c>
      <c r="AE925">
        <v>22.7254</v>
      </c>
      <c r="AF925">
        <v>119.47149</v>
      </c>
      <c r="AG925">
        <v>2.1693666E-2</v>
      </c>
      <c r="AH925">
        <v>9.1213589999999997E-2</v>
      </c>
      <c r="AJ925">
        <v>8840</v>
      </c>
      <c r="AK925" s="16">
        <f t="shared" si="63"/>
        <v>147.33333333333334</v>
      </c>
      <c r="AL925">
        <v>20.151045</v>
      </c>
      <c r="AM925">
        <v>119.28034</v>
      </c>
      <c r="AN925">
        <v>2.9246695E-2</v>
      </c>
      <c r="AO925">
        <v>0.77555819999999998</v>
      </c>
      <c r="AQ925">
        <v>8800</v>
      </c>
      <c r="AR925">
        <f t="shared" si="65"/>
        <v>146.66666666666666</v>
      </c>
      <c r="AS925">
        <v>7.7574940000000003</v>
      </c>
      <c r="AT925">
        <v>103.99782</v>
      </c>
      <c r="AU925">
        <v>1.2110851000000001E-2</v>
      </c>
      <c r="AV925">
        <v>1.2148582999999999</v>
      </c>
    </row>
    <row r="926" spans="29:48">
      <c r="AC926">
        <v>8810</v>
      </c>
      <c r="AD926" s="16">
        <f t="shared" si="64"/>
        <v>146.83333333333334</v>
      </c>
      <c r="AE926">
        <v>22.576096</v>
      </c>
      <c r="AF926">
        <v>119.47069</v>
      </c>
      <c r="AG926">
        <v>2.1689303E-2</v>
      </c>
      <c r="AH926">
        <v>0.1029477</v>
      </c>
      <c r="AJ926">
        <v>8850</v>
      </c>
      <c r="AK926" s="16">
        <f t="shared" si="63"/>
        <v>147.5</v>
      </c>
      <c r="AL926">
        <v>20.008654</v>
      </c>
      <c r="AM926">
        <v>119.24128</v>
      </c>
      <c r="AN926">
        <v>2.9016647E-2</v>
      </c>
      <c r="AO926">
        <v>0.78010374000000005</v>
      </c>
      <c r="AQ926">
        <v>8810</v>
      </c>
      <c r="AR926">
        <f t="shared" si="65"/>
        <v>146.83333333333334</v>
      </c>
      <c r="AS926">
        <v>7.9124837000000001</v>
      </c>
      <c r="AT926">
        <v>103.99123400000001</v>
      </c>
      <c r="AU926">
        <v>1.2063891E-2</v>
      </c>
      <c r="AV926">
        <v>1.1646439</v>
      </c>
    </row>
    <row r="927" spans="29:48">
      <c r="AC927">
        <v>8820</v>
      </c>
      <c r="AD927" s="16">
        <f t="shared" si="64"/>
        <v>147</v>
      </c>
      <c r="AE927">
        <v>22.42679</v>
      </c>
      <c r="AF927">
        <v>119.46969</v>
      </c>
      <c r="AG927">
        <v>2.1683852999999999E-2</v>
      </c>
      <c r="AH927">
        <v>0.114749506</v>
      </c>
      <c r="AJ927">
        <v>8860</v>
      </c>
      <c r="AK927" s="16">
        <f t="shared" si="63"/>
        <v>147.66666666666666</v>
      </c>
      <c r="AL927">
        <v>19.866261999999999</v>
      </c>
      <c r="AM927">
        <v>119.20254</v>
      </c>
      <c r="AN927">
        <v>2.8789002000000001E-2</v>
      </c>
      <c r="AO927">
        <v>0.78471650000000004</v>
      </c>
      <c r="AQ927">
        <v>8820</v>
      </c>
      <c r="AR927">
        <f t="shared" si="65"/>
        <v>147</v>
      </c>
      <c r="AS927">
        <v>8.0674729999999997</v>
      </c>
      <c r="AT927">
        <v>103.98493000000001</v>
      </c>
      <c r="AU927">
        <v>1.2018996000000001E-2</v>
      </c>
      <c r="AV927">
        <v>1.1163993000000001</v>
      </c>
    </row>
    <row r="928" spans="29:48">
      <c r="AC928">
        <v>8830</v>
      </c>
      <c r="AD928" s="16">
        <f t="shared" si="64"/>
        <v>147.16666666666666</v>
      </c>
      <c r="AE928">
        <v>22.277484999999999</v>
      </c>
      <c r="AF928">
        <v>119.46847</v>
      </c>
      <c r="AG928">
        <v>2.1677202999999999E-2</v>
      </c>
      <c r="AH928">
        <v>0.12661356000000001</v>
      </c>
      <c r="AJ928">
        <v>8870</v>
      </c>
      <c r="AK928" s="16">
        <f t="shared" si="63"/>
        <v>147.83333333333334</v>
      </c>
      <c r="AL928">
        <v>19.723870999999999</v>
      </c>
      <c r="AM928">
        <v>119.1641</v>
      </c>
      <c r="AN928">
        <v>2.8563721E-2</v>
      </c>
      <c r="AO928">
        <v>0.78939789999999999</v>
      </c>
      <c r="AQ928">
        <v>8830</v>
      </c>
      <c r="AR928">
        <f t="shared" si="65"/>
        <v>147.16666666666666</v>
      </c>
      <c r="AS928">
        <v>8.2224640000000004</v>
      </c>
      <c r="AT928">
        <v>103.97891</v>
      </c>
      <c r="AU928">
        <v>1.1976114E-2</v>
      </c>
      <c r="AV928">
        <v>1.0700327000000001</v>
      </c>
    </row>
    <row r="929" spans="29:48">
      <c r="AC929">
        <v>8840</v>
      </c>
      <c r="AD929" s="16">
        <f t="shared" si="64"/>
        <v>147.33333333333334</v>
      </c>
      <c r="AE929">
        <v>22.128181000000001</v>
      </c>
      <c r="AF929">
        <v>119.46702000000001</v>
      </c>
      <c r="AG929">
        <v>2.1669257000000001E-2</v>
      </c>
      <c r="AH929">
        <v>0.13853456</v>
      </c>
      <c r="AJ929">
        <v>8880</v>
      </c>
      <c r="AK929" s="16">
        <f t="shared" si="63"/>
        <v>148</v>
      </c>
      <c r="AL929">
        <v>19.581479999999999</v>
      </c>
      <c r="AM929">
        <v>119.12598</v>
      </c>
      <c r="AN929">
        <v>2.8340766E-2</v>
      </c>
      <c r="AO929">
        <v>0.79414945999999997</v>
      </c>
      <c r="AQ929">
        <v>8840</v>
      </c>
      <c r="AR929">
        <f t="shared" si="65"/>
        <v>147.33333333333334</v>
      </c>
      <c r="AS929">
        <v>8.3774529999999992</v>
      </c>
      <c r="AT929">
        <v>103.97317</v>
      </c>
      <c r="AU929">
        <v>1.1935186E-2</v>
      </c>
      <c r="AV929">
        <v>1.0254387</v>
      </c>
    </row>
    <row r="930" spans="29:48">
      <c r="AC930">
        <v>8850</v>
      </c>
      <c r="AD930" s="16">
        <f t="shared" si="64"/>
        <v>147.5</v>
      </c>
      <c r="AE930">
        <v>21.978876</v>
      </c>
      <c r="AF930">
        <v>119.4653</v>
      </c>
      <c r="AG930">
        <v>2.1659918E-2</v>
      </c>
      <c r="AH930">
        <v>0.15050728999999999</v>
      </c>
      <c r="AJ930">
        <v>8890</v>
      </c>
      <c r="AK930" s="16">
        <f t="shared" si="63"/>
        <v>148.16666666666666</v>
      </c>
      <c r="AL930">
        <v>19.439088999999999</v>
      </c>
      <c r="AM930">
        <v>119.08815</v>
      </c>
      <c r="AN930">
        <v>2.8120104E-2</v>
      </c>
      <c r="AO930">
        <v>0.79897280000000004</v>
      </c>
      <c r="AQ930">
        <v>8850</v>
      </c>
      <c r="AR930">
        <f t="shared" si="65"/>
        <v>147.5</v>
      </c>
      <c r="AS930">
        <v>8.5324430000000007</v>
      </c>
      <c r="AT930">
        <v>103.96768</v>
      </c>
      <c r="AU930">
        <v>1.18961595E-2</v>
      </c>
      <c r="AV930">
        <v>0.98253614</v>
      </c>
    </row>
    <row r="931" spans="29:48">
      <c r="AC931">
        <v>8860</v>
      </c>
      <c r="AD931" s="16">
        <f t="shared" si="64"/>
        <v>147.66666666666666</v>
      </c>
      <c r="AE931">
        <v>21.82957</v>
      </c>
      <c r="AF931">
        <v>119.46332</v>
      </c>
      <c r="AG931">
        <v>2.1649100000000001E-2</v>
      </c>
      <c r="AH931">
        <v>0.16252675999999999</v>
      </c>
      <c r="AJ931">
        <v>8900</v>
      </c>
      <c r="AK931" s="16">
        <f t="shared" si="63"/>
        <v>148.33333333333334</v>
      </c>
      <c r="AL931">
        <v>19.296697999999999</v>
      </c>
      <c r="AM931">
        <v>119.05063</v>
      </c>
      <c r="AN931">
        <v>2.7901696E-2</v>
      </c>
      <c r="AO931">
        <v>0.80386950000000001</v>
      </c>
      <c r="AQ931">
        <v>8860</v>
      </c>
      <c r="AR931">
        <f t="shared" si="65"/>
        <v>147.66666666666666</v>
      </c>
      <c r="AS931">
        <v>8.6874319999999994</v>
      </c>
      <c r="AT931">
        <v>103.96245</v>
      </c>
      <c r="AU931">
        <v>1.1858982000000001E-2</v>
      </c>
      <c r="AV931">
        <v>0.94123920000000005</v>
      </c>
    </row>
    <row r="932" spans="29:48">
      <c r="AC932">
        <v>8870</v>
      </c>
      <c r="AD932" s="16">
        <f t="shared" si="64"/>
        <v>147.83333333333334</v>
      </c>
      <c r="AE932">
        <v>21.680264999999999</v>
      </c>
      <c r="AF932">
        <v>119.46105</v>
      </c>
      <c r="AG932">
        <v>2.1636720000000002E-2</v>
      </c>
      <c r="AH932">
        <v>0.1745881</v>
      </c>
      <c r="AJ932">
        <v>8910</v>
      </c>
      <c r="AK932" s="16">
        <f t="shared" si="63"/>
        <v>148.5</v>
      </c>
      <c r="AL932">
        <v>19.154305999999998</v>
      </c>
      <c r="AM932">
        <v>119.01340999999999</v>
      </c>
      <c r="AN932">
        <v>2.7685508000000001E-2</v>
      </c>
      <c r="AO932">
        <v>0.80884120000000004</v>
      </c>
      <c r="AQ932">
        <v>8870</v>
      </c>
      <c r="AR932">
        <f t="shared" si="65"/>
        <v>147.83333333333334</v>
      </c>
      <c r="AS932">
        <v>8.8424224999999996</v>
      </c>
      <c r="AT932">
        <v>103.95747</v>
      </c>
      <c r="AU932">
        <v>1.18236E-2</v>
      </c>
      <c r="AV932">
        <v>0.90147144000000001</v>
      </c>
    </row>
    <row r="933" spans="29:48">
      <c r="AC933">
        <v>8880</v>
      </c>
      <c r="AD933" s="16">
        <f t="shared" si="64"/>
        <v>148</v>
      </c>
      <c r="AE933">
        <v>21.53096</v>
      </c>
      <c r="AF933">
        <v>119.45847999999999</v>
      </c>
      <c r="AG933">
        <v>2.1622708000000001E-2</v>
      </c>
      <c r="AH933">
        <v>0.18668673999999999</v>
      </c>
      <c r="AJ933">
        <v>8920</v>
      </c>
      <c r="AK933" s="16">
        <f t="shared" si="63"/>
        <v>148.66666666666666</v>
      </c>
      <c r="AL933">
        <v>19.011914999999998</v>
      </c>
      <c r="AM933">
        <v>118.97648</v>
      </c>
      <c r="AN933">
        <v>2.7471505E-2</v>
      </c>
      <c r="AO933">
        <v>0.81388974000000003</v>
      </c>
      <c r="AQ933">
        <v>8880</v>
      </c>
      <c r="AR933">
        <f t="shared" si="65"/>
        <v>148</v>
      </c>
      <c r="AS933">
        <v>8.9974120000000006</v>
      </c>
      <c r="AT933">
        <v>103.952736</v>
      </c>
      <c r="AU933">
        <v>1.1789964E-2</v>
      </c>
      <c r="AV933">
        <v>0.86315779999999998</v>
      </c>
    </row>
    <row r="934" spans="29:48">
      <c r="AC934">
        <v>8890</v>
      </c>
      <c r="AD934" s="16">
        <f t="shared" si="64"/>
        <v>148.16666666666666</v>
      </c>
      <c r="AE934">
        <v>21.381654999999999</v>
      </c>
      <c r="AF934">
        <v>119.4556</v>
      </c>
      <c r="AG934">
        <v>2.1606995E-2</v>
      </c>
      <c r="AH934">
        <v>0.19881824000000001</v>
      </c>
      <c r="AJ934">
        <v>8930</v>
      </c>
      <c r="AK934" s="16">
        <f t="shared" si="63"/>
        <v>148.83333333333334</v>
      </c>
      <c r="AL934">
        <v>18.869523999999998</v>
      </c>
      <c r="AM934">
        <v>118.93984</v>
      </c>
      <c r="AN934">
        <v>2.7259652999999998E-2</v>
      </c>
      <c r="AO934">
        <v>0.81901690000000005</v>
      </c>
      <c r="AQ934">
        <v>8890</v>
      </c>
      <c r="AR934">
        <f t="shared" si="65"/>
        <v>148.16666666666666</v>
      </c>
      <c r="AS934">
        <v>9.1524020000000004</v>
      </c>
      <c r="AT934">
        <v>103.94824</v>
      </c>
      <c r="AU934">
        <v>1.1758019999999999E-2</v>
      </c>
      <c r="AV934">
        <v>0.82622874000000002</v>
      </c>
    </row>
    <row r="935" spans="29:48">
      <c r="AC935">
        <v>8900</v>
      </c>
      <c r="AD935" s="16">
        <f t="shared" si="64"/>
        <v>148.33333333333334</v>
      </c>
      <c r="AE935">
        <v>21.232351000000001</v>
      </c>
      <c r="AF935">
        <v>119.45238999999999</v>
      </c>
      <c r="AG935">
        <v>2.1589521E-2</v>
      </c>
      <c r="AH935">
        <v>0.21097848</v>
      </c>
      <c r="AJ935">
        <v>8940</v>
      </c>
      <c r="AK935" s="16">
        <f t="shared" si="63"/>
        <v>149</v>
      </c>
      <c r="AL935">
        <v>18.727132999999998</v>
      </c>
      <c r="AM935">
        <v>118.90349000000001</v>
      </c>
      <c r="AN935">
        <v>2.7049920000000002E-2</v>
      </c>
      <c r="AO935">
        <v>0.82422439999999997</v>
      </c>
      <c r="AQ935">
        <v>8900</v>
      </c>
      <c r="AR935">
        <f t="shared" si="65"/>
        <v>148.33333333333334</v>
      </c>
      <c r="AS935">
        <v>9.3073910000000009</v>
      </c>
      <c r="AT935">
        <v>103.94396999999999</v>
      </c>
      <c r="AU935">
        <v>1.1727721E-2</v>
      </c>
      <c r="AV935">
        <v>0.79061729999999997</v>
      </c>
    </row>
    <row r="936" spans="29:48">
      <c r="AC936">
        <v>8910</v>
      </c>
      <c r="AD936" s="16">
        <f t="shared" si="64"/>
        <v>148.5</v>
      </c>
      <c r="AE936">
        <v>21.083046</v>
      </c>
      <c r="AF936">
        <v>119.44884999999999</v>
      </c>
      <c r="AG936">
        <v>2.1570235E-2</v>
      </c>
      <c r="AH936">
        <v>0.22316352</v>
      </c>
      <c r="AJ936">
        <v>8950</v>
      </c>
      <c r="AK936" s="16">
        <f t="shared" si="63"/>
        <v>149.16666666666666</v>
      </c>
      <c r="AL936">
        <v>18.584741999999999</v>
      </c>
      <c r="AM936">
        <v>118.86742</v>
      </c>
      <c r="AN936">
        <v>2.6842266E-2</v>
      </c>
      <c r="AO936">
        <v>0.82951427</v>
      </c>
      <c r="AQ936">
        <v>8910</v>
      </c>
      <c r="AR936">
        <f t="shared" si="65"/>
        <v>148.5</v>
      </c>
      <c r="AS936">
        <v>9.4623810000000006</v>
      </c>
      <c r="AT936">
        <v>103.939926</v>
      </c>
      <c r="AU936">
        <v>1.1699017000000001E-2</v>
      </c>
      <c r="AV936">
        <v>0.75626093000000005</v>
      </c>
    </row>
    <row r="937" spans="29:48">
      <c r="AC937">
        <v>8920</v>
      </c>
      <c r="AD937" s="16">
        <f t="shared" si="64"/>
        <v>148.66666666666666</v>
      </c>
      <c r="AE937">
        <v>20.93374</v>
      </c>
      <c r="AF937">
        <v>119.44497</v>
      </c>
      <c r="AG937">
        <v>2.154909E-2</v>
      </c>
      <c r="AH937">
        <v>0.23536973999999999</v>
      </c>
      <c r="AJ937">
        <v>8960</v>
      </c>
      <c r="AK937" s="16">
        <f t="shared" si="63"/>
        <v>149.33333333333334</v>
      </c>
      <c r="AL937">
        <v>18.442350000000001</v>
      </c>
      <c r="AM937">
        <v>118.83163</v>
      </c>
      <c r="AN937">
        <v>2.6636666E-2</v>
      </c>
      <c r="AO937">
        <v>0.83488839999999997</v>
      </c>
      <c r="AQ937">
        <v>8920</v>
      </c>
      <c r="AR937">
        <f t="shared" si="65"/>
        <v>148.66666666666666</v>
      </c>
      <c r="AS937">
        <v>9.6173710000000003</v>
      </c>
      <c r="AT937">
        <v>103.9361</v>
      </c>
      <c r="AU937">
        <v>1.1671861E-2</v>
      </c>
      <c r="AV937">
        <v>0.72310275000000002</v>
      </c>
    </row>
    <row r="938" spans="29:48">
      <c r="AC938">
        <v>8930</v>
      </c>
      <c r="AD938" s="16">
        <f t="shared" si="64"/>
        <v>148.83333333333334</v>
      </c>
      <c r="AE938">
        <v>20.784434999999998</v>
      </c>
      <c r="AF938">
        <v>119.440735</v>
      </c>
      <c r="AG938">
        <v>2.1526046E-2</v>
      </c>
      <c r="AH938">
        <v>0.24759379000000001</v>
      </c>
      <c r="AJ938">
        <v>8970</v>
      </c>
      <c r="AK938" s="16">
        <f t="shared" si="63"/>
        <v>149.5</v>
      </c>
      <c r="AL938">
        <v>18.299959999999999</v>
      </c>
      <c r="AM938">
        <v>118.79611</v>
      </c>
      <c r="AN938">
        <v>2.6433082E-2</v>
      </c>
      <c r="AO938">
        <v>0.84034889999999995</v>
      </c>
      <c r="AQ938">
        <v>8930</v>
      </c>
      <c r="AR938">
        <f t="shared" si="65"/>
        <v>148.83333333333334</v>
      </c>
      <c r="AS938">
        <v>9.7723610000000001</v>
      </c>
      <c r="AT938">
        <v>103.93248</v>
      </c>
      <c r="AU938">
        <v>1.1646203000000001E-2</v>
      </c>
      <c r="AV938">
        <v>0.6910847</v>
      </c>
    </row>
    <row r="939" spans="29:48">
      <c r="AC939">
        <v>8940</v>
      </c>
      <c r="AD939" s="16">
        <f t="shared" si="64"/>
        <v>149</v>
      </c>
      <c r="AE939">
        <v>20.63513</v>
      </c>
      <c r="AF939">
        <v>119.43615</v>
      </c>
      <c r="AG939">
        <v>2.1501072E-2</v>
      </c>
      <c r="AH939">
        <v>0.25983255999999999</v>
      </c>
      <c r="AJ939">
        <v>8980</v>
      </c>
      <c r="AK939" s="16">
        <f t="shared" si="63"/>
        <v>149.66666666666666</v>
      </c>
      <c r="AL939">
        <v>18.157568000000001</v>
      </c>
      <c r="AM939">
        <v>118.76087</v>
      </c>
      <c r="AN939">
        <v>2.6231483E-2</v>
      </c>
      <c r="AO939">
        <v>0.84589773000000001</v>
      </c>
      <c r="AQ939">
        <v>8940</v>
      </c>
      <c r="AR939">
        <f t="shared" si="65"/>
        <v>149</v>
      </c>
      <c r="AS939">
        <v>9.9273500000000006</v>
      </c>
      <c r="AT939">
        <v>103.92907</v>
      </c>
      <c r="AU939">
        <v>1.1621998E-2</v>
      </c>
      <c r="AV939">
        <v>0.66015199999999996</v>
      </c>
    </row>
    <row r="940" spans="29:48">
      <c r="AC940">
        <v>8950</v>
      </c>
      <c r="AD940" s="16">
        <f t="shared" si="64"/>
        <v>149.16666666666666</v>
      </c>
      <c r="AE940">
        <v>20.485825999999999</v>
      </c>
      <c r="AF940">
        <v>119.4312</v>
      </c>
      <c r="AG940">
        <v>2.1474136000000001E-2</v>
      </c>
      <c r="AH940">
        <v>0.27208327999999998</v>
      </c>
      <c r="AJ940">
        <v>8990</v>
      </c>
      <c r="AK940" s="16">
        <f t="shared" si="63"/>
        <v>149.83333333333334</v>
      </c>
      <c r="AL940">
        <v>18.015177000000001</v>
      </c>
      <c r="AM940">
        <v>118.7259</v>
      </c>
      <c r="AN940">
        <v>2.6031839000000001E-2</v>
      </c>
      <c r="AO940">
        <v>0.85153716999999995</v>
      </c>
      <c r="AQ940">
        <v>8950</v>
      </c>
      <c r="AR940">
        <f t="shared" si="65"/>
        <v>149.16666666666666</v>
      </c>
      <c r="AS940">
        <v>10.08234</v>
      </c>
      <c r="AT940">
        <v>103.92585</v>
      </c>
      <c r="AU940">
        <v>1.1599198999999999E-2</v>
      </c>
      <c r="AV940">
        <v>0.63025719999999996</v>
      </c>
    </row>
    <row r="941" spans="29:48">
      <c r="AC941">
        <v>8960</v>
      </c>
      <c r="AD941" s="16">
        <f t="shared" si="64"/>
        <v>149.33333333333334</v>
      </c>
      <c r="AE941">
        <v>20.336521000000001</v>
      </c>
      <c r="AF941">
        <v>119.42589</v>
      </c>
      <c r="AG941">
        <v>2.1445222E-2</v>
      </c>
      <c r="AH941">
        <v>0.28434342000000001</v>
      </c>
      <c r="AJ941">
        <v>9000</v>
      </c>
      <c r="AK941" s="16">
        <f t="shared" si="63"/>
        <v>150</v>
      </c>
      <c r="AL941">
        <v>17.872786000000001</v>
      </c>
      <c r="AM941">
        <v>118.691185</v>
      </c>
      <c r="AN941">
        <v>2.5834118999999999E-2</v>
      </c>
      <c r="AO941">
        <v>0.85726946999999998</v>
      </c>
      <c r="AQ941">
        <v>8960</v>
      </c>
      <c r="AR941">
        <f t="shared" si="65"/>
        <v>149.33333333333334</v>
      </c>
      <c r="AS941">
        <v>10.2373295</v>
      </c>
      <c r="AT941">
        <v>103.92283</v>
      </c>
      <c r="AU941">
        <v>1.1577762E-2</v>
      </c>
      <c r="AV941">
        <v>0.60135119999999997</v>
      </c>
    </row>
    <row r="942" spans="29:48">
      <c r="AC942">
        <v>8970</v>
      </c>
      <c r="AD942" s="16">
        <f t="shared" si="64"/>
        <v>149.5</v>
      </c>
      <c r="AE942">
        <v>20.187215999999999</v>
      </c>
      <c r="AF942">
        <v>119.420204</v>
      </c>
      <c r="AG942">
        <v>2.1414312000000001E-2</v>
      </c>
      <c r="AH942">
        <v>0.29661073999999998</v>
      </c>
      <c r="AJ942">
        <v>9010</v>
      </c>
      <c r="AK942" s="16">
        <f t="shared" si="63"/>
        <v>150.16666666666666</v>
      </c>
      <c r="AL942">
        <v>17.730394</v>
      </c>
      <c r="AM942">
        <v>118.65674</v>
      </c>
      <c r="AN942">
        <v>2.5638292E-2</v>
      </c>
      <c r="AO942">
        <v>0.86309689999999994</v>
      </c>
      <c r="AQ942">
        <v>8970</v>
      </c>
      <c r="AR942">
        <f t="shared" si="65"/>
        <v>149.5</v>
      </c>
      <c r="AS942">
        <v>10.39232</v>
      </c>
      <c r="AT942">
        <v>103.91999</v>
      </c>
      <c r="AU942">
        <v>1.1557640500000001E-2</v>
      </c>
      <c r="AV942">
        <v>0.57338719999999999</v>
      </c>
    </row>
    <row r="943" spans="29:48">
      <c r="AC943">
        <v>8980</v>
      </c>
      <c r="AD943" s="16">
        <f t="shared" si="64"/>
        <v>149.66666666666666</v>
      </c>
      <c r="AE943">
        <v>20.03791</v>
      </c>
      <c r="AF943">
        <v>119.41415000000001</v>
      </c>
      <c r="AG943">
        <v>2.1381397E-2</v>
      </c>
      <c r="AH943">
        <v>0.30888336999999999</v>
      </c>
      <c r="AJ943">
        <v>9020</v>
      </c>
      <c r="AK943" s="16">
        <f t="shared" si="63"/>
        <v>150.33333333333334</v>
      </c>
      <c r="AL943">
        <v>17.588003</v>
      </c>
      <c r="AM943">
        <v>118.62255</v>
      </c>
      <c r="AN943">
        <v>2.5444326999999999E-2</v>
      </c>
      <c r="AO943">
        <v>0.86902170000000001</v>
      </c>
      <c r="AQ943">
        <v>8980</v>
      </c>
      <c r="AR943">
        <f t="shared" si="65"/>
        <v>149.66666666666666</v>
      </c>
      <c r="AS943">
        <v>10.547309</v>
      </c>
      <c r="AT943">
        <v>103.91733000000001</v>
      </c>
      <c r="AU943">
        <v>1.1538791E-2</v>
      </c>
      <c r="AV943">
        <v>0.54632455000000002</v>
      </c>
    </row>
    <row r="944" spans="29:48">
      <c r="AC944">
        <v>8990</v>
      </c>
      <c r="AD944" s="16">
        <f t="shared" si="64"/>
        <v>149.83333333333334</v>
      </c>
      <c r="AE944">
        <v>19.888604999999998</v>
      </c>
      <c r="AF944">
        <v>119.40772</v>
      </c>
      <c r="AG944">
        <v>2.1346469999999999E-2</v>
      </c>
      <c r="AH944">
        <v>0.32115962999999997</v>
      </c>
      <c r="AJ944">
        <v>9030</v>
      </c>
      <c r="AK944" s="16">
        <f t="shared" si="63"/>
        <v>150.5</v>
      </c>
      <c r="AL944">
        <v>17.445612000000001</v>
      </c>
      <c r="AM944">
        <v>118.588615</v>
      </c>
      <c r="AN944">
        <v>2.5252195000000002E-2</v>
      </c>
      <c r="AO944">
        <v>0.87504643000000004</v>
      </c>
      <c r="AQ944">
        <v>8990</v>
      </c>
      <c r="AR944">
        <f t="shared" si="65"/>
        <v>149.83333333333334</v>
      </c>
      <c r="AS944">
        <v>10.702299</v>
      </c>
      <c r="AT944">
        <v>103.91484</v>
      </c>
      <c r="AU944">
        <v>1.1521169E-2</v>
      </c>
      <c r="AV944">
        <v>0.52012159999999996</v>
      </c>
    </row>
    <row r="945" spans="29:48">
      <c r="AC945">
        <v>9000</v>
      </c>
      <c r="AD945" s="16">
        <f t="shared" si="64"/>
        <v>150</v>
      </c>
      <c r="AE945">
        <v>19.739301999999999</v>
      </c>
      <c r="AF945">
        <v>119.40092</v>
      </c>
      <c r="AG945">
        <v>2.1309534000000002E-2</v>
      </c>
      <c r="AH945">
        <v>0.33343824999999999</v>
      </c>
      <c r="AJ945">
        <v>9040</v>
      </c>
      <c r="AK945" s="16">
        <f t="shared" si="63"/>
        <v>150.66666666666666</v>
      </c>
      <c r="AL945">
        <v>17.30322</v>
      </c>
      <c r="AM945">
        <v>118.554924</v>
      </c>
      <c r="AN945">
        <v>2.5061865999999999E-2</v>
      </c>
      <c r="AO945">
        <v>0.88117354999999997</v>
      </c>
      <c r="AQ945">
        <v>9000</v>
      </c>
      <c r="AR945">
        <f t="shared" si="65"/>
        <v>150</v>
      </c>
      <c r="AS945">
        <v>10.857288</v>
      </c>
      <c r="AT945">
        <v>103.91252</v>
      </c>
      <c r="AU945">
        <v>1.1504732E-2</v>
      </c>
      <c r="AV945">
        <v>0.49473777000000002</v>
      </c>
    </row>
    <row r="946" spans="29:48">
      <c r="AC946">
        <v>9010</v>
      </c>
      <c r="AD946" s="16">
        <f t="shared" si="64"/>
        <v>150.16666666666666</v>
      </c>
      <c r="AE946">
        <v>19.589995999999999</v>
      </c>
      <c r="AF946">
        <v>119.393745</v>
      </c>
      <c r="AG946">
        <v>2.1270594E-2</v>
      </c>
      <c r="AH946">
        <v>0.34571812000000002</v>
      </c>
      <c r="AJ946">
        <v>9050</v>
      </c>
      <c r="AK946" s="16">
        <f t="shared" si="63"/>
        <v>150.83333333333334</v>
      </c>
      <c r="AL946">
        <v>17.160830000000001</v>
      </c>
      <c r="AM946">
        <v>118.521484</v>
      </c>
      <c r="AN946">
        <v>2.4873313000000001E-2</v>
      </c>
      <c r="AO946">
        <v>0.88740560000000002</v>
      </c>
      <c r="AQ946">
        <v>9010</v>
      </c>
      <c r="AR946">
        <f t="shared" si="65"/>
        <v>150.16666666666666</v>
      </c>
      <c r="AS946">
        <v>11.012278999999999</v>
      </c>
      <c r="AT946">
        <v>103.91036</v>
      </c>
      <c r="AU946">
        <v>1.1489436E-2</v>
      </c>
      <c r="AV946">
        <v>0.47013833999999999</v>
      </c>
    </row>
    <row r="947" spans="29:48">
      <c r="AC947">
        <v>9020</v>
      </c>
      <c r="AD947" s="16">
        <f t="shared" si="64"/>
        <v>150.33333333333334</v>
      </c>
      <c r="AE947">
        <v>19.440691000000001</v>
      </c>
      <c r="AF947">
        <v>119.38621000000001</v>
      </c>
      <c r="AG947">
        <v>2.1229655E-2</v>
      </c>
      <c r="AH947">
        <v>0.35799855000000003</v>
      </c>
      <c r="AJ947">
        <v>9060</v>
      </c>
      <c r="AK947" s="16">
        <f t="shared" si="63"/>
        <v>151</v>
      </c>
      <c r="AL947">
        <v>17.018438</v>
      </c>
      <c r="AM947">
        <v>118.48829000000001</v>
      </c>
      <c r="AN947">
        <v>2.4686504000000001E-2</v>
      </c>
      <c r="AO947">
        <v>0.89374509999999996</v>
      </c>
      <c r="AQ947">
        <v>9020</v>
      </c>
      <c r="AR947">
        <f t="shared" si="65"/>
        <v>150.33333333333334</v>
      </c>
      <c r="AS947">
        <v>11.167268</v>
      </c>
      <c r="AT947">
        <v>103.90836</v>
      </c>
      <c r="AU947">
        <v>1.1475239999999999E-2</v>
      </c>
      <c r="AV947">
        <v>0.44628762999999999</v>
      </c>
    </row>
    <row r="948" spans="29:48">
      <c r="AC948">
        <v>9030</v>
      </c>
      <c r="AD948" s="16">
        <f t="shared" si="64"/>
        <v>150.5</v>
      </c>
      <c r="AE948">
        <v>19.291385999999999</v>
      </c>
      <c r="AF948">
        <v>119.37829600000001</v>
      </c>
      <c r="AG948">
        <v>2.1186732E-2</v>
      </c>
      <c r="AH948">
        <v>0.37027906999999999</v>
      </c>
      <c r="AJ948">
        <v>9070</v>
      </c>
      <c r="AK948" s="16">
        <f t="shared" si="63"/>
        <v>151.16666666666666</v>
      </c>
      <c r="AL948">
        <v>16.876047</v>
      </c>
      <c r="AM948">
        <v>118.45534000000001</v>
      </c>
      <c r="AN948">
        <v>2.4501414999999999E-2</v>
      </c>
      <c r="AO948">
        <v>0.90019499999999997</v>
      </c>
      <c r="AQ948">
        <v>9030</v>
      </c>
      <c r="AR948">
        <f t="shared" si="65"/>
        <v>150.5</v>
      </c>
      <c r="AS948">
        <v>11.322258</v>
      </c>
      <c r="AT948">
        <v>103.90651</v>
      </c>
      <c r="AU948">
        <v>1.1462101000000001E-2</v>
      </c>
      <c r="AV948">
        <v>0.42315079999999999</v>
      </c>
    </row>
    <row r="949" spans="29:48">
      <c r="AC949">
        <v>9040</v>
      </c>
      <c r="AD949" s="16">
        <f t="shared" si="64"/>
        <v>150.66666666666666</v>
      </c>
      <c r="AE949">
        <v>19.14208</v>
      </c>
      <c r="AF949">
        <v>119.37002</v>
      </c>
      <c r="AG949">
        <v>2.1141842000000001E-2</v>
      </c>
      <c r="AH949">
        <v>0.38255948000000001</v>
      </c>
      <c r="AJ949">
        <v>9080</v>
      </c>
      <c r="AK949" s="16">
        <f t="shared" si="63"/>
        <v>151.33333333333334</v>
      </c>
      <c r="AL949">
        <v>16.733656</v>
      </c>
      <c r="AM949">
        <v>118.42261499999999</v>
      </c>
      <c r="AN949">
        <v>2.4318017000000001E-2</v>
      </c>
      <c r="AO949">
        <v>0.90675859999999997</v>
      </c>
      <c r="AQ949">
        <v>9040</v>
      </c>
      <c r="AR949">
        <f t="shared" si="65"/>
        <v>150.66666666666666</v>
      </c>
      <c r="AS949">
        <v>11.477247</v>
      </c>
      <c r="AT949">
        <v>103.90479999999999</v>
      </c>
      <c r="AU949">
        <v>1.1449977E-2</v>
      </c>
      <c r="AV949">
        <v>0.40069774000000002</v>
      </c>
    </row>
    <row r="950" spans="29:48">
      <c r="AC950">
        <v>9050</v>
      </c>
      <c r="AD950" s="16">
        <f t="shared" si="64"/>
        <v>150.83333333333334</v>
      </c>
      <c r="AE950">
        <v>18.992775000000002</v>
      </c>
      <c r="AF950">
        <v>119.361374</v>
      </c>
      <c r="AG950">
        <v>2.1095004000000001E-2</v>
      </c>
      <c r="AH950">
        <v>0.39483982000000001</v>
      </c>
      <c r="AJ950">
        <v>9090</v>
      </c>
      <c r="AK950" s="16">
        <f t="shared" si="63"/>
        <v>151.5</v>
      </c>
      <c r="AL950">
        <v>16.591265</v>
      </c>
      <c r="AM950">
        <v>118.39013</v>
      </c>
      <c r="AN950">
        <v>2.413628E-2</v>
      </c>
      <c r="AO950">
        <v>0.91343856000000001</v>
      </c>
      <c r="AQ950">
        <v>9050</v>
      </c>
      <c r="AR950">
        <f t="shared" si="65"/>
        <v>150.83333333333334</v>
      </c>
      <c r="AS950">
        <v>11.632237</v>
      </c>
      <c r="AT950">
        <v>103.90322</v>
      </c>
      <c r="AU950">
        <v>1.1438825999999999E-2</v>
      </c>
      <c r="AV950">
        <v>0.37889808000000003</v>
      </c>
    </row>
    <row r="951" spans="29:48">
      <c r="AC951">
        <v>9060</v>
      </c>
      <c r="AD951" s="16">
        <f t="shared" si="64"/>
        <v>151</v>
      </c>
      <c r="AE951">
        <v>18.843471999999998</v>
      </c>
      <c r="AF951">
        <v>119.35238</v>
      </c>
      <c r="AG951">
        <v>2.1046242E-2</v>
      </c>
      <c r="AH951">
        <v>0.40712056000000002</v>
      </c>
      <c r="AJ951">
        <v>9100</v>
      </c>
      <c r="AK951" s="16">
        <f t="shared" si="63"/>
        <v>151.66666666666666</v>
      </c>
      <c r="AL951">
        <v>16.448874</v>
      </c>
      <c r="AM951">
        <v>118.35787000000001</v>
      </c>
      <c r="AN951">
        <v>2.3956182999999999E-2</v>
      </c>
      <c r="AO951">
        <v>0.92023779999999999</v>
      </c>
      <c r="AQ951">
        <v>9060</v>
      </c>
      <c r="AR951">
        <f t="shared" si="65"/>
        <v>151</v>
      </c>
      <c r="AS951">
        <v>11.787227</v>
      </c>
      <c r="AT951">
        <v>103.90178</v>
      </c>
      <c r="AU951">
        <v>1.1428608E-2</v>
      </c>
      <c r="AV951">
        <v>0.35772154</v>
      </c>
    </row>
    <row r="952" spans="29:48">
      <c r="AC952">
        <v>9070</v>
      </c>
      <c r="AD952" s="16">
        <f t="shared" si="64"/>
        <v>151.16666666666666</v>
      </c>
      <c r="AE952">
        <v>18.694165999999999</v>
      </c>
      <c r="AF952">
        <v>119.343025</v>
      </c>
      <c r="AG952">
        <v>2.099558E-2</v>
      </c>
      <c r="AH952">
        <v>0.41940227000000002</v>
      </c>
      <c r="AJ952">
        <v>9110</v>
      </c>
      <c r="AK952" s="16">
        <f t="shared" si="63"/>
        <v>151.83333333333334</v>
      </c>
      <c r="AL952">
        <v>16.306481999999999</v>
      </c>
      <c r="AM952">
        <v>118.325836</v>
      </c>
      <c r="AN952">
        <v>2.3777693999999999E-2</v>
      </c>
      <c r="AO952">
        <v>0.92715939999999997</v>
      </c>
      <c r="AQ952">
        <v>9070</v>
      </c>
      <c r="AR952">
        <f t="shared" si="65"/>
        <v>151.16666666666666</v>
      </c>
      <c r="AS952">
        <v>11.942216999999999</v>
      </c>
      <c r="AT952">
        <v>103.90047</v>
      </c>
      <c r="AU952">
        <v>1.1419281E-2</v>
      </c>
      <c r="AV952">
        <v>0.33714136</v>
      </c>
    </row>
    <row r="953" spans="29:48">
      <c r="AC953">
        <v>9080</v>
      </c>
      <c r="AD953" s="16">
        <f t="shared" si="64"/>
        <v>151.33333333333334</v>
      </c>
      <c r="AE953">
        <v>18.54486</v>
      </c>
      <c r="AF953">
        <v>119.33332</v>
      </c>
      <c r="AG953">
        <v>2.0943051000000001E-2</v>
      </c>
      <c r="AH953">
        <v>0.43168592</v>
      </c>
      <c r="AJ953">
        <v>9120</v>
      </c>
      <c r="AK953" s="16">
        <f t="shared" si="63"/>
        <v>152</v>
      </c>
      <c r="AL953">
        <v>16.164090999999999</v>
      </c>
      <c r="AM953">
        <v>118.29403000000001</v>
      </c>
      <c r="AN953">
        <v>2.360079E-2</v>
      </c>
      <c r="AO953">
        <v>0.93420669999999995</v>
      </c>
      <c r="AQ953">
        <v>9080</v>
      </c>
      <c r="AR953">
        <f t="shared" si="65"/>
        <v>151.33333333333334</v>
      </c>
      <c r="AS953">
        <v>12.097206</v>
      </c>
      <c r="AT953">
        <v>103.89927</v>
      </c>
      <c r="AU953">
        <v>1.1410804E-2</v>
      </c>
      <c r="AV953">
        <v>0.31713103999999998</v>
      </c>
    </row>
    <row r="954" spans="29:48">
      <c r="AC954">
        <v>9090</v>
      </c>
      <c r="AD954" s="16">
        <f t="shared" si="64"/>
        <v>151.5</v>
      </c>
      <c r="AE954">
        <v>18.395555000000002</v>
      </c>
      <c r="AF954">
        <v>119.32326999999999</v>
      </c>
      <c r="AG954">
        <v>2.0888681999999999E-2</v>
      </c>
      <c r="AH954">
        <v>0.44397268000000001</v>
      </c>
      <c r="AJ954">
        <v>9130</v>
      </c>
      <c r="AK954" s="16">
        <f t="shared" si="63"/>
        <v>152.16666666666666</v>
      </c>
      <c r="AL954">
        <v>16.021699999999999</v>
      </c>
      <c r="AM954">
        <v>118.26243599999999</v>
      </c>
      <c r="AN954">
        <v>2.3425445E-2</v>
      </c>
      <c r="AO954">
        <v>0.94138299999999997</v>
      </c>
      <c r="AQ954">
        <v>9090</v>
      </c>
      <c r="AR954">
        <f t="shared" si="65"/>
        <v>151.5</v>
      </c>
      <c r="AS954">
        <v>12.252196</v>
      </c>
      <c r="AT954">
        <v>103.89819</v>
      </c>
      <c r="AU954">
        <v>1.1403138E-2</v>
      </c>
      <c r="AV954">
        <v>0.29766595000000001</v>
      </c>
    </row>
    <row r="955" spans="29:48">
      <c r="AC955">
        <v>9100</v>
      </c>
      <c r="AD955" s="16">
        <f t="shared" si="64"/>
        <v>151.66666666666666</v>
      </c>
      <c r="AE955">
        <v>18.24625</v>
      </c>
      <c r="AF955">
        <v>119.31288000000001</v>
      </c>
      <c r="AG955">
        <v>2.0832509999999999E-2</v>
      </c>
      <c r="AH955">
        <v>0.45626392999999998</v>
      </c>
      <c r="AJ955">
        <v>9140</v>
      </c>
      <c r="AK955" s="16">
        <f t="shared" si="63"/>
        <v>152.33333333333334</v>
      </c>
      <c r="AL955">
        <v>15.879308999999999</v>
      </c>
      <c r="AM955">
        <v>118.23106</v>
      </c>
      <c r="AN955">
        <v>2.3251632000000001E-2</v>
      </c>
      <c r="AO955">
        <v>0.94869159999999997</v>
      </c>
      <c r="AQ955">
        <v>9100</v>
      </c>
      <c r="AR955">
        <f t="shared" si="65"/>
        <v>151.66666666666666</v>
      </c>
      <c r="AS955">
        <v>12.407185999999999</v>
      </c>
      <c r="AT955">
        <v>103.89722</v>
      </c>
      <c r="AU955">
        <v>1.13962395E-2</v>
      </c>
      <c r="AV955">
        <v>0.27872237999999999</v>
      </c>
    </row>
    <row r="956" spans="29:48">
      <c r="AC956">
        <v>9110</v>
      </c>
      <c r="AD956" s="16">
        <f t="shared" si="64"/>
        <v>151.83333333333334</v>
      </c>
      <c r="AE956">
        <v>18.096947</v>
      </c>
      <c r="AF956">
        <v>119.30216</v>
      </c>
      <c r="AG956">
        <v>2.0774567000000001E-2</v>
      </c>
      <c r="AH956">
        <v>0.46856144</v>
      </c>
      <c r="AJ956">
        <v>9150</v>
      </c>
      <c r="AK956" s="16">
        <f t="shared" si="63"/>
        <v>152.5</v>
      </c>
      <c r="AL956">
        <v>15.736917500000001</v>
      </c>
      <c r="AM956">
        <v>118.1999</v>
      </c>
      <c r="AN956">
        <v>2.3079328E-2</v>
      </c>
      <c r="AO956">
        <v>0.95613634999999997</v>
      </c>
      <c r="AQ956">
        <v>9110</v>
      </c>
      <c r="AR956">
        <f t="shared" si="65"/>
        <v>151.83333333333334</v>
      </c>
      <c r="AS956">
        <v>12.562175999999999</v>
      </c>
      <c r="AT956">
        <v>103.89635</v>
      </c>
      <c r="AU956">
        <v>1.1390069500000001E-2</v>
      </c>
      <c r="AV956">
        <v>0.26027670000000003</v>
      </c>
    </row>
    <row r="957" spans="29:48">
      <c r="AC957">
        <v>9120</v>
      </c>
      <c r="AD957" s="16">
        <f t="shared" si="64"/>
        <v>152</v>
      </c>
      <c r="AE957">
        <v>17.947641000000001</v>
      </c>
      <c r="AF957">
        <v>119.29111</v>
      </c>
      <c r="AG957">
        <v>2.0714891999999999E-2</v>
      </c>
      <c r="AH957">
        <v>0.48086706000000001</v>
      </c>
      <c r="AJ957">
        <v>9160</v>
      </c>
      <c r="AK957" s="16">
        <f t="shared" si="63"/>
        <v>152.66666666666666</v>
      </c>
      <c r="AL957">
        <v>15.594526</v>
      </c>
      <c r="AM957">
        <v>118.16894000000001</v>
      </c>
      <c r="AN957">
        <v>2.2908507000000002E-2</v>
      </c>
      <c r="AO957">
        <v>0.96372133000000004</v>
      </c>
      <c r="AQ957">
        <v>9120</v>
      </c>
      <c r="AR957">
        <f t="shared" si="65"/>
        <v>152</v>
      </c>
      <c r="AS957">
        <v>12.717166000000001</v>
      </c>
      <c r="AT957">
        <v>103.89558</v>
      </c>
      <c r="AU957">
        <v>1.1384587999999999E-2</v>
      </c>
      <c r="AV957">
        <v>0.24230735</v>
      </c>
    </row>
    <row r="958" spans="29:48">
      <c r="AC958">
        <v>9130</v>
      </c>
      <c r="AD958" s="16">
        <f t="shared" si="64"/>
        <v>152.16666666666666</v>
      </c>
      <c r="AE958">
        <v>17.798335999999999</v>
      </c>
      <c r="AF958">
        <v>119.27974</v>
      </c>
      <c r="AG958">
        <v>2.0653523999999999E-2</v>
      </c>
      <c r="AH958">
        <v>0.49318299999999998</v>
      </c>
      <c r="AJ958">
        <v>9170</v>
      </c>
      <c r="AK958" s="16">
        <f t="shared" si="63"/>
        <v>152.83333333333334</v>
      </c>
      <c r="AL958">
        <v>15.452135</v>
      </c>
      <c r="AM958">
        <v>118.13818000000001</v>
      </c>
      <c r="AN958">
        <v>2.2739148000000001E-2</v>
      </c>
      <c r="AO958">
        <v>0.97145000000000004</v>
      </c>
      <c r="AQ958">
        <v>9130</v>
      </c>
      <c r="AR958">
        <f t="shared" si="65"/>
        <v>152.16666666666666</v>
      </c>
      <c r="AS958">
        <v>12.872154999999999</v>
      </c>
      <c r="AT958">
        <v>103.89490000000001</v>
      </c>
      <c r="AU958">
        <v>1.1379752E-2</v>
      </c>
      <c r="AV958">
        <v>0.22479357</v>
      </c>
    </row>
    <row r="959" spans="29:48">
      <c r="AC959">
        <v>9140</v>
      </c>
      <c r="AD959" s="16">
        <f t="shared" si="64"/>
        <v>152.33333333333334</v>
      </c>
      <c r="AE959">
        <v>17.64903</v>
      </c>
      <c r="AF959">
        <v>119.26806000000001</v>
      </c>
      <c r="AG959">
        <v>2.0590499000000002E-2</v>
      </c>
      <c r="AH959">
        <v>0.50551159999999995</v>
      </c>
      <c r="AJ959">
        <v>9180</v>
      </c>
      <c r="AK959" s="16">
        <f t="shared" si="63"/>
        <v>153</v>
      </c>
      <c r="AL959">
        <v>15.309744</v>
      </c>
      <c r="AM959">
        <v>118.107635</v>
      </c>
      <c r="AN959">
        <v>2.2571225E-2</v>
      </c>
      <c r="AO959">
        <v>0.97932607000000005</v>
      </c>
      <c r="AQ959">
        <v>9140</v>
      </c>
      <c r="AR959">
        <f t="shared" si="65"/>
        <v>152.33333333333334</v>
      </c>
      <c r="AS959">
        <v>13.027145000000001</v>
      </c>
      <c r="AT959">
        <v>103.894295</v>
      </c>
      <c r="AU959">
        <v>1.1375524E-2</v>
      </c>
      <c r="AV959">
        <v>0.20771555999999999</v>
      </c>
    </row>
    <row r="960" spans="29:48">
      <c r="AC960">
        <v>9150</v>
      </c>
      <c r="AD960" s="16">
        <f t="shared" si="64"/>
        <v>152.5</v>
      </c>
      <c r="AE960">
        <v>17.499725000000002</v>
      </c>
      <c r="AF960">
        <v>119.25606999999999</v>
      </c>
      <c r="AG960">
        <v>2.052586E-2</v>
      </c>
      <c r="AH960">
        <v>0.51785550000000002</v>
      </c>
      <c r="AJ960">
        <v>9190</v>
      </c>
      <c r="AK960" s="16">
        <f t="shared" si="63"/>
        <v>153.16666666666666</v>
      </c>
      <c r="AL960">
        <v>15.167353</v>
      </c>
      <c r="AM960">
        <v>118.077286</v>
      </c>
      <c r="AN960">
        <v>2.2404713999999999E-2</v>
      </c>
      <c r="AO960">
        <v>0.98735360000000005</v>
      </c>
      <c r="AQ960">
        <v>9150</v>
      </c>
      <c r="AR960">
        <f t="shared" si="65"/>
        <v>152.5</v>
      </c>
      <c r="AS960">
        <v>13.182135000000001</v>
      </c>
      <c r="AT960">
        <v>103.89378000000001</v>
      </c>
      <c r="AU960">
        <v>1.1371862E-2</v>
      </c>
      <c r="AV960">
        <v>0.19105394000000001</v>
      </c>
    </row>
    <row r="961" spans="29:48">
      <c r="AC961">
        <v>9160</v>
      </c>
      <c r="AD961" s="16">
        <f t="shared" si="64"/>
        <v>152.66666666666666</v>
      </c>
      <c r="AE961">
        <v>17.350421999999998</v>
      </c>
      <c r="AF961">
        <v>119.24378</v>
      </c>
      <c r="AG961">
        <v>2.0459646000000001E-2</v>
      </c>
      <c r="AH961">
        <v>0.53021750000000001</v>
      </c>
      <c r="AJ961">
        <v>9200</v>
      </c>
      <c r="AK961" s="16">
        <f t="shared" si="63"/>
        <v>153.33333333333334</v>
      </c>
      <c r="AL961">
        <v>15.024960999999999</v>
      </c>
      <c r="AM961">
        <v>118.04713</v>
      </c>
      <c r="AN961">
        <v>2.2239591999999999E-2</v>
      </c>
      <c r="AO961">
        <v>0.9955368</v>
      </c>
      <c r="AQ961">
        <v>9160</v>
      </c>
      <c r="AR961">
        <f t="shared" si="65"/>
        <v>152.66666666666666</v>
      </c>
      <c r="AS961">
        <v>13.337125</v>
      </c>
      <c r="AT961">
        <v>103.89333999999999</v>
      </c>
      <c r="AU961">
        <v>1.1368725E-2</v>
      </c>
      <c r="AV961">
        <v>0.17479052</v>
      </c>
    </row>
    <row r="962" spans="29:48">
      <c r="AC962">
        <v>9170</v>
      </c>
      <c r="AD962" s="16">
        <f t="shared" si="64"/>
        <v>152.83333333333334</v>
      </c>
      <c r="AE962">
        <v>17.201117</v>
      </c>
      <c r="AF962">
        <v>119.2312</v>
      </c>
      <c r="AG962">
        <v>2.0391902E-2</v>
      </c>
      <c r="AH962">
        <v>0.54260070000000005</v>
      </c>
      <c r="AJ962">
        <v>9204.0149999999994</v>
      </c>
      <c r="AK962" s="16">
        <f t="shared" si="63"/>
        <v>153.40025</v>
      </c>
      <c r="AL962">
        <v>14.9678</v>
      </c>
      <c r="AM962">
        <v>118.03507</v>
      </c>
      <c r="AN962">
        <v>2.2173691999999998E-2</v>
      </c>
      <c r="AO962">
        <v>0.99886655999999996</v>
      </c>
      <c r="AQ962">
        <v>9170</v>
      </c>
      <c r="AR962">
        <f t="shared" si="65"/>
        <v>152.83333333333334</v>
      </c>
      <c r="AS962">
        <v>13.492114000000001</v>
      </c>
      <c r="AT962">
        <v>103.89297000000001</v>
      </c>
      <c r="AU962">
        <v>1.1366073000000001E-2</v>
      </c>
      <c r="AV962">
        <v>0.15890788</v>
      </c>
    </row>
    <row r="963" spans="29:48">
      <c r="AC963">
        <v>9180</v>
      </c>
      <c r="AD963" s="16">
        <f t="shared" si="64"/>
        <v>153</v>
      </c>
      <c r="AE963">
        <v>17.051811000000001</v>
      </c>
      <c r="AF963">
        <v>119.21834</v>
      </c>
      <c r="AG963">
        <v>2.0322670000000001E-2</v>
      </c>
      <c r="AH963">
        <v>0.55500830000000001</v>
      </c>
      <c r="AJ963">
        <v>9204.0149999999994</v>
      </c>
      <c r="AK963" s="16">
        <f t="shared" si="63"/>
        <v>153.40025</v>
      </c>
      <c r="AL963">
        <v>14.9678</v>
      </c>
      <c r="AM963">
        <v>118.03507</v>
      </c>
      <c r="AN963">
        <v>2.2173693000000001E-2</v>
      </c>
      <c r="AO963">
        <v>0.99886799999999998</v>
      </c>
      <c r="AQ963">
        <v>9180</v>
      </c>
      <c r="AR963">
        <f t="shared" si="65"/>
        <v>153</v>
      </c>
      <c r="AS963">
        <v>13.647104000000001</v>
      </c>
      <c r="AT963">
        <v>103.89265399999999</v>
      </c>
      <c r="AU963">
        <v>1.1363864E-2</v>
      </c>
      <c r="AV963">
        <v>0.14338920999999999</v>
      </c>
    </row>
    <row r="964" spans="29:48">
      <c r="AC964">
        <v>9190</v>
      </c>
      <c r="AD964" s="16">
        <f t="shared" si="64"/>
        <v>153.16666666666666</v>
      </c>
      <c r="AE964">
        <v>16.902505999999999</v>
      </c>
      <c r="AF964">
        <v>119.20519</v>
      </c>
      <c r="AG964">
        <v>2.0251992999999999E-2</v>
      </c>
      <c r="AH964">
        <v>0.56744380000000005</v>
      </c>
      <c r="AJ964">
        <v>9210</v>
      </c>
      <c r="AK964" s="16">
        <f t="shared" si="63"/>
        <v>153.5</v>
      </c>
      <c r="AL964">
        <v>15.016785</v>
      </c>
      <c r="AM964">
        <v>118.01734</v>
      </c>
      <c r="AN964">
        <v>2.2076806000000001E-2</v>
      </c>
      <c r="AO964">
        <v>0.98224429999999996</v>
      </c>
      <c r="AQ964">
        <v>9190</v>
      </c>
      <c r="AR964">
        <f t="shared" si="65"/>
        <v>153.16666666666666</v>
      </c>
      <c r="AS964">
        <v>13.8020935</v>
      </c>
      <c r="AT964">
        <v>103.89239999999999</v>
      </c>
      <c r="AU964">
        <v>1.1362059000000001E-2</v>
      </c>
      <c r="AV964">
        <v>0.12821850000000001</v>
      </c>
    </row>
    <row r="965" spans="29:48">
      <c r="AC965">
        <v>9200</v>
      </c>
      <c r="AD965" s="16">
        <f t="shared" si="64"/>
        <v>153.33333333333334</v>
      </c>
      <c r="AE965">
        <v>16.7532</v>
      </c>
      <c r="AF965">
        <v>119.19177999999999</v>
      </c>
      <c r="AG965">
        <v>2.0179914E-2</v>
      </c>
      <c r="AH965">
        <v>0.57991093000000005</v>
      </c>
      <c r="AJ965">
        <v>9220</v>
      </c>
      <c r="AK965" s="16">
        <f t="shared" si="63"/>
        <v>153.66666666666666</v>
      </c>
      <c r="AL965">
        <v>15.098621</v>
      </c>
      <c r="AM965">
        <v>117.98864</v>
      </c>
      <c r="AN965">
        <v>2.1920117999999999E-2</v>
      </c>
      <c r="AO965">
        <v>0.95518570000000003</v>
      </c>
      <c r="AQ965">
        <v>9200</v>
      </c>
      <c r="AR965">
        <f t="shared" si="65"/>
        <v>153.33333333333334</v>
      </c>
      <c r="AS965">
        <v>13.957084</v>
      </c>
      <c r="AT965">
        <v>103.8922</v>
      </c>
      <c r="AU965">
        <v>1.1360614999999999E-2</v>
      </c>
      <c r="AV965">
        <v>0.11338036999999999</v>
      </c>
    </row>
    <row r="966" spans="29:48">
      <c r="AC966">
        <v>9210</v>
      </c>
      <c r="AD966" s="16">
        <f t="shared" si="64"/>
        <v>153.5</v>
      </c>
      <c r="AE966">
        <v>16.603895000000001</v>
      </c>
      <c r="AF966">
        <v>119.17811</v>
      </c>
      <c r="AG966">
        <v>2.0106476000000002E-2</v>
      </c>
      <c r="AH966">
        <v>0.59241365999999995</v>
      </c>
      <c r="AJ966">
        <v>9230</v>
      </c>
      <c r="AK966" s="16">
        <f t="shared" ref="AK966:AK1029" si="66">AJ966/60</f>
        <v>153.83333333333334</v>
      </c>
      <c r="AL966">
        <v>15.180459000000001</v>
      </c>
      <c r="AM966">
        <v>117.96105</v>
      </c>
      <c r="AN966">
        <v>2.1769723000000001E-2</v>
      </c>
      <c r="AO966">
        <v>0.92899129999999996</v>
      </c>
      <c r="AQ966">
        <v>9210</v>
      </c>
      <c r="AR966">
        <f t="shared" si="65"/>
        <v>153.5</v>
      </c>
      <c r="AS966">
        <v>14.112073000000001</v>
      </c>
      <c r="AT966">
        <v>103.892044</v>
      </c>
      <c r="AU966">
        <v>1.1359490999999999E-2</v>
      </c>
      <c r="AV966">
        <v>9.8860100000000006E-2</v>
      </c>
    </row>
    <row r="967" spans="29:48">
      <c r="AC967">
        <v>9220</v>
      </c>
      <c r="AD967" s="16">
        <f t="shared" ref="AD967:AD992" si="67">AC967/60</f>
        <v>153.66666666666666</v>
      </c>
      <c r="AE967">
        <v>16.454592000000002</v>
      </c>
      <c r="AF967">
        <v>119.16418</v>
      </c>
      <c r="AG967">
        <v>2.0031724000000001E-2</v>
      </c>
      <c r="AH967">
        <v>0.60495602999999998</v>
      </c>
      <c r="AJ967">
        <v>9240</v>
      </c>
      <c r="AK967" s="16">
        <f t="shared" si="66"/>
        <v>154</v>
      </c>
      <c r="AL967">
        <v>15.262295999999999</v>
      </c>
      <c r="AM967">
        <v>117.93453</v>
      </c>
      <c r="AN967">
        <v>2.1625367999999999E-2</v>
      </c>
      <c r="AO967">
        <v>0.90362290000000001</v>
      </c>
      <c r="AQ967">
        <v>9220</v>
      </c>
      <c r="AR967">
        <f t="shared" ref="AR967:AR1030" si="68">AQ967/60</f>
        <v>153.66666666666666</v>
      </c>
      <c r="AS967">
        <v>14.267063</v>
      </c>
      <c r="AT967">
        <v>103.89192</v>
      </c>
      <c r="AU967">
        <v>1.1358649E-2</v>
      </c>
      <c r="AV967">
        <v>8.4643590000000005E-2</v>
      </c>
    </row>
    <row r="968" spans="29:48">
      <c r="AC968">
        <v>9230</v>
      </c>
      <c r="AD968" s="16">
        <f t="shared" si="67"/>
        <v>153.83333333333334</v>
      </c>
      <c r="AE968">
        <v>16.305285999999999</v>
      </c>
      <c r="AF968">
        <v>119.15</v>
      </c>
      <c r="AG968">
        <v>1.9955701999999999E-2</v>
      </c>
      <c r="AH968">
        <v>0.61754229999999999</v>
      </c>
      <c r="AJ968">
        <v>9250</v>
      </c>
      <c r="AK968" s="16">
        <f t="shared" si="66"/>
        <v>154.16666666666666</v>
      </c>
      <c r="AL968">
        <v>15.344132999999999</v>
      </c>
      <c r="AM968">
        <v>117.909065</v>
      </c>
      <c r="AN968">
        <v>2.1486848999999999E-2</v>
      </c>
      <c r="AO968">
        <v>0.87904800000000005</v>
      </c>
      <c r="AQ968">
        <v>9230</v>
      </c>
      <c r="AR968">
        <f t="shared" si="68"/>
        <v>153.83333333333334</v>
      </c>
      <c r="AS968">
        <v>14.422052000000001</v>
      </c>
      <c r="AT968">
        <v>103.89184</v>
      </c>
      <c r="AU968">
        <v>1.1358043E-2</v>
      </c>
      <c r="AV968">
        <v>7.0717329999999995E-2</v>
      </c>
    </row>
    <row r="969" spans="29:48">
      <c r="AC969">
        <v>9240</v>
      </c>
      <c r="AD969" s="16">
        <f t="shared" si="67"/>
        <v>154</v>
      </c>
      <c r="AE969">
        <v>16.155981000000001</v>
      </c>
      <c r="AF969">
        <v>119.13558</v>
      </c>
      <c r="AG969">
        <v>1.9878449999999999E-2</v>
      </c>
      <c r="AH969">
        <v>0.63017710000000005</v>
      </c>
      <c r="AJ969">
        <v>9260</v>
      </c>
      <c r="AK969" s="16">
        <f t="shared" si="66"/>
        <v>154.33333333333334</v>
      </c>
      <c r="AL969">
        <v>15.42597</v>
      </c>
      <c r="AM969">
        <v>117.88459</v>
      </c>
      <c r="AN969">
        <v>2.1353915000000001E-2</v>
      </c>
      <c r="AO969">
        <v>0.85523015000000002</v>
      </c>
      <c r="AQ969">
        <v>9240</v>
      </c>
      <c r="AR969">
        <f t="shared" si="68"/>
        <v>154</v>
      </c>
      <c r="AS969">
        <v>14.577043</v>
      </c>
      <c r="AT969">
        <v>103.89178</v>
      </c>
      <c r="AU969">
        <v>1.1357636000000001E-2</v>
      </c>
      <c r="AV969">
        <v>5.7068399999999998E-2</v>
      </c>
    </row>
    <row r="970" spans="29:48">
      <c r="AC970">
        <v>9250</v>
      </c>
      <c r="AD970" s="16">
        <f t="shared" si="67"/>
        <v>154.16666666666666</v>
      </c>
      <c r="AE970">
        <v>16.006675999999999</v>
      </c>
      <c r="AF970">
        <v>119.12093</v>
      </c>
      <c r="AG970">
        <v>1.9800015000000001E-2</v>
      </c>
      <c r="AH970">
        <v>0.64286500000000002</v>
      </c>
      <c r="AJ970">
        <v>9270</v>
      </c>
      <c r="AK970" s="16">
        <f t="shared" si="66"/>
        <v>154.5</v>
      </c>
      <c r="AL970">
        <v>15.507808000000001</v>
      </c>
      <c r="AM970">
        <v>117.86107</v>
      </c>
      <c r="AN970">
        <v>2.1226310000000002E-2</v>
      </c>
      <c r="AO970">
        <v>0.83213369999999998</v>
      </c>
      <c r="AQ970">
        <v>9247.2039999999997</v>
      </c>
      <c r="AR970">
        <f t="shared" si="68"/>
        <v>154.12006666666667</v>
      </c>
      <c r="AS970">
        <v>14.688700000000001</v>
      </c>
      <c r="AT970">
        <v>103.89175400000001</v>
      </c>
      <c r="AU970">
        <v>1.13574425E-2</v>
      </c>
      <c r="AV970">
        <v>4.7400343999999997E-2</v>
      </c>
    </row>
    <row r="971" spans="29:48">
      <c r="AC971">
        <v>9260</v>
      </c>
      <c r="AD971" s="16">
        <f t="shared" si="67"/>
        <v>154.33333333333334</v>
      </c>
      <c r="AE971">
        <v>15.857371000000001</v>
      </c>
      <c r="AF971">
        <v>119.106064</v>
      </c>
      <c r="AG971">
        <v>1.9720438999999999E-2</v>
      </c>
      <c r="AH971">
        <v>0.65561100000000005</v>
      </c>
      <c r="AJ971">
        <v>9280</v>
      </c>
      <c r="AK971" s="16">
        <f t="shared" si="66"/>
        <v>154.66666666666666</v>
      </c>
      <c r="AL971">
        <v>15.589645000000001</v>
      </c>
      <c r="AM971">
        <v>117.83847</v>
      </c>
      <c r="AN971">
        <v>2.1103800999999998E-2</v>
      </c>
      <c r="AO971">
        <v>0.80972670000000002</v>
      </c>
      <c r="AQ971">
        <v>9247.2039999999997</v>
      </c>
      <c r="AR971">
        <f t="shared" si="68"/>
        <v>154.12006666666667</v>
      </c>
      <c r="AS971">
        <v>14.688700000000001</v>
      </c>
      <c r="AT971">
        <v>103.89175400000001</v>
      </c>
      <c r="AU971">
        <v>1.13574425E-2</v>
      </c>
      <c r="AV971">
        <v>4.7400343999999997E-2</v>
      </c>
    </row>
    <row r="972" spans="29:48">
      <c r="AC972">
        <v>9270</v>
      </c>
      <c r="AD972" s="16">
        <f t="shared" si="67"/>
        <v>154.5</v>
      </c>
      <c r="AE972">
        <v>15.708066000000001</v>
      </c>
      <c r="AF972">
        <v>119.09097</v>
      </c>
      <c r="AG972">
        <v>1.9639759999999999E-2</v>
      </c>
      <c r="AH972">
        <v>0.66841996000000004</v>
      </c>
      <c r="AJ972">
        <v>9290</v>
      </c>
      <c r="AK972" s="16">
        <f t="shared" si="66"/>
        <v>154.83333333333334</v>
      </c>
      <c r="AL972">
        <v>15.671481999999999</v>
      </c>
      <c r="AM972">
        <v>117.81675</v>
      </c>
      <c r="AN972">
        <v>2.0986167999999999E-2</v>
      </c>
      <c r="AO972">
        <v>0.78797804999999999</v>
      </c>
      <c r="AQ972">
        <v>9250</v>
      </c>
      <c r="AR972">
        <f t="shared" si="68"/>
        <v>154.16666666666666</v>
      </c>
      <c r="AS972">
        <v>14.688700000000001</v>
      </c>
      <c r="AT972">
        <v>103.89175</v>
      </c>
      <c r="AU972">
        <v>1.1357381E-2</v>
      </c>
      <c r="AV972">
        <v>4.7394697E-2</v>
      </c>
    </row>
    <row r="973" spans="29:48">
      <c r="AC973">
        <v>9280</v>
      </c>
      <c r="AD973" s="16">
        <f t="shared" si="67"/>
        <v>154.66666666666666</v>
      </c>
      <c r="AE973">
        <v>15.558762</v>
      </c>
      <c r="AF973">
        <v>119.07567</v>
      </c>
      <c r="AG973">
        <v>1.9558022000000001E-2</v>
      </c>
      <c r="AH973">
        <v>0.68129729999999999</v>
      </c>
      <c r="AJ973">
        <v>9300</v>
      </c>
      <c r="AK973" s="16">
        <f t="shared" si="66"/>
        <v>155</v>
      </c>
      <c r="AL973">
        <v>15.75332</v>
      </c>
      <c r="AM973">
        <v>117.79587600000001</v>
      </c>
      <c r="AN973">
        <v>2.0873226000000002E-2</v>
      </c>
      <c r="AO973">
        <v>0.76686069999999995</v>
      </c>
      <c r="AQ973">
        <v>9260</v>
      </c>
      <c r="AR973">
        <f t="shared" si="68"/>
        <v>154.33333333333334</v>
      </c>
      <c r="AS973">
        <v>14.688700000000001</v>
      </c>
      <c r="AT973">
        <v>103.891716</v>
      </c>
      <c r="AU973">
        <v>1.1357163E-2</v>
      </c>
      <c r="AV973">
        <v>4.7374560000000003E-2</v>
      </c>
    </row>
    <row r="974" spans="29:48">
      <c r="AC974">
        <v>9290</v>
      </c>
      <c r="AD974" s="16">
        <f t="shared" si="67"/>
        <v>154.83333333333334</v>
      </c>
      <c r="AE974">
        <v>15.409456</v>
      </c>
      <c r="AF974">
        <v>119.06016</v>
      </c>
      <c r="AG974">
        <v>1.9475268E-2</v>
      </c>
      <c r="AH974">
        <v>0.69424850000000005</v>
      </c>
      <c r="AJ974">
        <v>9310</v>
      </c>
      <c r="AK974" s="16">
        <f t="shared" si="66"/>
        <v>155.16666666666666</v>
      </c>
      <c r="AL974">
        <v>15.835156</v>
      </c>
      <c r="AM974">
        <v>117.77581000000001</v>
      </c>
      <c r="AN974">
        <v>2.0764788999999999E-2</v>
      </c>
      <c r="AO974">
        <v>0.74634796000000003</v>
      </c>
      <c r="AQ974">
        <v>9270</v>
      </c>
      <c r="AR974">
        <f t="shared" si="68"/>
        <v>154.5</v>
      </c>
      <c r="AS974">
        <v>14.688700000000001</v>
      </c>
      <c r="AT974">
        <v>103.891685</v>
      </c>
      <c r="AU974">
        <v>1.1356944000000001E-2</v>
      </c>
      <c r="AV974">
        <v>4.7354434000000001E-2</v>
      </c>
    </row>
    <row r="975" spans="29:48">
      <c r="AC975">
        <v>9300</v>
      </c>
      <c r="AD975" s="16">
        <f t="shared" si="67"/>
        <v>155</v>
      </c>
      <c r="AE975">
        <v>15.260151</v>
      </c>
      <c r="AF975">
        <v>119.04446</v>
      </c>
      <c r="AG975">
        <v>1.9391537E-2</v>
      </c>
      <c r="AH975">
        <v>0.70727910000000005</v>
      </c>
      <c r="AJ975">
        <v>9320</v>
      </c>
      <c r="AK975" s="16">
        <f t="shared" si="66"/>
        <v>155.33333333333334</v>
      </c>
      <c r="AL975">
        <v>15.916994000000001</v>
      </c>
      <c r="AM975">
        <v>117.75654</v>
      </c>
      <c r="AN975">
        <v>2.0660675999999999E-2</v>
      </c>
      <c r="AO975">
        <v>0.7264138</v>
      </c>
      <c r="AQ975">
        <v>9280</v>
      </c>
      <c r="AR975">
        <f t="shared" si="68"/>
        <v>154.66666666666666</v>
      </c>
      <c r="AS975">
        <v>14.688700000000001</v>
      </c>
      <c r="AT975">
        <v>103.891655</v>
      </c>
      <c r="AU975">
        <v>1.1356725999999999E-2</v>
      </c>
      <c r="AV975">
        <v>4.7334309999999997E-2</v>
      </c>
    </row>
    <row r="976" spans="29:48">
      <c r="AC976">
        <v>9310</v>
      </c>
      <c r="AD976" s="16">
        <f t="shared" si="67"/>
        <v>155.16666666666666</v>
      </c>
      <c r="AE976">
        <v>15.110846499999999</v>
      </c>
      <c r="AF976">
        <v>119.028564</v>
      </c>
      <c r="AG976">
        <v>1.9306865999999999E-2</v>
      </c>
      <c r="AH976">
        <v>0.72039489999999995</v>
      </c>
      <c r="AJ976">
        <v>9330</v>
      </c>
      <c r="AK976" s="16">
        <f t="shared" si="66"/>
        <v>155.5</v>
      </c>
      <c r="AL976">
        <v>15.998830999999999</v>
      </c>
      <c r="AM976">
        <v>117.73802000000001</v>
      </c>
      <c r="AN976">
        <v>2.0560728E-2</v>
      </c>
      <c r="AO976">
        <v>0.70703565999999995</v>
      </c>
      <c r="AQ976">
        <v>9290</v>
      </c>
      <c r="AR976">
        <f t="shared" si="68"/>
        <v>154.83333333333334</v>
      </c>
      <c r="AS976">
        <v>14.688700000000001</v>
      </c>
      <c r="AT976">
        <v>103.89162399999999</v>
      </c>
      <c r="AU976">
        <v>1.1356508E-2</v>
      </c>
      <c r="AV976">
        <v>4.7314189999999999E-2</v>
      </c>
    </row>
    <row r="977" spans="29:48">
      <c r="AC977">
        <v>9320</v>
      </c>
      <c r="AD977" s="16">
        <f t="shared" si="67"/>
        <v>155.33333333333334</v>
      </c>
      <c r="AE977">
        <v>14.961541</v>
      </c>
      <c r="AF977">
        <v>119.01248</v>
      </c>
      <c r="AG977">
        <v>1.9221296999999998E-2</v>
      </c>
      <c r="AH977">
        <v>0.73360210000000003</v>
      </c>
      <c r="AJ977">
        <v>9340</v>
      </c>
      <c r="AK977" s="16">
        <f t="shared" si="66"/>
        <v>155.66666666666666</v>
      </c>
      <c r="AL977">
        <v>16.080666999999998</v>
      </c>
      <c r="AM977">
        <v>117.72024</v>
      </c>
      <c r="AN977">
        <v>2.0464771999999999E-2</v>
      </c>
      <c r="AO977">
        <v>0.6881891</v>
      </c>
      <c r="AQ977">
        <v>9300</v>
      </c>
      <c r="AR977">
        <f t="shared" si="68"/>
        <v>155</v>
      </c>
      <c r="AS977">
        <v>14.688700000000001</v>
      </c>
      <c r="AT977">
        <v>103.891594</v>
      </c>
      <c r="AU977">
        <v>1.135629E-2</v>
      </c>
      <c r="AV977">
        <v>4.7294132000000003E-2</v>
      </c>
    </row>
    <row r="978" spans="29:48">
      <c r="AC978">
        <v>9330</v>
      </c>
      <c r="AD978" s="16">
        <f t="shared" si="67"/>
        <v>155.5</v>
      </c>
      <c r="AE978">
        <v>14.812236</v>
      </c>
      <c r="AF978">
        <v>118.99623</v>
      </c>
      <c r="AG978">
        <v>1.9134866E-2</v>
      </c>
      <c r="AH978">
        <v>0.74690676</v>
      </c>
      <c r="AJ978">
        <v>9350</v>
      </c>
      <c r="AK978" s="16">
        <f t="shared" si="66"/>
        <v>155.83333333333334</v>
      </c>
      <c r="AL978">
        <v>16.162506</v>
      </c>
      <c r="AM978">
        <v>117.70314999999999</v>
      </c>
      <c r="AN978">
        <v>2.0372668E-2</v>
      </c>
      <c r="AO978">
        <v>0.66985404000000004</v>
      </c>
      <c r="AQ978">
        <v>9310</v>
      </c>
      <c r="AR978">
        <f t="shared" si="68"/>
        <v>155.16666666666666</v>
      </c>
      <c r="AS978">
        <v>14.688700000000001</v>
      </c>
      <c r="AT978">
        <v>103.89156</v>
      </c>
      <c r="AU978">
        <v>1.1356073E-2</v>
      </c>
      <c r="AV978">
        <v>4.7274074999999999E-2</v>
      </c>
    </row>
    <row r="979" spans="29:48">
      <c r="AC979">
        <v>9340</v>
      </c>
      <c r="AD979" s="16">
        <f t="shared" si="67"/>
        <v>155.66666666666666</v>
      </c>
      <c r="AE979">
        <v>14.662931</v>
      </c>
      <c r="AF979">
        <v>118.979805</v>
      </c>
      <c r="AG979">
        <v>1.9047609E-2</v>
      </c>
      <c r="AH979">
        <v>0.76031530000000003</v>
      </c>
      <c r="AJ979">
        <v>9360</v>
      </c>
      <c r="AK979" s="16">
        <f t="shared" si="66"/>
        <v>156</v>
      </c>
      <c r="AL979">
        <v>16.244343000000001</v>
      </c>
      <c r="AM979">
        <v>117.68674</v>
      </c>
      <c r="AN979">
        <v>2.0284259999999998E-2</v>
      </c>
      <c r="AO979">
        <v>0.65200853000000003</v>
      </c>
      <c r="AQ979">
        <v>9320</v>
      </c>
      <c r="AR979">
        <f t="shared" si="68"/>
        <v>155.33333333333334</v>
      </c>
      <c r="AS979">
        <v>14.688700000000001</v>
      </c>
      <c r="AT979">
        <v>103.89153</v>
      </c>
      <c r="AU979">
        <v>1.13558555E-2</v>
      </c>
      <c r="AV979">
        <v>4.7254020000000001E-2</v>
      </c>
    </row>
    <row r="980" spans="29:48">
      <c r="AC980">
        <v>9350</v>
      </c>
      <c r="AD980" s="16">
        <f t="shared" si="67"/>
        <v>155.83333333333334</v>
      </c>
      <c r="AE980">
        <v>14.513626</v>
      </c>
      <c r="AF980">
        <v>118.96322000000001</v>
      </c>
      <c r="AG980">
        <v>1.8959565000000001E-2</v>
      </c>
      <c r="AH980">
        <v>0.77383440000000003</v>
      </c>
      <c r="AJ980">
        <v>9370</v>
      </c>
      <c r="AK980" s="16">
        <f t="shared" si="66"/>
        <v>156.16666666666666</v>
      </c>
      <c r="AL980">
        <v>16.326180000000001</v>
      </c>
      <c r="AM980">
        <v>117.670975</v>
      </c>
      <c r="AN980">
        <v>2.0199413999999999E-2</v>
      </c>
      <c r="AO980">
        <v>0.63463365999999999</v>
      </c>
      <c r="AQ980">
        <v>9330</v>
      </c>
      <c r="AR980">
        <f t="shared" si="68"/>
        <v>155.5</v>
      </c>
      <c r="AS980">
        <v>14.688700000000001</v>
      </c>
      <c r="AT980">
        <v>103.89149999999999</v>
      </c>
      <c r="AU980">
        <v>1.1355639000000001E-2</v>
      </c>
      <c r="AV980">
        <v>4.7234100000000001E-2</v>
      </c>
    </row>
    <row r="981" spans="29:48">
      <c r="AC981">
        <v>9360</v>
      </c>
      <c r="AD981" s="16">
        <f t="shared" si="67"/>
        <v>156</v>
      </c>
      <c r="AE981">
        <v>14.364322</v>
      </c>
      <c r="AF981">
        <v>118.94647000000001</v>
      </c>
      <c r="AG981">
        <v>1.8870769999999999E-2</v>
      </c>
      <c r="AH981">
        <v>0.78747080000000003</v>
      </c>
      <c r="AJ981">
        <v>9380</v>
      </c>
      <c r="AK981" s="16">
        <f t="shared" si="66"/>
        <v>156.33333333333334</v>
      </c>
      <c r="AL981">
        <v>16.408017999999998</v>
      </c>
      <c r="AM981">
        <v>117.655846</v>
      </c>
      <c r="AN981">
        <v>2.0117993000000001E-2</v>
      </c>
      <c r="AO981">
        <v>0.61771030000000005</v>
      </c>
      <c r="AQ981">
        <v>9340</v>
      </c>
      <c r="AR981">
        <f t="shared" si="68"/>
        <v>155.66666666666666</v>
      </c>
      <c r="AS981">
        <v>14.688700000000001</v>
      </c>
      <c r="AT981">
        <v>103.89147</v>
      </c>
      <c r="AU981">
        <v>1.1355426E-2</v>
      </c>
      <c r="AV981">
        <v>4.7214384999999998E-2</v>
      </c>
    </row>
    <row r="982" spans="29:48">
      <c r="AC982">
        <v>9370</v>
      </c>
      <c r="AD982" s="16">
        <f t="shared" si="67"/>
        <v>156.16666666666666</v>
      </c>
      <c r="AE982">
        <v>14.215016</v>
      </c>
      <c r="AF982">
        <v>118.92957</v>
      </c>
      <c r="AG982">
        <v>1.8781260000000001E-2</v>
      </c>
      <c r="AH982">
        <v>0.80123160000000004</v>
      </c>
      <c r="AJ982">
        <v>9390</v>
      </c>
      <c r="AK982" s="16">
        <f t="shared" si="66"/>
        <v>156.5</v>
      </c>
      <c r="AL982">
        <v>16.489854999999999</v>
      </c>
      <c r="AM982">
        <v>117.64131999999999</v>
      </c>
      <c r="AN982">
        <v>2.0039873E-2</v>
      </c>
      <c r="AO982">
        <v>0.60122114000000004</v>
      </c>
      <c r="AQ982">
        <v>9350</v>
      </c>
      <c r="AR982">
        <f t="shared" si="68"/>
        <v>155.83333333333334</v>
      </c>
      <c r="AS982">
        <v>14.688700000000001</v>
      </c>
      <c r="AT982">
        <v>103.89144</v>
      </c>
      <c r="AU982">
        <v>1.1355212E-2</v>
      </c>
      <c r="AV982">
        <v>4.7194674999999998E-2</v>
      </c>
    </row>
    <row r="983" spans="29:48">
      <c r="AC983">
        <v>9380</v>
      </c>
      <c r="AD983" s="16">
        <f t="shared" si="67"/>
        <v>156.33333333333334</v>
      </c>
      <c r="AE983">
        <v>14.065711</v>
      </c>
      <c r="AF983">
        <v>118.91252</v>
      </c>
      <c r="AG983">
        <v>1.8691063000000001E-2</v>
      </c>
      <c r="AH983">
        <v>0.81512430000000002</v>
      </c>
      <c r="AJ983">
        <v>9400</v>
      </c>
      <c r="AK983" s="16">
        <f t="shared" si="66"/>
        <v>156.66666666666666</v>
      </c>
      <c r="AL983">
        <v>16.571691999999999</v>
      </c>
      <c r="AM983">
        <v>117.62738</v>
      </c>
      <c r="AN983">
        <v>1.9964928E-2</v>
      </c>
      <c r="AO983">
        <v>0.58514845000000004</v>
      </c>
      <c r="AQ983">
        <v>9360</v>
      </c>
      <c r="AR983">
        <f t="shared" si="68"/>
        <v>156</v>
      </c>
      <c r="AS983">
        <v>14.688700000000001</v>
      </c>
      <c r="AT983">
        <v>103.89140999999999</v>
      </c>
      <c r="AU983">
        <v>1.1354998999999999E-2</v>
      </c>
      <c r="AV983">
        <v>4.7174960000000002E-2</v>
      </c>
    </row>
    <row r="984" spans="29:48">
      <c r="AC984">
        <v>9390</v>
      </c>
      <c r="AD984" s="16">
        <f t="shared" si="67"/>
        <v>156.5</v>
      </c>
      <c r="AE984">
        <v>13.916407</v>
      </c>
      <c r="AF984">
        <v>118.89533</v>
      </c>
      <c r="AG984">
        <v>1.8600215999999999E-2</v>
      </c>
      <c r="AH984">
        <v>0.82915603999999998</v>
      </c>
      <c r="AJ984">
        <v>9410</v>
      </c>
      <c r="AK984" s="16">
        <f t="shared" si="66"/>
        <v>156.83333333333334</v>
      </c>
      <c r="AL984">
        <v>16.653528000000001</v>
      </c>
      <c r="AM984">
        <v>117.614</v>
      </c>
      <c r="AN984">
        <v>1.9893039000000001E-2</v>
      </c>
      <c r="AO984">
        <v>0.56947590000000003</v>
      </c>
      <c r="AQ984">
        <v>9361.3420000000006</v>
      </c>
      <c r="AR984">
        <f t="shared" si="68"/>
        <v>156.02236666666667</v>
      </c>
      <c r="AS984">
        <v>14.688700000000001</v>
      </c>
      <c r="AT984">
        <v>103.8914</v>
      </c>
      <c r="AU984">
        <v>1.1354970000000001E-2</v>
      </c>
      <c r="AV984">
        <v>4.7172314999999999E-2</v>
      </c>
    </row>
    <row r="985" spans="29:48">
      <c r="AC985">
        <v>9400</v>
      </c>
      <c r="AD985" s="16">
        <f t="shared" si="67"/>
        <v>156.66666666666666</v>
      </c>
      <c r="AE985">
        <v>13.767101</v>
      </c>
      <c r="AF985">
        <v>118.87801</v>
      </c>
      <c r="AG985">
        <v>1.8508752999999999E-2</v>
      </c>
      <c r="AH985">
        <v>0.84333460000000005</v>
      </c>
      <c r="AJ985">
        <v>9420</v>
      </c>
      <c r="AK985" s="16">
        <f t="shared" si="66"/>
        <v>157</v>
      </c>
      <c r="AL985">
        <v>16.735367</v>
      </c>
      <c r="AM985">
        <v>117.60116600000001</v>
      </c>
      <c r="AN985">
        <v>1.9824103999999999E-2</v>
      </c>
      <c r="AO985">
        <v>0.55418909999999999</v>
      </c>
      <c r="AQ985">
        <v>9361.3420000000006</v>
      </c>
      <c r="AR985">
        <f t="shared" si="68"/>
        <v>156.02236666666667</v>
      </c>
      <c r="AS985">
        <v>14.688700000000001</v>
      </c>
      <c r="AT985">
        <v>103.8914</v>
      </c>
      <c r="AU985">
        <v>1.1354970000000001E-2</v>
      </c>
      <c r="AV985">
        <v>4.7172314999999999E-2</v>
      </c>
    </row>
    <row r="986" spans="29:48">
      <c r="AC986">
        <v>9410</v>
      </c>
      <c r="AD986" s="16">
        <f t="shared" si="67"/>
        <v>156.83333333333334</v>
      </c>
      <c r="AE986">
        <v>13.617796</v>
      </c>
      <c r="AF986">
        <v>118.86056000000001</v>
      </c>
      <c r="AG986">
        <v>1.8416703E-2</v>
      </c>
      <c r="AH986">
        <v>0.85766790000000004</v>
      </c>
      <c r="AJ986">
        <v>9430</v>
      </c>
      <c r="AK986" s="16">
        <f t="shared" si="66"/>
        <v>157.16666666666666</v>
      </c>
      <c r="AL986">
        <v>16.817204</v>
      </c>
      <c r="AM986">
        <v>117.58884999999999</v>
      </c>
      <c r="AN986">
        <v>1.9758016E-2</v>
      </c>
      <c r="AO986">
        <v>0.53927369999999997</v>
      </c>
      <c r="AQ986">
        <v>9370</v>
      </c>
      <c r="AR986">
        <f t="shared" si="68"/>
        <v>156.16666666666666</v>
      </c>
      <c r="AS986">
        <v>14.593468</v>
      </c>
      <c r="AT986">
        <v>103.89136999999999</v>
      </c>
      <c r="AU986">
        <v>1.1354744999999999E-2</v>
      </c>
      <c r="AV986">
        <v>5.5372119999999997E-2</v>
      </c>
    </row>
    <row r="987" spans="29:48">
      <c r="AC987">
        <v>9420</v>
      </c>
      <c r="AD987" s="16">
        <f t="shared" si="67"/>
        <v>157</v>
      </c>
      <c r="AE987">
        <v>13.468491999999999</v>
      </c>
      <c r="AF987">
        <v>118.84298</v>
      </c>
      <c r="AG987">
        <v>1.8324093999999999E-2</v>
      </c>
      <c r="AH987">
        <v>0.87216439999999995</v>
      </c>
      <c r="AJ987">
        <v>9440</v>
      </c>
      <c r="AK987" s="16">
        <f t="shared" si="66"/>
        <v>157.33333333333334</v>
      </c>
      <c r="AL987">
        <v>16.899039999999999</v>
      </c>
      <c r="AM987">
        <v>117.57705</v>
      </c>
      <c r="AN987">
        <v>1.9694671E-2</v>
      </c>
      <c r="AO987">
        <v>0.52471447000000004</v>
      </c>
      <c r="AQ987">
        <v>9380</v>
      </c>
      <c r="AR987">
        <f t="shared" si="68"/>
        <v>156.33333333333334</v>
      </c>
      <c r="AS987">
        <v>14.483472000000001</v>
      </c>
      <c r="AT987">
        <v>103.89133</v>
      </c>
      <c r="AU987">
        <v>1.1354387000000001E-2</v>
      </c>
      <c r="AV987">
        <v>6.4950220000000003E-2</v>
      </c>
    </row>
    <row r="988" spans="29:48">
      <c r="AC988">
        <v>9430</v>
      </c>
      <c r="AD988" s="16">
        <f t="shared" si="67"/>
        <v>157.16666666666666</v>
      </c>
      <c r="AE988">
        <v>13.319186</v>
      </c>
      <c r="AF988">
        <v>118.82528000000001</v>
      </c>
      <c r="AG988">
        <v>1.8230957999999998E-2</v>
      </c>
      <c r="AH988">
        <v>0.88683230000000002</v>
      </c>
      <c r="AJ988">
        <v>9450</v>
      </c>
      <c r="AK988" s="16">
        <f t="shared" si="66"/>
        <v>157.5</v>
      </c>
      <c r="AL988">
        <v>16.980877</v>
      </c>
      <c r="AM988">
        <v>117.565735</v>
      </c>
      <c r="AN988">
        <v>1.9633982000000001E-2</v>
      </c>
      <c r="AO988">
        <v>0.51049935999999996</v>
      </c>
      <c r="AQ988">
        <v>9390</v>
      </c>
      <c r="AR988">
        <f t="shared" si="68"/>
        <v>156.5</v>
      </c>
      <c r="AS988">
        <v>14.373476</v>
      </c>
      <c r="AT988">
        <v>103.89126</v>
      </c>
      <c r="AU988">
        <v>1.13539E-2</v>
      </c>
      <c r="AV988">
        <v>7.4643719999999997E-2</v>
      </c>
    </row>
    <row r="989" spans="29:48">
      <c r="AC989">
        <v>9440</v>
      </c>
      <c r="AD989" s="16">
        <f t="shared" si="67"/>
        <v>157.33333333333334</v>
      </c>
      <c r="AE989">
        <v>13.169881</v>
      </c>
      <c r="AF989">
        <v>118.80746499999999</v>
      </c>
      <c r="AG989">
        <v>1.8137323E-2</v>
      </c>
      <c r="AH989">
        <v>0.90168020000000004</v>
      </c>
      <c r="AJ989">
        <v>9460</v>
      </c>
      <c r="AK989" s="16">
        <f t="shared" si="66"/>
        <v>157.66666666666666</v>
      </c>
      <c r="AL989">
        <v>17.062716000000002</v>
      </c>
      <c r="AM989">
        <v>117.55489</v>
      </c>
      <c r="AN989">
        <v>1.9575849999999999E-2</v>
      </c>
      <c r="AO989">
        <v>0.49661472000000001</v>
      </c>
      <c r="AQ989">
        <v>9400</v>
      </c>
      <c r="AR989">
        <f t="shared" si="68"/>
        <v>156.66666666666666</v>
      </c>
      <c r="AS989">
        <v>14.263479999999999</v>
      </c>
      <c r="AT989">
        <v>103.89117</v>
      </c>
      <c r="AU989">
        <v>1.1353266000000001E-2</v>
      </c>
      <c r="AV989">
        <v>8.4453255000000005E-2</v>
      </c>
    </row>
    <row r="990" spans="29:48">
      <c r="AC990">
        <v>9450</v>
      </c>
      <c r="AD990" s="16">
        <f t="shared" si="67"/>
        <v>157.5</v>
      </c>
      <c r="AE990">
        <v>13.020576500000001</v>
      </c>
      <c r="AF990">
        <v>118.789536</v>
      </c>
      <c r="AG990">
        <v>1.8043218E-2</v>
      </c>
      <c r="AH990">
        <v>0.91671689999999995</v>
      </c>
      <c r="AJ990">
        <v>9470</v>
      </c>
      <c r="AK990" s="16">
        <f t="shared" si="66"/>
        <v>157.83333333333334</v>
      </c>
      <c r="AL990">
        <v>17.144552000000001</v>
      </c>
      <c r="AM990">
        <v>117.54451</v>
      </c>
      <c r="AN990">
        <v>1.9520185999999998E-2</v>
      </c>
      <c r="AO990">
        <v>0.48304882999999998</v>
      </c>
      <c r="AQ990">
        <v>9410</v>
      </c>
      <c r="AR990">
        <f t="shared" si="68"/>
        <v>156.83333333333334</v>
      </c>
      <c r="AS990">
        <v>14.153484000000001</v>
      </c>
      <c r="AT990">
        <v>103.89105000000001</v>
      </c>
      <c r="AU990">
        <v>1.1352466E-2</v>
      </c>
      <c r="AV990">
        <v>9.4379459999999998E-2</v>
      </c>
    </row>
    <row r="991" spans="29:48">
      <c r="AC991">
        <v>9460</v>
      </c>
      <c r="AD991" s="16">
        <f t="shared" si="67"/>
        <v>157.66666666666666</v>
      </c>
      <c r="AE991">
        <v>12.871271</v>
      </c>
      <c r="AF991">
        <v>118.7715</v>
      </c>
      <c r="AG991">
        <v>1.7948668000000001E-2</v>
      </c>
      <c r="AH991">
        <v>0.93195190000000006</v>
      </c>
      <c r="AJ991">
        <v>9480</v>
      </c>
      <c r="AK991" s="16">
        <f t="shared" si="66"/>
        <v>158</v>
      </c>
      <c r="AL991">
        <v>17.226389000000001</v>
      </c>
      <c r="AM991">
        <v>117.53457</v>
      </c>
      <c r="AN991">
        <v>1.9466906999999999E-2</v>
      </c>
      <c r="AO991">
        <v>0.46978995000000001</v>
      </c>
      <c r="AQ991">
        <v>9420</v>
      </c>
      <c r="AR991">
        <f t="shared" si="68"/>
        <v>157</v>
      </c>
      <c r="AS991">
        <v>14.0434885</v>
      </c>
      <c r="AT991">
        <v>103.89091500000001</v>
      </c>
      <c r="AU991">
        <v>1.1351480000000001E-2</v>
      </c>
      <c r="AV991">
        <v>0.10442301</v>
      </c>
    </row>
    <row r="992" spans="29:48">
      <c r="AC992">
        <v>9462.84</v>
      </c>
      <c r="AD992" s="16">
        <f t="shared" si="67"/>
        <v>157.714</v>
      </c>
      <c r="AE992">
        <v>12.828868999999999</v>
      </c>
      <c r="AF992">
        <v>118.76636000000001</v>
      </c>
      <c r="AG992">
        <v>1.7921738E-2</v>
      </c>
      <c r="AH992">
        <v>0.93631624999999996</v>
      </c>
      <c r="AJ992">
        <v>9490</v>
      </c>
      <c r="AK992" s="16">
        <f t="shared" si="66"/>
        <v>158.16666666666666</v>
      </c>
      <c r="AL992">
        <v>17.308228</v>
      </c>
      <c r="AM992">
        <v>117.52505499999999</v>
      </c>
      <c r="AN992">
        <v>1.9415926E-2</v>
      </c>
      <c r="AO992">
        <v>0.45682666</v>
      </c>
      <c r="AQ992">
        <v>9430</v>
      </c>
      <c r="AR992">
        <f t="shared" si="68"/>
        <v>157.16666666666666</v>
      </c>
      <c r="AS992">
        <v>13.933493</v>
      </c>
      <c r="AT992">
        <v>103.89075</v>
      </c>
      <c r="AU992">
        <v>1.1350289E-2</v>
      </c>
      <c r="AV992">
        <v>0.114584595</v>
      </c>
    </row>
    <row r="993" spans="36:48">
      <c r="AJ993">
        <v>9500</v>
      </c>
      <c r="AK993" s="16">
        <f t="shared" si="66"/>
        <v>158.33333333333334</v>
      </c>
      <c r="AL993">
        <v>17.390063999999999</v>
      </c>
      <c r="AM993">
        <v>117.51595</v>
      </c>
      <c r="AN993">
        <v>1.9367168000000001E-2</v>
      </c>
      <c r="AO993">
        <v>0.4441484</v>
      </c>
      <c r="AQ993">
        <v>9440</v>
      </c>
      <c r="AR993">
        <f t="shared" si="68"/>
        <v>157.33333333333334</v>
      </c>
      <c r="AS993">
        <v>13.823496</v>
      </c>
      <c r="AT993">
        <v>103.89055</v>
      </c>
      <c r="AU993">
        <v>1.1348873000000001E-2</v>
      </c>
      <c r="AV993">
        <v>0.12486493999999999</v>
      </c>
    </row>
    <row r="994" spans="36:48">
      <c r="AJ994">
        <v>9510</v>
      </c>
      <c r="AK994" s="16">
        <f t="shared" si="66"/>
        <v>158.5</v>
      </c>
      <c r="AL994">
        <v>17.471900000000002</v>
      </c>
      <c r="AM994">
        <v>117.50725</v>
      </c>
      <c r="AN994">
        <v>1.9320555E-2</v>
      </c>
      <c r="AO994">
        <v>0.43174469999999998</v>
      </c>
      <c r="AQ994">
        <v>9450</v>
      </c>
      <c r="AR994">
        <f t="shared" si="68"/>
        <v>157.5</v>
      </c>
      <c r="AS994">
        <v>13.7135</v>
      </c>
      <c r="AT994">
        <v>103.89031</v>
      </c>
      <c r="AU994">
        <v>1.1347215000000001E-2</v>
      </c>
      <c r="AV994">
        <v>0.13526483</v>
      </c>
    </row>
    <row r="995" spans="36:48">
      <c r="AJ995">
        <v>9520</v>
      </c>
      <c r="AK995" s="16">
        <f t="shared" si="66"/>
        <v>158.66666666666666</v>
      </c>
      <c r="AL995">
        <v>17.553737999999999</v>
      </c>
      <c r="AM995">
        <v>117.498924</v>
      </c>
      <c r="AN995">
        <v>1.9276011999999999E-2</v>
      </c>
      <c r="AO995">
        <v>0.41960579999999997</v>
      </c>
      <c r="AQ995">
        <v>9460</v>
      </c>
      <c r="AR995">
        <f t="shared" si="68"/>
        <v>157.66666666666666</v>
      </c>
      <c r="AS995">
        <v>13.603503999999999</v>
      </c>
      <c r="AT995">
        <v>103.890045</v>
      </c>
      <c r="AU995">
        <v>1.1345295E-2</v>
      </c>
      <c r="AV995">
        <v>0.14578505</v>
      </c>
    </row>
    <row r="996" spans="36:48">
      <c r="AJ996">
        <v>9530</v>
      </c>
      <c r="AK996" s="16">
        <f t="shared" si="66"/>
        <v>158.83333333333334</v>
      </c>
      <c r="AL996">
        <v>17.635576</v>
      </c>
      <c r="AM996">
        <v>117.49097399999999</v>
      </c>
      <c r="AN996">
        <v>1.9233469999999999E-2</v>
      </c>
      <c r="AO996">
        <v>0.40772229999999998</v>
      </c>
      <c r="AQ996">
        <v>9470</v>
      </c>
      <c r="AR996">
        <f t="shared" si="68"/>
        <v>157.83333333333334</v>
      </c>
      <c r="AS996">
        <v>13.493508</v>
      </c>
      <c r="AT996">
        <v>103.88973</v>
      </c>
      <c r="AU996">
        <v>1.1343096E-2</v>
      </c>
      <c r="AV996">
        <v>0.15642647000000001</v>
      </c>
    </row>
    <row r="997" spans="36:48">
      <c r="AJ997">
        <v>9540</v>
      </c>
      <c r="AK997" s="16">
        <f t="shared" si="66"/>
        <v>159</v>
      </c>
      <c r="AL997">
        <v>17.717413000000001</v>
      </c>
      <c r="AM997">
        <v>117.48339</v>
      </c>
      <c r="AN997">
        <v>1.9192860999999999E-2</v>
      </c>
      <c r="AO997">
        <v>0.39608502000000001</v>
      </c>
      <c r="AQ997">
        <v>9480</v>
      </c>
      <c r="AR997">
        <f t="shared" si="68"/>
        <v>158</v>
      </c>
      <c r="AS997">
        <v>13.3835125</v>
      </c>
      <c r="AT997">
        <v>103.88938</v>
      </c>
      <c r="AU997">
        <v>1.1340602E-2</v>
      </c>
      <c r="AV997">
        <v>0.16719002999999999</v>
      </c>
    </row>
    <row r="998" spans="36:48">
      <c r="AJ998">
        <v>9550</v>
      </c>
      <c r="AK998" s="16">
        <f t="shared" si="66"/>
        <v>159.16666666666666</v>
      </c>
      <c r="AL998">
        <v>17.799250000000001</v>
      </c>
      <c r="AM998">
        <v>117.47615</v>
      </c>
      <c r="AN998">
        <v>1.915412E-2</v>
      </c>
      <c r="AO998">
        <v>0.38468545999999998</v>
      </c>
      <c r="AQ998">
        <v>9490</v>
      </c>
      <c r="AR998">
        <f t="shared" si="68"/>
        <v>158.16666666666666</v>
      </c>
      <c r="AS998">
        <v>13.273517</v>
      </c>
      <c r="AT998">
        <v>103.88898500000001</v>
      </c>
      <c r="AU998">
        <v>1.1337794999999999E-2</v>
      </c>
      <c r="AV998">
        <v>0.17807666999999999</v>
      </c>
    </row>
    <row r="999" spans="36:48">
      <c r="AJ999">
        <v>9560</v>
      </c>
      <c r="AK999" s="16">
        <f t="shared" si="66"/>
        <v>159.33333333333334</v>
      </c>
      <c r="AL999">
        <v>17.881086</v>
      </c>
      <c r="AM999">
        <v>117.469246</v>
      </c>
      <c r="AN999">
        <v>1.9117182E-2</v>
      </c>
      <c r="AO999">
        <v>0.37351512999999997</v>
      </c>
      <c r="AQ999">
        <v>9500</v>
      </c>
      <c r="AR999">
        <f t="shared" si="68"/>
        <v>158.33333333333334</v>
      </c>
      <c r="AS999">
        <v>13.163520999999999</v>
      </c>
      <c r="AT999">
        <v>103.88854000000001</v>
      </c>
      <c r="AU999">
        <v>1.1334657999999999E-2</v>
      </c>
      <c r="AV999">
        <v>0.18908744</v>
      </c>
    </row>
    <row r="1000" spans="36:48">
      <c r="AJ1000">
        <v>9570</v>
      </c>
      <c r="AK1000" s="16">
        <f t="shared" si="66"/>
        <v>159.5</v>
      </c>
      <c r="AL1000">
        <v>17.962924999999998</v>
      </c>
      <c r="AM1000">
        <v>117.46266</v>
      </c>
      <c r="AN1000">
        <v>1.9081987000000002E-2</v>
      </c>
      <c r="AO1000">
        <v>0.3625661</v>
      </c>
      <c r="AQ1000">
        <v>9510</v>
      </c>
      <c r="AR1000">
        <f t="shared" si="68"/>
        <v>158.5</v>
      </c>
      <c r="AS1000">
        <v>13.053525</v>
      </c>
      <c r="AT1000">
        <v>103.888054</v>
      </c>
      <c r="AU1000">
        <v>1.1331176E-2</v>
      </c>
      <c r="AV1000">
        <v>0.20022345</v>
      </c>
    </row>
    <row r="1001" spans="36:48">
      <c r="AJ1001">
        <v>9571.5</v>
      </c>
      <c r="AK1001" s="16">
        <f t="shared" si="66"/>
        <v>159.52500000000001</v>
      </c>
      <c r="AL1001">
        <v>17.975200000000001</v>
      </c>
      <c r="AM1001">
        <v>117.46169999999999</v>
      </c>
      <c r="AN1001">
        <v>1.9076856E-2</v>
      </c>
      <c r="AO1001">
        <v>0.36094236000000002</v>
      </c>
      <c r="AQ1001">
        <v>9520</v>
      </c>
      <c r="AR1001">
        <f t="shared" si="68"/>
        <v>158.66666666666666</v>
      </c>
      <c r="AS1001">
        <v>12.943529</v>
      </c>
      <c r="AT1001">
        <v>103.88751000000001</v>
      </c>
      <c r="AU1001">
        <v>1.1327334E-2</v>
      </c>
      <c r="AV1001">
        <v>0.21148587999999999</v>
      </c>
    </row>
    <row r="1002" spans="36:48">
      <c r="AJ1002">
        <v>9571.5</v>
      </c>
      <c r="AK1002" s="16">
        <f t="shared" si="66"/>
        <v>159.52500000000001</v>
      </c>
      <c r="AL1002">
        <v>17.975200000000001</v>
      </c>
      <c r="AM1002">
        <v>117.46169999999999</v>
      </c>
      <c r="AN1002">
        <v>1.9076856E-2</v>
      </c>
      <c r="AO1002">
        <v>0.3609424</v>
      </c>
      <c r="AQ1002">
        <v>9530</v>
      </c>
      <c r="AR1002">
        <f t="shared" si="68"/>
        <v>158.83333333333334</v>
      </c>
      <c r="AS1002">
        <v>12.833532999999999</v>
      </c>
      <c r="AT1002">
        <v>103.88692</v>
      </c>
      <c r="AU1002">
        <v>1.1323115999999999E-2</v>
      </c>
      <c r="AV1002">
        <v>0.22287597000000001</v>
      </c>
    </row>
    <row r="1003" spans="36:48">
      <c r="AJ1003">
        <v>9580</v>
      </c>
      <c r="AK1003" s="16">
        <f t="shared" si="66"/>
        <v>159.66666666666666</v>
      </c>
      <c r="AL1003">
        <v>17.974582999999999</v>
      </c>
      <c r="AM1003">
        <v>117.45631400000001</v>
      </c>
      <c r="AN1003">
        <v>1.9048053999999998E-2</v>
      </c>
      <c r="AO1003">
        <v>0.35895082</v>
      </c>
      <c r="AQ1003">
        <v>9540</v>
      </c>
      <c r="AR1003">
        <f t="shared" si="68"/>
        <v>159</v>
      </c>
      <c r="AS1003">
        <v>12.723537</v>
      </c>
      <c r="AT1003">
        <v>103.88625999999999</v>
      </c>
      <c r="AU1003">
        <v>1.1318508999999999E-2</v>
      </c>
      <c r="AV1003">
        <v>0.23439505999999999</v>
      </c>
    </row>
    <row r="1004" spans="36:48">
      <c r="AJ1004">
        <v>9590</v>
      </c>
      <c r="AK1004" s="16">
        <f t="shared" si="66"/>
        <v>159.83333333333334</v>
      </c>
      <c r="AL1004">
        <v>17.973856000000001</v>
      </c>
      <c r="AM1004">
        <v>117.45005999999999</v>
      </c>
      <c r="AN1004">
        <v>1.9014591000000001E-2</v>
      </c>
      <c r="AO1004">
        <v>0.35663771999999999</v>
      </c>
      <c r="AQ1004">
        <v>9550</v>
      </c>
      <c r="AR1004">
        <f t="shared" si="68"/>
        <v>159.16666666666666</v>
      </c>
      <c r="AS1004">
        <v>12.613542000000001</v>
      </c>
      <c r="AT1004">
        <v>103.88556</v>
      </c>
      <c r="AU1004">
        <v>1.1313498E-2</v>
      </c>
      <c r="AV1004">
        <v>0.24604458000000001</v>
      </c>
    </row>
    <row r="1005" spans="36:48">
      <c r="AJ1005">
        <v>9600</v>
      </c>
      <c r="AK1005" s="16">
        <f t="shared" si="66"/>
        <v>160</v>
      </c>
      <c r="AL1005">
        <v>17.973130000000001</v>
      </c>
      <c r="AM1005">
        <v>117.44387999999999</v>
      </c>
      <c r="AN1005">
        <v>1.8981577999999999E-2</v>
      </c>
      <c r="AO1005">
        <v>0.35435622999999999</v>
      </c>
      <c r="AQ1005">
        <v>9560</v>
      </c>
      <c r="AR1005">
        <f t="shared" si="68"/>
        <v>159.33333333333334</v>
      </c>
      <c r="AS1005">
        <v>12.503546</v>
      </c>
      <c r="AT1005">
        <v>103.88479</v>
      </c>
      <c r="AU1005">
        <v>1.1308072000000001E-2</v>
      </c>
      <c r="AV1005">
        <v>0.25782602999999998</v>
      </c>
    </row>
    <row r="1006" spans="36:48">
      <c r="AJ1006">
        <v>9610</v>
      </c>
      <c r="AK1006" s="16">
        <f t="shared" si="66"/>
        <v>160.16666666666666</v>
      </c>
      <c r="AL1006">
        <v>17.972403</v>
      </c>
      <c r="AM1006">
        <v>117.43778</v>
      </c>
      <c r="AN1006">
        <v>1.8948998000000002E-2</v>
      </c>
      <c r="AO1006">
        <v>0.35210560000000002</v>
      </c>
      <c r="AQ1006">
        <v>9570</v>
      </c>
      <c r="AR1006">
        <f t="shared" si="68"/>
        <v>159.5</v>
      </c>
      <c r="AS1006">
        <v>12.393549</v>
      </c>
      <c r="AT1006">
        <v>103.883965</v>
      </c>
      <c r="AU1006">
        <v>1.1302217E-2</v>
      </c>
      <c r="AV1006">
        <v>0.26974100000000001</v>
      </c>
    </row>
    <row r="1007" spans="36:48">
      <c r="AJ1007">
        <v>9620</v>
      </c>
      <c r="AK1007" s="16">
        <f t="shared" si="66"/>
        <v>160.33333333333334</v>
      </c>
      <c r="AL1007">
        <v>17.971675999999999</v>
      </c>
      <c r="AM1007">
        <v>117.43177</v>
      </c>
      <c r="AN1007">
        <v>1.8916862E-2</v>
      </c>
      <c r="AO1007">
        <v>0.34988629999999998</v>
      </c>
      <c r="AQ1007">
        <v>9580</v>
      </c>
      <c r="AR1007">
        <f t="shared" si="68"/>
        <v>159.66666666666666</v>
      </c>
      <c r="AS1007">
        <v>12.283552999999999</v>
      </c>
      <c r="AT1007">
        <v>103.88307</v>
      </c>
      <c r="AU1007">
        <v>1.1295919999999999E-2</v>
      </c>
      <c r="AV1007">
        <v>0.28179120000000002</v>
      </c>
    </row>
    <row r="1008" spans="36:48">
      <c r="AJ1008">
        <v>9630</v>
      </c>
      <c r="AK1008" s="16">
        <f t="shared" si="66"/>
        <v>160.5</v>
      </c>
      <c r="AL1008">
        <v>17.970949999999998</v>
      </c>
      <c r="AM1008">
        <v>117.42583500000001</v>
      </c>
      <c r="AN1008">
        <v>1.8885149E-2</v>
      </c>
      <c r="AO1008">
        <v>0.34769684000000001</v>
      </c>
      <c r="AQ1008">
        <v>9590</v>
      </c>
      <c r="AR1008">
        <f t="shared" si="68"/>
        <v>159.83333333333334</v>
      </c>
      <c r="AS1008">
        <v>12.173557000000001</v>
      </c>
      <c r="AT1008">
        <v>103.88212</v>
      </c>
      <c r="AU1008">
        <v>1.1289173E-2</v>
      </c>
      <c r="AV1008">
        <v>0.29397845</v>
      </c>
    </row>
    <row r="1009" spans="36:48">
      <c r="AJ1009">
        <v>9640</v>
      </c>
      <c r="AK1009" s="16">
        <f t="shared" si="66"/>
        <v>160.66666666666666</v>
      </c>
      <c r="AL1009">
        <v>17.970222</v>
      </c>
      <c r="AM1009">
        <v>117.41997000000001</v>
      </c>
      <c r="AN1009">
        <v>1.8853847E-2</v>
      </c>
      <c r="AO1009">
        <v>0.34553662000000002</v>
      </c>
      <c r="AQ1009">
        <v>9600</v>
      </c>
      <c r="AR1009">
        <f t="shared" si="68"/>
        <v>160</v>
      </c>
      <c r="AS1009">
        <v>12.063561</v>
      </c>
      <c r="AT1009">
        <v>103.881096</v>
      </c>
      <c r="AU1009">
        <v>1.1281962E-2</v>
      </c>
      <c r="AV1009">
        <v>0.30630459999999998</v>
      </c>
    </row>
    <row r="1010" spans="36:48">
      <c r="AJ1010">
        <v>9650</v>
      </c>
      <c r="AK1010" s="16">
        <f t="shared" si="66"/>
        <v>160.83333333333334</v>
      </c>
      <c r="AL1010">
        <v>17.969498000000002</v>
      </c>
      <c r="AM1010">
        <v>117.414185</v>
      </c>
      <c r="AN1010">
        <v>1.8822970000000001E-2</v>
      </c>
      <c r="AO1010">
        <v>0.34340635000000003</v>
      </c>
      <c r="AQ1010">
        <v>9610</v>
      </c>
      <c r="AR1010">
        <f t="shared" si="68"/>
        <v>160.16666666666666</v>
      </c>
      <c r="AS1010">
        <v>11.953566</v>
      </c>
      <c r="AT1010">
        <v>103.880005</v>
      </c>
      <c r="AU1010">
        <v>1.1274276999999999E-2</v>
      </c>
      <c r="AV1010">
        <v>0.31877171999999998</v>
      </c>
    </row>
    <row r="1011" spans="36:48">
      <c r="AJ1011">
        <v>9660</v>
      </c>
      <c r="AK1011" s="16">
        <f t="shared" si="66"/>
        <v>161</v>
      </c>
      <c r="AL1011">
        <v>17.968771</v>
      </c>
      <c r="AM1011">
        <v>117.40848</v>
      </c>
      <c r="AN1011">
        <v>1.8792493E-2</v>
      </c>
      <c r="AO1011">
        <v>0.34130453999999999</v>
      </c>
      <c r="AQ1011">
        <v>9620</v>
      </c>
      <c r="AR1011">
        <f t="shared" si="68"/>
        <v>160.33333333333334</v>
      </c>
      <c r="AS1011">
        <v>11.84357</v>
      </c>
      <c r="AT1011">
        <v>103.878845</v>
      </c>
      <c r="AU1011">
        <v>1.1266111000000001E-2</v>
      </c>
      <c r="AV1011">
        <v>0.33138192</v>
      </c>
    </row>
    <row r="1012" spans="36:48">
      <c r="AJ1012">
        <v>9670</v>
      </c>
      <c r="AK1012" s="16">
        <f t="shared" si="66"/>
        <v>161.16666666666666</v>
      </c>
      <c r="AL1012">
        <v>17.968043999999999</v>
      </c>
      <c r="AM1012">
        <v>117.40282999999999</v>
      </c>
      <c r="AN1012">
        <v>1.8762391E-2</v>
      </c>
      <c r="AO1012">
        <v>0.33922922999999999</v>
      </c>
      <c r="AQ1012">
        <v>9630</v>
      </c>
      <c r="AR1012">
        <f t="shared" si="68"/>
        <v>160.5</v>
      </c>
      <c r="AS1012">
        <v>11.733574000000001</v>
      </c>
      <c r="AT1012">
        <v>103.87761999999999</v>
      </c>
      <c r="AU1012">
        <v>1.1257453000000001E-2</v>
      </c>
      <c r="AV1012">
        <v>0.34413739999999998</v>
      </c>
    </row>
    <row r="1013" spans="36:48">
      <c r="AJ1013">
        <v>9680</v>
      </c>
      <c r="AK1013" s="16">
        <f t="shared" si="66"/>
        <v>161.33333333333334</v>
      </c>
      <c r="AL1013">
        <v>17.967317999999999</v>
      </c>
      <c r="AM1013">
        <v>117.39727000000001</v>
      </c>
      <c r="AN1013">
        <v>1.8732698999999998E-2</v>
      </c>
      <c r="AO1013">
        <v>0.33718288000000002</v>
      </c>
      <c r="AQ1013">
        <v>9640</v>
      </c>
      <c r="AR1013">
        <f t="shared" si="68"/>
        <v>160.66666666666666</v>
      </c>
      <c r="AS1013">
        <v>11.623578</v>
      </c>
      <c r="AT1013">
        <v>103.87631</v>
      </c>
      <c r="AU1013">
        <v>1.1248294000000001E-2</v>
      </c>
      <c r="AV1013">
        <v>0.35704059999999999</v>
      </c>
    </row>
    <row r="1014" spans="36:48">
      <c r="AJ1014">
        <v>9690</v>
      </c>
      <c r="AK1014" s="16">
        <f t="shared" si="66"/>
        <v>161.5</v>
      </c>
      <c r="AL1014">
        <v>17.96659</v>
      </c>
      <c r="AM1014">
        <v>117.39178</v>
      </c>
      <c r="AN1014">
        <v>1.8703382000000001E-2</v>
      </c>
      <c r="AO1014">
        <v>0.33516323999999997</v>
      </c>
      <c r="AQ1014">
        <v>9650</v>
      </c>
      <c r="AR1014">
        <f t="shared" si="68"/>
        <v>160.83333333333334</v>
      </c>
      <c r="AS1014">
        <v>11.513582</v>
      </c>
      <c r="AT1014">
        <v>103.87494</v>
      </c>
      <c r="AU1014">
        <v>1.1238628000000001E-2</v>
      </c>
      <c r="AV1014">
        <v>0.37009396999999999</v>
      </c>
    </row>
    <row r="1015" spans="36:48">
      <c r="AJ1015">
        <v>9700</v>
      </c>
      <c r="AK1015" s="16">
        <f t="shared" si="66"/>
        <v>161.66666666666666</v>
      </c>
      <c r="AL1015">
        <v>17.965864</v>
      </c>
      <c r="AM1015">
        <v>117.38634500000001</v>
      </c>
      <c r="AN1015">
        <v>1.8674446000000001E-2</v>
      </c>
      <c r="AO1015">
        <v>0.33317044000000001</v>
      </c>
      <c r="AQ1015">
        <v>9660</v>
      </c>
      <c r="AR1015">
        <f t="shared" si="68"/>
        <v>161</v>
      </c>
      <c r="AS1015">
        <v>11.403586000000001</v>
      </c>
      <c r="AT1015">
        <v>103.87349</v>
      </c>
      <c r="AU1015">
        <v>1.1228446E-2</v>
      </c>
      <c r="AV1015">
        <v>0.38330013000000002</v>
      </c>
    </row>
    <row r="1016" spans="36:48">
      <c r="AJ1016">
        <v>9710</v>
      </c>
      <c r="AK1016" s="16">
        <f t="shared" si="66"/>
        <v>161.83333333333334</v>
      </c>
      <c r="AL1016">
        <v>17.965136999999999</v>
      </c>
      <c r="AM1016">
        <v>117.38099</v>
      </c>
      <c r="AN1016">
        <v>1.864588E-2</v>
      </c>
      <c r="AO1016">
        <v>0.33120385000000002</v>
      </c>
      <c r="AQ1016">
        <v>9670</v>
      </c>
      <c r="AR1016">
        <f t="shared" si="68"/>
        <v>161.16666666666666</v>
      </c>
      <c r="AS1016">
        <v>11.293590999999999</v>
      </c>
      <c r="AT1016">
        <v>103.87197</v>
      </c>
      <c r="AU1016">
        <v>1.1217741999999999E-2</v>
      </c>
      <c r="AV1016">
        <v>0.39666184999999998</v>
      </c>
    </row>
    <row r="1017" spans="36:48">
      <c r="AJ1017">
        <v>9720</v>
      </c>
      <c r="AK1017" s="16">
        <f t="shared" si="66"/>
        <v>162</v>
      </c>
      <c r="AL1017">
        <v>17.964410000000001</v>
      </c>
      <c r="AM1017">
        <v>117.375694</v>
      </c>
      <c r="AN1017">
        <v>1.8617675E-2</v>
      </c>
      <c r="AO1017">
        <v>0.32926275999999999</v>
      </c>
      <c r="AQ1017">
        <v>9680</v>
      </c>
      <c r="AR1017">
        <f t="shared" si="68"/>
        <v>161.33333333333334</v>
      </c>
      <c r="AS1017">
        <v>11.183595</v>
      </c>
      <c r="AT1017">
        <v>103.87036999999999</v>
      </c>
      <c r="AU1017">
        <v>1.1206509999999999E-2</v>
      </c>
      <c r="AV1017">
        <v>0.41018197000000001</v>
      </c>
    </row>
    <row r="1018" spans="36:48">
      <c r="AJ1018">
        <v>9730</v>
      </c>
      <c r="AK1018" s="16">
        <f t="shared" si="66"/>
        <v>162.16666666666666</v>
      </c>
      <c r="AL1018">
        <v>17.963684000000001</v>
      </c>
      <c r="AM1018">
        <v>117.37047</v>
      </c>
      <c r="AN1018">
        <v>1.8589817000000002E-2</v>
      </c>
      <c r="AO1018">
        <v>0.32734644000000002</v>
      </c>
      <c r="AQ1018">
        <v>9690</v>
      </c>
      <c r="AR1018">
        <f t="shared" si="68"/>
        <v>161.5</v>
      </c>
      <c r="AS1018">
        <v>11.073598</v>
      </c>
      <c r="AT1018">
        <v>103.86869</v>
      </c>
      <c r="AU1018">
        <v>1.1194742000000001E-2</v>
      </c>
      <c r="AV1018">
        <v>0.42386362</v>
      </c>
    </row>
    <row r="1019" spans="36:48">
      <c r="AJ1019">
        <v>9740</v>
      </c>
      <c r="AK1019" s="16">
        <f t="shared" si="66"/>
        <v>162.33333333333334</v>
      </c>
      <c r="AL1019">
        <v>17.962956999999999</v>
      </c>
      <c r="AM1019">
        <v>117.36530999999999</v>
      </c>
      <c r="AN1019">
        <v>1.8562316999999998E-2</v>
      </c>
      <c r="AO1019">
        <v>0.32545524999999997</v>
      </c>
      <c r="AQ1019">
        <v>9700</v>
      </c>
      <c r="AR1019">
        <f t="shared" si="68"/>
        <v>161.66666666666666</v>
      </c>
      <c r="AS1019">
        <v>10.963602</v>
      </c>
      <c r="AT1019">
        <v>103.866936</v>
      </c>
      <c r="AU1019">
        <v>1.1182436E-2</v>
      </c>
      <c r="AV1019">
        <v>0.43770989999999999</v>
      </c>
    </row>
    <row r="1020" spans="36:48">
      <c r="AJ1020">
        <v>9750</v>
      </c>
      <c r="AK1020" s="16">
        <f t="shared" si="66"/>
        <v>162.5</v>
      </c>
      <c r="AL1020">
        <v>17.962230000000002</v>
      </c>
      <c r="AM1020">
        <v>117.360214</v>
      </c>
      <c r="AN1020">
        <v>1.8535154000000002E-2</v>
      </c>
      <c r="AO1020">
        <v>0.32358804000000002</v>
      </c>
      <c r="AQ1020">
        <v>9710</v>
      </c>
      <c r="AR1020">
        <f t="shared" si="68"/>
        <v>161.83333333333334</v>
      </c>
      <c r="AS1020">
        <v>10.853605999999999</v>
      </c>
      <c r="AT1020">
        <v>103.8651</v>
      </c>
      <c r="AU1020">
        <v>1.1169584999999999E-2</v>
      </c>
      <c r="AV1020">
        <v>0.45172420000000002</v>
      </c>
    </row>
    <row r="1021" spans="36:48">
      <c r="AJ1021">
        <v>9760</v>
      </c>
      <c r="AK1021" s="16">
        <f t="shared" si="66"/>
        <v>162.66666666666666</v>
      </c>
      <c r="AL1021">
        <v>17.961504000000001</v>
      </c>
      <c r="AM1021">
        <v>117.35517</v>
      </c>
      <c r="AN1021">
        <v>1.8508323E-2</v>
      </c>
      <c r="AO1021">
        <v>0.32174423000000002</v>
      </c>
      <c r="AQ1021">
        <v>9720</v>
      </c>
      <c r="AR1021">
        <f t="shared" si="68"/>
        <v>162</v>
      </c>
      <c r="AS1021">
        <v>10.74361</v>
      </c>
      <c r="AT1021">
        <v>103.86318</v>
      </c>
      <c r="AU1021">
        <v>1.1156186E-2</v>
      </c>
      <c r="AV1021">
        <v>0.46590999999999999</v>
      </c>
    </row>
    <row r="1022" spans="36:48">
      <c r="AJ1022">
        <v>9770</v>
      </c>
      <c r="AK1022" s="16">
        <f t="shared" si="66"/>
        <v>162.83333333333334</v>
      </c>
      <c r="AL1022">
        <v>17.96078</v>
      </c>
      <c r="AM1022">
        <v>117.3502</v>
      </c>
      <c r="AN1022">
        <v>1.8481812E-2</v>
      </c>
      <c r="AO1022">
        <v>0.31992315999999998</v>
      </c>
      <c r="AQ1022">
        <v>9730</v>
      </c>
      <c r="AR1022">
        <f t="shared" si="68"/>
        <v>162.16666666666666</v>
      </c>
      <c r="AS1022">
        <v>10.633615000000001</v>
      </c>
      <c r="AT1022">
        <v>103.86118</v>
      </c>
      <c r="AU1022">
        <v>1.1142236E-2</v>
      </c>
      <c r="AV1022">
        <v>0.4802709</v>
      </c>
    </row>
    <row r="1023" spans="36:48">
      <c r="AJ1023">
        <v>9780</v>
      </c>
      <c r="AK1023" s="16">
        <f t="shared" si="66"/>
        <v>163</v>
      </c>
      <c r="AL1023">
        <v>17.960052000000001</v>
      </c>
      <c r="AM1023">
        <v>117.345276</v>
      </c>
      <c r="AN1023">
        <v>1.8455615000000002E-2</v>
      </c>
      <c r="AO1023">
        <v>0.31812425999999999</v>
      </c>
      <c r="AQ1023">
        <v>9740</v>
      </c>
      <c r="AR1023">
        <f t="shared" si="68"/>
        <v>162.33333333333334</v>
      </c>
      <c r="AS1023">
        <v>10.523619</v>
      </c>
      <c r="AT1023">
        <v>103.85911</v>
      </c>
      <c r="AU1023">
        <v>1.1127731E-2</v>
      </c>
      <c r="AV1023">
        <v>0.49481076000000002</v>
      </c>
    </row>
    <row r="1024" spans="36:48">
      <c r="AJ1024">
        <v>9790</v>
      </c>
      <c r="AK1024" s="16">
        <f t="shared" si="66"/>
        <v>163.16666666666666</v>
      </c>
      <c r="AL1024">
        <v>17.959326000000001</v>
      </c>
      <c r="AM1024">
        <v>117.34041000000001</v>
      </c>
      <c r="AN1024">
        <v>1.842974E-2</v>
      </c>
      <c r="AO1024">
        <v>0.31634816999999998</v>
      </c>
      <c r="AQ1024">
        <v>9750</v>
      </c>
      <c r="AR1024">
        <f t="shared" si="68"/>
        <v>162.5</v>
      </c>
      <c r="AS1024">
        <v>10.413622999999999</v>
      </c>
      <c r="AT1024">
        <v>103.85695</v>
      </c>
      <c r="AU1024">
        <v>1.1112667999999999E-2</v>
      </c>
      <c r="AV1024">
        <v>0.50953360000000003</v>
      </c>
    </row>
    <row r="1025" spans="36:48">
      <c r="AJ1025">
        <v>9800</v>
      </c>
      <c r="AK1025" s="16">
        <f t="shared" si="66"/>
        <v>163.33333333333334</v>
      </c>
      <c r="AL1025">
        <v>17.958600000000001</v>
      </c>
      <c r="AM1025">
        <v>117.33561</v>
      </c>
      <c r="AN1025">
        <v>1.8404170000000001E-2</v>
      </c>
      <c r="AO1025">
        <v>0.31459385000000001</v>
      </c>
      <c r="AQ1025">
        <v>9760</v>
      </c>
      <c r="AR1025">
        <f t="shared" si="68"/>
        <v>162.66666666666666</v>
      </c>
      <c r="AS1025">
        <v>10.303627000000001</v>
      </c>
      <c r="AT1025">
        <v>103.85470599999999</v>
      </c>
      <c r="AU1025">
        <v>1.1097044E-2</v>
      </c>
      <c r="AV1025">
        <v>0.52444356999999997</v>
      </c>
    </row>
    <row r="1026" spans="36:48">
      <c r="AJ1026">
        <v>9810</v>
      </c>
      <c r="AK1026" s="16">
        <f t="shared" si="66"/>
        <v>163.5</v>
      </c>
      <c r="AL1026">
        <v>17.957871999999998</v>
      </c>
      <c r="AM1026">
        <v>117.33086</v>
      </c>
      <c r="AN1026">
        <v>1.8378904000000001E-2</v>
      </c>
      <c r="AO1026">
        <v>0.31286072999999998</v>
      </c>
      <c r="AQ1026">
        <v>9770</v>
      </c>
      <c r="AR1026">
        <f t="shared" si="68"/>
        <v>162.83333333333334</v>
      </c>
      <c r="AS1026">
        <v>10.193631</v>
      </c>
      <c r="AT1026">
        <v>103.85238</v>
      </c>
      <c r="AU1026">
        <v>1.1080858000000001E-2</v>
      </c>
      <c r="AV1026">
        <v>0.53954500000000005</v>
      </c>
    </row>
    <row r="1027" spans="36:48">
      <c r="AJ1027">
        <v>9820</v>
      </c>
      <c r="AK1027" s="16">
        <f t="shared" si="66"/>
        <v>163.66666666666666</v>
      </c>
      <c r="AL1027">
        <v>17.957146000000002</v>
      </c>
      <c r="AM1027">
        <v>117.32616400000001</v>
      </c>
      <c r="AN1027">
        <v>1.8353927999999999E-2</v>
      </c>
      <c r="AO1027">
        <v>0.31114831999999998</v>
      </c>
      <c r="AQ1027">
        <v>9780</v>
      </c>
      <c r="AR1027">
        <f t="shared" si="68"/>
        <v>163</v>
      </c>
      <c r="AS1027">
        <v>10.083634999999999</v>
      </c>
      <c r="AT1027">
        <v>103.84997</v>
      </c>
      <c r="AU1027">
        <v>1.1064109000000001E-2</v>
      </c>
      <c r="AV1027">
        <v>0.55484239999999996</v>
      </c>
    </row>
    <row r="1028" spans="36:48">
      <c r="AJ1028">
        <v>9830</v>
      </c>
      <c r="AK1028" s="16">
        <f t="shared" si="66"/>
        <v>163.83333333333334</v>
      </c>
      <c r="AL1028">
        <v>17.956419</v>
      </c>
      <c r="AM1028">
        <v>117.32152600000001</v>
      </c>
      <c r="AN1028">
        <v>1.8329239000000001E-2</v>
      </c>
      <c r="AO1028">
        <v>0.30945616999999997</v>
      </c>
      <c r="AQ1028">
        <v>9790</v>
      </c>
      <c r="AR1028">
        <f t="shared" si="68"/>
        <v>163.16666666666666</v>
      </c>
      <c r="AS1028">
        <v>9.9736395000000009</v>
      </c>
      <c r="AT1028">
        <v>103.84747</v>
      </c>
      <c r="AU1028">
        <v>1.1046797000000001E-2</v>
      </c>
      <c r="AV1028">
        <v>0.57034045</v>
      </c>
    </row>
    <row r="1029" spans="36:48">
      <c r="AJ1029">
        <v>9840</v>
      </c>
      <c r="AK1029" s="16">
        <f t="shared" si="66"/>
        <v>164</v>
      </c>
      <c r="AL1029">
        <v>17.955691999999999</v>
      </c>
      <c r="AM1029">
        <v>117.31693</v>
      </c>
      <c r="AN1029">
        <v>1.8304842000000002E-2</v>
      </c>
      <c r="AO1029">
        <v>0.30778464999999999</v>
      </c>
      <c r="AQ1029">
        <v>9800</v>
      </c>
      <c r="AR1029">
        <f t="shared" si="68"/>
        <v>163.33333333333334</v>
      </c>
      <c r="AS1029">
        <v>9.8636440000000007</v>
      </c>
      <c r="AT1029">
        <v>103.844894</v>
      </c>
      <c r="AU1029">
        <v>1.1028919E-2</v>
      </c>
      <c r="AV1029">
        <v>0.58604425000000004</v>
      </c>
    </row>
    <row r="1030" spans="36:48">
      <c r="AJ1030">
        <v>9850</v>
      </c>
      <c r="AK1030" s="16">
        <f t="shared" ref="AK1030:AK1093" si="69">AJ1030/60</f>
        <v>164.16666666666666</v>
      </c>
      <c r="AL1030">
        <v>17.954965999999999</v>
      </c>
      <c r="AM1030">
        <v>117.3124</v>
      </c>
      <c r="AN1030">
        <v>1.8280724000000002E-2</v>
      </c>
      <c r="AO1030">
        <v>0.30613297</v>
      </c>
      <c r="AQ1030">
        <v>9810</v>
      </c>
      <c r="AR1030">
        <f t="shared" si="68"/>
        <v>163.5</v>
      </c>
      <c r="AS1030">
        <v>9.7536470000000008</v>
      </c>
      <c r="AT1030">
        <v>103.84223</v>
      </c>
      <c r="AU1030">
        <v>1.1010476E-2</v>
      </c>
      <c r="AV1030">
        <v>0.60195889999999996</v>
      </c>
    </row>
    <row r="1031" spans="36:48">
      <c r="AJ1031">
        <v>9860</v>
      </c>
      <c r="AK1031" s="16">
        <f t="shared" si="69"/>
        <v>164.33333333333334</v>
      </c>
      <c r="AL1031">
        <v>17.954239000000001</v>
      </c>
      <c r="AM1031">
        <v>117.30791499999999</v>
      </c>
      <c r="AN1031">
        <v>1.825688E-2</v>
      </c>
      <c r="AO1031">
        <v>0.30450073</v>
      </c>
      <c r="AQ1031">
        <v>9820</v>
      </c>
      <c r="AR1031">
        <f t="shared" ref="AR1031:AR1094" si="70">AQ1031/60</f>
        <v>163.66666666666666</v>
      </c>
      <c r="AS1031">
        <v>9.6436510000000002</v>
      </c>
      <c r="AT1031">
        <v>103.839485</v>
      </c>
      <c r="AU1031">
        <v>1.099147E-2</v>
      </c>
      <c r="AV1031">
        <v>0.61808949999999996</v>
      </c>
    </row>
    <row r="1032" spans="36:48">
      <c r="AJ1032">
        <v>9870</v>
      </c>
      <c r="AK1032" s="16">
        <f t="shared" si="69"/>
        <v>164.5</v>
      </c>
      <c r="AL1032">
        <v>17.953512</v>
      </c>
      <c r="AM1032">
        <v>117.30347999999999</v>
      </c>
      <c r="AN1032">
        <v>1.8233307000000001E-2</v>
      </c>
      <c r="AO1032">
        <v>0.30288749999999998</v>
      </c>
      <c r="AQ1032">
        <v>9830</v>
      </c>
      <c r="AR1032">
        <f t="shared" si="70"/>
        <v>163.83333333333334</v>
      </c>
      <c r="AS1032">
        <v>9.5336549999999995</v>
      </c>
      <c r="AT1032">
        <v>103.83665499999999</v>
      </c>
      <c r="AU1032">
        <v>1.0971899E-2</v>
      </c>
      <c r="AV1032">
        <v>0.63444184999999997</v>
      </c>
    </row>
    <row r="1033" spans="36:48">
      <c r="AJ1033">
        <v>9880</v>
      </c>
      <c r="AK1033" s="16">
        <f t="shared" si="69"/>
        <v>164.66666666666666</v>
      </c>
      <c r="AL1033">
        <v>17.952787000000001</v>
      </c>
      <c r="AM1033">
        <v>117.29909499999999</v>
      </c>
      <c r="AN1033">
        <v>1.8209994E-2</v>
      </c>
      <c r="AO1033">
        <v>0.30129289999999997</v>
      </c>
      <c r="AQ1033">
        <v>9840</v>
      </c>
      <c r="AR1033">
        <f t="shared" si="70"/>
        <v>164</v>
      </c>
      <c r="AS1033">
        <v>9.4236590000000007</v>
      </c>
      <c r="AT1033">
        <v>103.83373</v>
      </c>
      <c r="AU1033">
        <v>1.0951766E-2</v>
      </c>
      <c r="AV1033">
        <v>0.65102170000000004</v>
      </c>
    </row>
    <row r="1034" spans="36:48">
      <c r="AJ1034">
        <v>9890</v>
      </c>
      <c r="AK1034" s="16">
        <f t="shared" si="69"/>
        <v>164.83333333333334</v>
      </c>
      <c r="AL1034">
        <v>17.952059999999999</v>
      </c>
      <c r="AM1034">
        <v>117.294754</v>
      </c>
      <c r="AN1034">
        <v>1.8186946999999998E-2</v>
      </c>
      <c r="AO1034">
        <v>0.29971703999999999</v>
      </c>
      <c r="AQ1034">
        <v>9850</v>
      </c>
      <c r="AR1034">
        <f t="shared" si="70"/>
        <v>164.16666666666666</v>
      </c>
      <c r="AS1034">
        <v>9.3136635000000005</v>
      </c>
      <c r="AT1034">
        <v>103.83073</v>
      </c>
      <c r="AU1034">
        <v>1.0931071000000001E-2</v>
      </c>
      <c r="AV1034">
        <v>0.66783506000000004</v>
      </c>
    </row>
    <row r="1035" spans="36:48">
      <c r="AJ1035">
        <v>9900</v>
      </c>
      <c r="AK1035" s="16">
        <f t="shared" si="69"/>
        <v>165</v>
      </c>
      <c r="AL1035">
        <v>17.951333999999999</v>
      </c>
      <c r="AM1035">
        <v>117.29047</v>
      </c>
      <c r="AN1035">
        <v>1.8164159999999999E-2</v>
      </c>
      <c r="AO1035">
        <v>0.29815940000000002</v>
      </c>
      <c r="AQ1035">
        <v>9860</v>
      </c>
      <c r="AR1035">
        <f t="shared" si="70"/>
        <v>164.33333333333334</v>
      </c>
      <c r="AS1035">
        <v>9.2036680000000004</v>
      </c>
      <c r="AT1035">
        <v>103.82764</v>
      </c>
      <c r="AU1035">
        <v>1.0909815999999999E-2</v>
      </c>
      <c r="AV1035">
        <v>0.68488806000000002</v>
      </c>
    </row>
    <row r="1036" spans="36:48">
      <c r="AJ1036">
        <v>9910</v>
      </c>
      <c r="AK1036" s="16">
        <f t="shared" si="69"/>
        <v>165.16666666666666</v>
      </c>
      <c r="AL1036">
        <v>17.950607000000002</v>
      </c>
      <c r="AM1036">
        <v>117.286224</v>
      </c>
      <c r="AN1036">
        <v>1.8141622E-2</v>
      </c>
      <c r="AO1036">
        <v>0.29661956</v>
      </c>
      <c r="AQ1036">
        <v>9870</v>
      </c>
      <c r="AR1036">
        <f t="shared" si="70"/>
        <v>164.5</v>
      </c>
      <c r="AS1036">
        <v>9.0936719999999998</v>
      </c>
      <c r="AT1036">
        <v>103.82446</v>
      </c>
      <c r="AU1036">
        <v>1.0888004E-2</v>
      </c>
      <c r="AV1036">
        <v>0.70218749999999996</v>
      </c>
    </row>
    <row r="1037" spans="36:48">
      <c r="AJ1037">
        <v>9920</v>
      </c>
      <c r="AK1037" s="16">
        <f t="shared" si="69"/>
        <v>165.33333333333334</v>
      </c>
      <c r="AL1037">
        <v>17.94988</v>
      </c>
      <c r="AM1037">
        <v>117.28203000000001</v>
      </c>
      <c r="AN1037">
        <v>1.8119330999999999E-2</v>
      </c>
      <c r="AO1037">
        <v>0.29509722999999999</v>
      </c>
      <c r="AQ1037">
        <v>9880</v>
      </c>
      <c r="AR1037">
        <f t="shared" si="70"/>
        <v>164.66666666666666</v>
      </c>
      <c r="AS1037">
        <v>8.9836760000000009</v>
      </c>
      <c r="AT1037">
        <v>103.82120500000001</v>
      </c>
      <c r="AU1037">
        <v>1.0865636E-2</v>
      </c>
      <c r="AV1037">
        <v>0.71973980000000004</v>
      </c>
    </row>
    <row r="1038" spans="36:48">
      <c r="AJ1038">
        <v>9930</v>
      </c>
      <c r="AK1038" s="16">
        <f t="shared" si="69"/>
        <v>165.5</v>
      </c>
      <c r="AL1038">
        <v>17.949154</v>
      </c>
      <c r="AM1038">
        <v>117.27788</v>
      </c>
      <c r="AN1038">
        <v>1.8097282999999999E-2</v>
      </c>
      <c r="AO1038">
        <v>0.29359204</v>
      </c>
      <c r="AQ1038">
        <v>9890</v>
      </c>
      <c r="AR1038">
        <f t="shared" si="70"/>
        <v>164.83333333333334</v>
      </c>
      <c r="AS1038">
        <v>8.8736800000000002</v>
      </c>
      <c r="AT1038">
        <v>103.81785600000001</v>
      </c>
      <c r="AU1038">
        <v>1.0842714999999999E-2</v>
      </c>
      <c r="AV1038">
        <v>0.73755205000000001</v>
      </c>
    </row>
    <row r="1039" spans="36:48">
      <c r="AJ1039">
        <v>9940</v>
      </c>
      <c r="AK1039" s="16">
        <f t="shared" si="69"/>
        <v>165.66666666666666</v>
      </c>
      <c r="AL1039">
        <v>17.948426999999999</v>
      </c>
      <c r="AM1039">
        <v>117.27376599999999</v>
      </c>
      <c r="AN1039">
        <v>1.8075477E-2</v>
      </c>
      <c r="AO1039">
        <v>0.29210399999999997</v>
      </c>
      <c r="AQ1039">
        <v>9900</v>
      </c>
      <c r="AR1039">
        <f t="shared" si="70"/>
        <v>165</v>
      </c>
      <c r="AS1039">
        <v>8.7636839999999996</v>
      </c>
      <c r="AT1039">
        <v>103.81442</v>
      </c>
      <c r="AU1039">
        <v>1.0819245E-2</v>
      </c>
      <c r="AV1039">
        <v>0.75563170000000002</v>
      </c>
    </row>
    <row r="1040" spans="36:48">
      <c r="AJ1040">
        <v>9950</v>
      </c>
      <c r="AK1040" s="16">
        <f t="shared" si="69"/>
        <v>165.83333333333334</v>
      </c>
      <c r="AL1040">
        <v>17.947700000000001</v>
      </c>
      <c r="AM1040">
        <v>117.26971</v>
      </c>
      <c r="AN1040">
        <v>1.8053908E-2</v>
      </c>
      <c r="AO1040">
        <v>0.29063272000000001</v>
      </c>
      <c r="AQ1040">
        <v>9910</v>
      </c>
      <c r="AR1040">
        <f t="shared" si="70"/>
        <v>165.16666666666666</v>
      </c>
      <c r="AS1040">
        <v>8.6536880000000007</v>
      </c>
      <c r="AT1040">
        <v>103.8109</v>
      </c>
      <c r="AU1040">
        <v>1.0795228E-2</v>
      </c>
      <c r="AV1040">
        <v>0.77398615999999998</v>
      </c>
    </row>
    <row r="1041" spans="36:48">
      <c r="AJ1041">
        <v>9960</v>
      </c>
      <c r="AK1041" s="16">
        <f t="shared" si="69"/>
        <v>166</v>
      </c>
      <c r="AL1041">
        <v>17.946974000000001</v>
      </c>
      <c r="AM1041">
        <v>117.265686</v>
      </c>
      <c r="AN1041">
        <v>1.8032571000000001E-2</v>
      </c>
      <c r="AO1041">
        <v>0.28917779999999998</v>
      </c>
      <c r="AQ1041">
        <v>9920</v>
      </c>
      <c r="AR1041">
        <f t="shared" si="70"/>
        <v>165.33333333333334</v>
      </c>
      <c r="AS1041">
        <v>8.5436929999999993</v>
      </c>
      <c r="AT1041">
        <v>103.8073</v>
      </c>
      <c r="AU1041">
        <v>1.0770668000000001E-2</v>
      </c>
      <c r="AV1041">
        <v>0.79262330000000003</v>
      </c>
    </row>
    <row r="1042" spans="36:48">
      <c r="AJ1042">
        <v>9970</v>
      </c>
      <c r="AK1042" s="16">
        <f t="shared" si="69"/>
        <v>166.16666666666666</v>
      </c>
      <c r="AL1042">
        <v>17.946247</v>
      </c>
      <c r="AM1042">
        <v>117.26170999999999</v>
      </c>
      <c r="AN1042">
        <v>1.801146E-2</v>
      </c>
      <c r="AO1042">
        <v>0.28773897999999998</v>
      </c>
      <c r="AQ1042">
        <v>9930</v>
      </c>
      <c r="AR1042">
        <f t="shared" si="70"/>
        <v>165.5</v>
      </c>
      <c r="AS1042">
        <v>8.4336959999999994</v>
      </c>
      <c r="AT1042">
        <v>103.80360400000001</v>
      </c>
      <c r="AU1042">
        <v>1.0745568E-2</v>
      </c>
      <c r="AV1042">
        <v>0.81155129999999998</v>
      </c>
    </row>
    <row r="1043" spans="36:48">
      <c r="AJ1043">
        <v>9980</v>
      </c>
      <c r="AK1043" s="16">
        <f t="shared" si="69"/>
        <v>166.33333333333334</v>
      </c>
      <c r="AL1043">
        <v>17.945519999999998</v>
      </c>
      <c r="AM1043">
        <v>117.257774</v>
      </c>
      <c r="AN1043">
        <v>1.7990572E-2</v>
      </c>
      <c r="AO1043">
        <v>0.28631594999999999</v>
      </c>
      <c r="AQ1043">
        <v>9940</v>
      </c>
      <c r="AR1043">
        <f t="shared" si="70"/>
        <v>165.66666666666666</v>
      </c>
      <c r="AS1043">
        <v>8.3237000000000005</v>
      </c>
      <c r="AT1043">
        <v>103.79983</v>
      </c>
      <c r="AU1043">
        <v>1.0719932999999999E-2</v>
      </c>
      <c r="AV1043">
        <v>0.83077884000000002</v>
      </c>
    </row>
    <row r="1044" spans="36:48">
      <c r="AJ1044">
        <v>9990</v>
      </c>
      <c r="AK1044" s="16">
        <f t="shared" si="69"/>
        <v>166.5</v>
      </c>
      <c r="AL1044">
        <v>17.944794000000002</v>
      </c>
      <c r="AM1044">
        <v>117.25387600000001</v>
      </c>
      <c r="AN1044">
        <v>1.7969908E-2</v>
      </c>
      <c r="AO1044">
        <v>0.28490870000000001</v>
      </c>
      <c r="AQ1044">
        <v>9950</v>
      </c>
      <c r="AR1044">
        <f t="shared" si="70"/>
        <v>165.83333333333334</v>
      </c>
      <c r="AS1044">
        <v>8.2137039999999999</v>
      </c>
      <c r="AT1044">
        <v>103.79597</v>
      </c>
      <c r="AU1044">
        <v>1.0693764999999999E-2</v>
      </c>
      <c r="AV1044">
        <v>0.85031440000000003</v>
      </c>
    </row>
    <row r="1045" spans="36:48">
      <c r="AJ1045">
        <v>10000</v>
      </c>
      <c r="AK1045" s="16">
        <f t="shared" si="69"/>
        <v>166.66666666666666</v>
      </c>
      <c r="AL1045">
        <v>17.944068999999999</v>
      </c>
      <c r="AM1045">
        <v>117.25002000000001</v>
      </c>
      <c r="AN1045">
        <v>1.7949461999999999E-2</v>
      </c>
      <c r="AO1045">
        <v>0.28351684999999999</v>
      </c>
      <c r="AQ1045">
        <v>9960</v>
      </c>
      <c r="AR1045">
        <f t="shared" si="70"/>
        <v>166</v>
      </c>
      <c r="AS1045">
        <v>8.1037079999999992</v>
      </c>
      <c r="AT1045">
        <v>103.79201500000001</v>
      </c>
      <c r="AU1045">
        <v>1.0667071E-2</v>
      </c>
      <c r="AV1045">
        <v>0.87016684</v>
      </c>
    </row>
    <row r="1046" spans="36:48">
      <c r="AJ1046">
        <v>10010</v>
      </c>
      <c r="AK1046" s="16">
        <f t="shared" si="69"/>
        <v>166.83333333333334</v>
      </c>
      <c r="AL1046">
        <v>17.943342000000001</v>
      </c>
      <c r="AM1046">
        <v>117.24621</v>
      </c>
      <c r="AN1046">
        <v>1.7929227999999998E-2</v>
      </c>
      <c r="AO1046">
        <v>0.28214008000000002</v>
      </c>
      <c r="AQ1046">
        <v>9970</v>
      </c>
      <c r="AR1046">
        <f t="shared" si="70"/>
        <v>166.16666666666666</v>
      </c>
      <c r="AS1046">
        <v>7.9937123999999997</v>
      </c>
      <c r="AT1046">
        <v>103.78798999999999</v>
      </c>
      <c r="AU1046">
        <v>1.0639855E-2</v>
      </c>
      <c r="AV1046">
        <v>0.89034544999999998</v>
      </c>
    </row>
    <row r="1047" spans="36:48">
      <c r="AJ1047">
        <v>10020</v>
      </c>
      <c r="AK1047" s="16">
        <f t="shared" si="69"/>
        <v>167</v>
      </c>
      <c r="AL1047">
        <v>17.942616000000001</v>
      </c>
      <c r="AM1047">
        <v>117.24243</v>
      </c>
      <c r="AN1047">
        <v>1.7909202999999999E-2</v>
      </c>
      <c r="AO1047">
        <v>0.28077814000000001</v>
      </c>
      <c r="AQ1047">
        <v>9980</v>
      </c>
      <c r="AR1047">
        <f t="shared" si="70"/>
        <v>166.33333333333334</v>
      </c>
      <c r="AS1047">
        <v>7.8837165999999996</v>
      </c>
      <c r="AT1047">
        <v>103.78386999999999</v>
      </c>
      <c r="AU1047">
        <v>1.0612119999999999E-2</v>
      </c>
      <c r="AV1047">
        <v>0.91086080000000003</v>
      </c>
    </row>
    <row r="1048" spans="36:48">
      <c r="AJ1048">
        <v>10030</v>
      </c>
      <c r="AK1048" s="16">
        <f t="shared" si="69"/>
        <v>167.16666666666666</v>
      </c>
      <c r="AL1048">
        <v>17.941889</v>
      </c>
      <c r="AM1048">
        <v>117.23869000000001</v>
      </c>
      <c r="AN1048">
        <v>1.7889384000000001E-2</v>
      </c>
      <c r="AO1048">
        <v>0.27943077999999999</v>
      </c>
      <c r="AQ1048">
        <v>9990</v>
      </c>
      <c r="AR1048">
        <f t="shared" si="70"/>
        <v>166.5</v>
      </c>
      <c r="AS1048">
        <v>7.7737207000000001</v>
      </c>
      <c r="AT1048">
        <v>103.77966000000001</v>
      </c>
      <c r="AU1048">
        <v>1.0583871999999999E-2</v>
      </c>
      <c r="AV1048">
        <v>0.93172294</v>
      </c>
    </row>
    <row r="1049" spans="36:48">
      <c r="AJ1049">
        <v>10040</v>
      </c>
      <c r="AK1049" s="16">
        <f t="shared" si="69"/>
        <v>167.33333333333334</v>
      </c>
      <c r="AL1049">
        <v>17.941161999999998</v>
      </c>
      <c r="AM1049">
        <v>117.23499</v>
      </c>
      <c r="AN1049">
        <v>1.7869774000000001E-2</v>
      </c>
      <c r="AO1049">
        <v>0.27809808000000003</v>
      </c>
      <c r="AQ1049">
        <v>10000</v>
      </c>
      <c r="AR1049">
        <f t="shared" si="70"/>
        <v>166.66666666666666</v>
      </c>
      <c r="AS1049">
        <v>7.6637250000000003</v>
      </c>
      <c r="AT1049">
        <v>103.775375</v>
      </c>
      <c r="AU1049">
        <v>1.0555116E-2</v>
      </c>
      <c r="AV1049">
        <v>0.95294199999999996</v>
      </c>
    </row>
    <row r="1050" spans="36:48">
      <c r="AJ1050">
        <v>10050</v>
      </c>
      <c r="AK1050" s="16">
        <f t="shared" si="69"/>
        <v>167.5</v>
      </c>
      <c r="AL1050">
        <v>17.940435000000001</v>
      </c>
      <c r="AM1050">
        <v>117.23133</v>
      </c>
      <c r="AN1050">
        <v>1.7850364000000001E-2</v>
      </c>
      <c r="AO1050">
        <v>0.27677964999999999</v>
      </c>
      <c r="AQ1050">
        <v>10010</v>
      </c>
      <c r="AR1050">
        <f t="shared" si="70"/>
        <v>166.83333333333334</v>
      </c>
      <c r="AS1050">
        <v>7.5537289999999997</v>
      </c>
      <c r="AT1050">
        <v>103.771</v>
      </c>
      <c r="AU1050">
        <v>1.0525858000000001E-2</v>
      </c>
      <c r="AV1050">
        <v>0.97452872999999995</v>
      </c>
    </row>
    <row r="1051" spans="36:48">
      <c r="AJ1051">
        <v>10060</v>
      </c>
      <c r="AK1051" s="16">
        <f t="shared" si="69"/>
        <v>167.66666666666666</v>
      </c>
      <c r="AL1051">
        <v>17.939709000000001</v>
      </c>
      <c r="AM1051">
        <v>117.22771</v>
      </c>
      <c r="AN1051">
        <v>1.7831151999999999E-2</v>
      </c>
      <c r="AO1051">
        <v>0.27547519999999998</v>
      </c>
      <c r="AQ1051">
        <v>10020</v>
      </c>
      <c r="AR1051">
        <f t="shared" si="70"/>
        <v>167</v>
      </c>
      <c r="AS1051">
        <v>7.4437327</v>
      </c>
      <c r="AT1051">
        <v>103.76655</v>
      </c>
      <c r="AU1051">
        <v>1.0496103999999999E-2</v>
      </c>
      <c r="AV1051">
        <v>0.99649410000000005</v>
      </c>
    </row>
    <row r="1052" spans="36:48">
      <c r="AJ1052">
        <v>10070</v>
      </c>
      <c r="AK1052" s="16">
        <f t="shared" si="69"/>
        <v>167.83333333333334</v>
      </c>
      <c r="AL1052">
        <v>17.938981999999999</v>
      </c>
      <c r="AM1052">
        <v>117.22412</v>
      </c>
      <c r="AN1052">
        <v>1.7812133000000001E-2</v>
      </c>
      <c r="AO1052">
        <v>0.27418447000000001</v>
      </c>
      <c r="AQ1052">
        <v>10030</v>
      </c>
      <c r="AR1052">
        <f t="shared" si="70"/>
        <v>167.16666666666666</v>
      </c>
      <c r="AS1052">
        <v>7.3337370000000002</v>
      </c>
      <c r="AT1052">
        <v>103.76201</v>
      </c>
      <c r="AU1052">
        <v>1.0465857E-2</v>
      </c>
      <c r="AV1052">
        <v>1.0188512999999999</v>
      </c>
    </row>
    <row r="1053" spans="36:48">
      <c r="AJ1053">
        <v>10080</v>
      </c>
      <c r="AK1053" s="16">
        <f t="shared" si="69"/>
        <v>168</v>
      </c>
      <c r="AL1053">
        <v>17.938255000000002</v>
      </c>
      <c r="AM1053">
        <v>117.22056600000001</v>
      </c>
      <c r="AN1053">
        <v>1.7793304999999999E-2</v>
      </c>
      <c r="AO1053">
        <v>0.27290716999999998</v>
      </c>
      <c r="AQ1053">
        <v>10040</v>
      </c>
      <c r="AR1053">
        <f t="shared" si="70"/>
        <v>167.33333333333334</v>
      </c>
      <c r="AS1053">
        <v>7.2237410000000004</v>
      </c>
      <c r="AT1053">
        <v>103.757385</v>
      </c>
      <c r="AU1053">
        <v>1.0435122999999999E-2</v>
      </c>
      <c r="AV1053">
        <v>1.0416116</v>
      </c>
    </row>
    <row r="1054" spans="36:48">
      <c r="AJ1054">
        <v>10090</v>
      </c>
      <c r="AK1054" s="16">
        <f t="shared" si="69"/>
        <v>168.16666666666666</v>
      </c>
      <c r="AL1054">
        <v>17.937529000000001</v>
      </c>
      <c r="AM1054">
        <v>117.21705</v>
      </c>
      <c r="AN1054">
        <v>1.7774663999999999E-2</v>
      </c>
      <c r="AO1054">
        <v>0.27164310000000003</v>
      </c>
      <c r="AQ1054">
        <v>10050</v>
      </c>
      <c r="AR1054">
        <f t="shared" si="70"/>
        <v>167.5</v>
      </c>
      <c r="AS1054">
        <v>7.1137449999999998</v>
      </c>
      <c r="AT1054">
        <v>103.75268</v>
      </c>
      <c r="AU1054">
        <v>1.0403910000000001E-2</v>
      </c>
      <c r="AV1054">
        <v>1.0647873000000001</v>
      </c>
    </row>
    <row r="1055" spans="36:48">
      <c r="AJ1055">
        <v>10100</v>
      </c>
      <c r="AK1055" s="16">
        <f t="shared" si="69"/>
        <v>168.33333333333334</v>
      </c>
      <c r="AL1055">
        <v>17.936802</v>
      </c>
      <c r="AM1055">
        <v>117.21356</v>
      </c>
      <c r="AN1055">
        <v>1.7756205000000001E-2</v>
      </c>
      <c r="AO1055">
        <v>0.27039203000000001</v>
      </c>
      <c r="AQ1055">
        <v>10060</v>
      </c>
      <c r="AR1055">
        <f t="shared" si="70"/>
        <v>167.66666666666666</v>
      </c>
      <c r="AS1055">
        <v>7.0037494000000002</v>
      </c>
      <c r="AT1055">
        <v>103.74789</v>
      </c>
      <c r="AU1055">
        <v>1.0372222E-2</v>
      </c>
      <c r="AV1055">
        <v>1.0883913000000001</v>
      </c>
    </row>
    <row r="1056" spans="36:48">
      <c r="AJ1056">
        <v>10110</v>
      </c>
      <c r="AK1056" s="16">
        <f t="shared" si="69"/>
        <v>168.5</v>
      </c>
      <c r="AL1056">
        <v>17.936077000000001</v>
      </c>
      <c r="AM1056">
        <v>117.21011</v>
      </c>
      <c r="AN1056">
        <v>1.7737933000000001E-2</v>
      </c>
      <c r="AO1056">
        <v>0.26915412999999999</v>
      </c>
      <c r="AQ1056">
        <v>10070</v>
      </c>
      <c r="AR1056">
        <f t="shared" si="70"/>
        <v>167.83333333333334</v>
      </c>
      <c r="AS1056">
        <v>6.8937534999999999</v>
      </c>
      <c r="AT1056">
        <v>103.74301</v>
      </c>
      <c r="AU1056">
        <v>1.0340066E-2</v>
      </c>
      <c r="AV1056">
        <v>1.1124371</v>
      </c>
    </row>
    <row r="1057" spans="36:48">
      <c r="AJ1057">
        <v>10120</v>
      </c>
      <c r="AK1057" s="16">
        <f t="shared" si="69"/>
        <v>168.66666666666666</v>
      </c>
      <c r="AL1057">
        <v>17.93535</v>
      </c>
      <c r="AM1057">
        <v>117.20669599999999</v>
      </c>
      <c r="AN1057">
        <v>1.7719842E-2</v>
      </c>
      <c r="AO1057">
        <v>0.26792905</v>
      </c>
      <c r="AQ1057">
        <v>10080</v>
      </c>
      <c r="AR1057">
        <f t="shared" si="70"/>
        <v>168</v>
      </c>
      <c r="AS1057">
        <v>6.7837569999999996</v>
      </c>
      <c r="AT1057">
        <v>103.73805</v>
      </c>
      <c r="AU1057">
        <v>1.0307446E-2</v>
      </c>
      <c r="AV1057">
        <v>1.1369399</v>
      </c>
    </row>
    <row r="1058" spans="36:48">
      <c r="AJ1058">
        <v>10130</v>
      </c>
      <c r="AK1058" s="16">
        <f t="shared" si="69"/>
        <v>168.83333333333334</v>
      </c>
      <c r="AL1058">
        <v>17.934623999999999</v>
      </c>
      <c r="AM1058">
        <v>117.203316</v>
      </c>
      <c r="AN1058">
        <v>1.7701927999999999E-2</v>
      </c>
      <c r="AO1058">
        <v>0.26671647999999998</v>
      </c>
      <c r="AQ1058">
        <v>10090</v>
      </c>
      <c r="AR1058">
        <f t="shared" si="70"/>
        <v>168.16666666666666</v>
      </c>
      <c r="AS1058">
        <v>6.6737614000000001</v>
      </c>
      <c r="AT1058">
        <v>103.73300999999999</v>
      </c>
      <c r="AU1058">
        <v>1.0274369E-2</v>
      </c>
      <c r="AV1058">
        <v>1.1619132999999999</v>
      </c>
    </row>
    <row r="1059" spans="36:48">
      <c r="AJ1059">
        <v>10140</v>
      </c>
      <c r="AK1059" s="16">
        <f t="shared" si="69"/>
        <v>169</v>
      </c>
      <c r="AL1059">
        <v>17.933897000000002</v>
      </c>
      <c r="AM1059">
        <v>117.19996999999999</v>
      </c>
      <c r="AN1059">
        <v>1.7684188E-2</v>
      </c>
      <c r="AO1059">
        <v>0.26551619999999998</v>
      </c>
      <c r="AQ1059">
        <v>10100</v>
      </c>
      <c r="AR1059">
        <f t="shared" si="70"/>
        <v>168.33333333333334</v>
      </c>
      <c r="AS1059">
        <v>6.5637654999999997</v>
      </c>
      <c r="AT1059">
        <v>103.72789</v>
      </c>
      <c r="AU1059">
        <v>1.0240842E-2</v>
      </c>
      <c r="AV1059">
        <v>1.1873719</v>
      </c>
    </row>
    <row r="1060" spans="36:48">
      <c r="AJ1060">
        <v>10150</v>
      </c>
      <c r="AK1060" s="16">
        <f t="shared" si="69"/>
        <v>169.16666666666666</v>
      </c>
      <c r="AL1060">
        <v>17.93317</v>
      </c>
      <c r="AM1060">
        <v>117.19665000000001</v>
      </c>
      <c r="AN1060">
        <v>1.7666616999999999E-2</v>
      </c>
      <c r="AO1060">
        <v>0.26432793999999998</v>
      </c>
      <c r="AQ1060">
        <v>10110</v>
      </c>
      <c r="AR1060">
        <f t="shared" si="70"/>
        <v>168.5</v>
      </c>
      <c r="AS1060">
        <v>6.4537696999999996</v>
      </c>
      <c r="AT1060">
        <v>103.72268</v>
      </c>
      <c r="AU1060">
        <v>1.020687E-2</v>
      </c>
      <c r="AV1060">
        <v>1.2133309000000001</v>
      </c>
    </row>
    <row r="1061" spans="36:48">
      <c r="AJ1061">
        <v>10160</v>
      </c>
      <c r="AK1061" s="16">
        <f t="shared" si="69"/>
        <v>169.33333333333334</v>
      </c>
      <c r="AL1061">
        <v>17.932444</v>
      </c>
      <c r="AM1061">
        <v>117.19336</v>
      </c>
      <c r="AN1061">
        <v>1.7649214999999999E-2</v>
      </c>
      <c r="AO1061">
        <v>0.26315159999999999</v>
      </c>
      <c r="AQ1061">
        <v>10120</v>
      </c>
      <c r="AR1061">
        <f t="shared" si="70"/>
        <v>168.66666666666666</v>
      </c>
      <c r="AS1061">
        <v>6.3437739999999998</v>
      </c>
      <c r="AT1061">
        <v>103.71738999999999</v>
      </c>
      <c r="AU1061">
        <v>1.0172459999999999E-2</v>
      </c>
      <c r="AV1061">
        <v>1.2398073999999999</v>
      </c>
    </row>
    <row r="1062" spans="36:48">
      <c r="AJ1062">
        <v>10170</v>
      </c>
      <c r="AK1062" s="16">
        <f t="shared" si="69"/>
        <v>169.5</v>
      </c>
      <c r="AL1062">
        <v>17.931716999999999</v>
      </c>
      <c r="AM1062">
        <v>117.1901</v>
      </c>
      <c r="AN1062">
        <v>1.7631976000000001E-2</v>
      </c>
      <c r="AO1062">
        <v>0.26198684999999999</v>
      </c>
      <c r="AQ1062">
        <v>10130</v>
      </c>
      <c r="AR1062">
        <f t="shared" si="70"/>
        <v>168.83333333333334</v>
      </c>
      <c r="AS1062">
        <v>6.233778</v>
      </c>
      <c r="AT1062">
        <v>103.71202</v>
      </c>
      <c r="AU1062">
        <v>1.0137616E-2</v>
      </c>
      <c r="AV1062">
        <v>1.2668185000000001</v>
      </c>
    </row>
    <row r="1063" spans="36:48">
      <c r="AJ1063">
        <v>10180</v>
      </c>
      <c r="AK1063" s="16">
        <f t="shared" si="69"/>
        <v>169.66666666666666</v>
      </c>
      <c r="AL1063">
        <v>17.930990000000001</v>
      </c>
      <c r="AM1063">
        <v>117.186874</v>
      </c>
      <c r="AN1063">
        <v>1.7614905E-2</v>
      </c>
      <c r="AO1063">
        <v>0.26083392</v>
      </c>
      <c r="AQ1063">
        <v>10140</v>
      </c>
      <c r="AR1063">
        <f t="shared" si="70"/>
        <v>169</v>
      </c>
      <c r="AS1063">
        <v>6.1237817000000003</v>
      </c>
      <c r="AT1063">
        <v>103.706566</v>
      </c>
      <c r="AU1063">
        <v>1.0102346E-2</v>
      </c>
      <c r="AV1063">
        <v>1.2943804000000001</v>
      </c>
    </row>
    <row r="1064" spans="36:48">
      <c r="AJ1064">
        <v>10190</v>
      </c>
      <c r="AK1064" s="16">
        <f t="shared" si="69"/>
        <v>169.83333333333334</v>
      </c>
      <c r="AL1064">
        <v>17.930264000000001</v>
      </c>
      <c r="AM1064">
        <v>117.18368</v>
      </c>
      <c r="AN1064">
        <v>1.7597996000000001E-2</v>
      </c>
      <c r="AO1064">
        <v>0.25969258000000001</v>
      </c>
      <c r="AQ1064">
        <v>10150</v>
      </c>
      <c r="AR1064">
        <f t="shared" si="70"/>
        <v>169.16666666666666</v>
      </c>
      <c r="AS1064">
        <v>6.0137859999999996</v>
      </c>
      <c r="AT1064">
        <v>103.70103</v>
      </c>
      <c r="AU1064">
        <v>1.0066655000000001E-2</v>
      </c>
      <c r="AV1064">
        <v>1.3225107</v>
      </c>
    </row>
    <row r="1065" spans="36:48">
      <c r="AJ1065">
        <v>10200</v>
      </c>
      <c r="AK1065" s="16">
        <f t="shared" si="69"/>
        <v>170</v>
      </c>
      <c r="AL1065">
        <v>17.929537</v>
      </c>
      <c r="AM1065">
        <v>117.18052</v>
      </c>
      <c r="AN1065">
        <v>1.7581247000000001E-2</v>
      </c>
      <c r="AO1065">
        <v>0.25856245</v>
      </c>
      <c r="AQ1065">
        <v>10160</v>
      </c>
      <c r="AR1065">
        <f t="shared" si="70"/>
        <v>169.33333333333334</v>
      </c>
      <c r="AS1065">
        <v>5.9037899999999999</v>
      </c>
      <c r="AT1065">
        <v>103.69541</v>
      </c>
      <c r="AU1065">
        <v>1.0030552E-2</v>
      </c>
      <c r="AV1065">
        <v>1.3512274</v>
      </c>
    </row>
    <row r="1066" spans="36:48">
      <c r="AJ1066">
        <v>10210</v>
      </c>
      <c r="AK1066" s="16">
        <f t="shared" si="69"/>
        <v>170.16666666666666</v>
      </c>
      <c r="AL1066">
        <v>17.928809999999999</v>
      </c>
      <c r="AM1066">
        <v>117.177376</v>
      </c>
      <c r="AN1066">
        <v>1.7564653999999999E-2</v>
      </c>
      <c r="AO1066">
        <v>0.25744339999999999</v>
      </c>
      <c r="AQ1066">
        <v>10170</v>
      </c>
      <c r="AR1066">
        <f t="shared" si="70"/>
        <v>169.5</v>
      </c>
      <c r="AS1066">
        <v>5.7937940000000001</v>
      </c>
      <c r="AT1066">
        <v>103.689705</v>
      </c>
      <c r="AU1066">
        <v>9.9940380000000002E-3</v>
      </c>
      <c r="AV1066">
        <v>1.380552</v>
      </c>
    </row>
    <row r="1067" spans="36:48">
      <c r="AJ1067">
        <v>10220</v>
      </c>
      <c r="AK1067" s="16">
        <f t="shared" si="69"/>
        <v>170.33333333333334</v>
      </c>
      <c r="AL1067">
        <v>17.928084999999999</v>
      </c>
      <c r="AM1067">
        <v>117.17427000000001</v>
      </c>
      <c r="AN1067">
        <v>1.7548214999999999E-2</v>
      </c>
      <c r="AO1067">
        <v>0.25633519999999999</v>
      </c>
      <c r="AQ1067">
        <v>10180</v>
      </c>
      <c r="AR1067">
        <f t="shared" si="70"/>
        <v>169.66666666666666</v>
      </c>
      <c r="AS1067">
        <v>5.6837983000000003</v>
      </c>
      <c r="AT1067">
        <v>103.68392</v>
      </c>
      <c r="AU1067">
        <v>9.9571220000000005E-3</v>
      </c>
      <c r="AV1067">
        <v>1.4105030000000001</v>
      </c>
    </row>
    <row r="1068" spans="36:48">
      <c r="AJ1068">
        <v>10230</v>
      </c>
      <c r="AK1068" s="16">
        <f t="shared" si="69"/>
        <v>170.5</v>
      </c>
      <c r="AL1068">
        <v>17.927358999999999</v>
      </c>
      <c r="AM1068">
        <v>117.17119</v>
      </c>
      <c r="AN1068">
        <v>1.7531926E-2</v>
      </c>
      <c r="AO1068">
        <v>0.25523770000000001</v>
      </c>
      <c r="AQ1068">
        <v>10190</v>
      </c>
      <c r="AR1068">
        <f t="shared" si="70"/>
        <v>169.83333333333334</v>
      </c>
      <c r="AS1068">
        <v>5.5738025000000002</v>
      </c>
      <c r="AT1068">
        <v>103.678055</v>
      </c>
      <c r="AU1068">
        <v>9.9198089999999999E-3</v>
      </c>
      <c r="AV1068">
        <v>1.4411001999999999</v>
      </c>
    </row>
    <row r="1069" spans="36:48">
      <c r="AJ1069">
        <v>10240</v>
      </c>
      <c r="AK1069" s="16">
        <f t="shared" si="69"/>
        <v>170.66666666666666</v>
      </c>
      <c r="AL1069">
        <v>17.926632000000001</v>
      </c>
      <c r="AM1069">
        <v>117.16813999999999</v>
      </c>
      <c r="AN1069">
        <v>1.7515785999999998E-2</v>
      </c>
      <c r="AO1069">
        <v>0.25415070000000001</v>
      </c>
      <c r="AQ1069">
        <v>10200</v>
      </c>
      <c r="AR1069">
        <f t="shared" si="70"/>
        <v>170</v>
      </c>
      <c r="AS1069">
        <v>5.4638059999999999</v>
      </c>
      <c r="AT1069">
        <v>103.672104</v>
      </c>
      <c r="AU1069">
        <v>9.8821055000000001E-3</v>
      </c>
      <c r="AV1069">
        <v>1.4723648</v>
      </c>
    </row>
    <row r="1070" spans="36:48">
      <c r="AJ1070">
        <v>10250</v>
      </c>
      <c r="AK1070" s="16">
        <f t="shared" si="69"/>
        <v>170.83333333333334</v>
      </c>
      <c r="AL1070">
        <v>17.925905</v>
      </c>
      <c r="AM1070">
        <v>117.165115</v>
      </c>
      <c r="AN1070">
        <v>1.7499799E-2</v>
      </c>
      <c r="AO1070">
        <v>0.25307456</v>
      </c>
      <c r="AQ1070">
        <v>10210</v>
      </c>
      <c r="AR1070">
        <f t="shared" si="70"/>
        <v>170.16666666666666</v>
      </c>
      <c r="AS1070">
        <v>5.3538103000000001</v>
      </c>
      <c r="AT1070">
        <v>103.66607</v>
      </c>
      <c r="AU1070">
        <v>9.844017E-3</v>
      </c>
      <c r="AV1070">
        <v>1.5043181999999999</v>
      </c>
    </row>
    <row r="1071" spans="36:48">
      <c r="AJ1071">
        <v>10260</v>
      </c>
      <c r="AK1071" s="16">
        <f t="shared" si="69"/>
        <v>171</v>
      </c>
      <c r="AL1071">
        <v>17.925179</v>
      </c>
      <c r="AM1071">
        <v>117.16212</v>
      </c>
      <c r="AN1071">
        <v>1.7483954999999999E-2</v>
      </c>
      <c r="AO1071">
        <v>0.25200853000000001</v>
      </c>
      <c r="AQ1071">
        <v>10220</v>
      </c>
      <c r="AR1071">
        <f t="shared" si="70"/>
        <v>170.33333333333334</v>
      </c>
      <c r="AS1071">
        <v>5.2438145</v>
      </c>
      <c r="AT1071">
        <v>103.65994999999999</v>
      </c>
      <c r="AU1071">
        <v>9.8055490000000002E-3</v>
      </c>
      <c r="AV1071">
        <v>1.5369827</v>
      </c>
    </row>
    <row r="1072" spans="36:48">
      <c r="AJ1072">
        <v>10270</v>
      </c>
      <c r="AK1072" s="16">
        <f t="shared" si="69"/>
        <v>171.16666666666666</v>
      </c>
      <c r="AL1072">
        <v>17.924451999999999</v>
      </c>
      <c r="AM1072">
        <v>117.15915</v>
      </c>
      <c r="AN1072">
        <v>1.7468254999999999E-2</v>
      </c>
      <c r="AO1072">
        <v>0.25095265999999999</v>
      </c>
      <c r="AQ1072">
        <v>10230</v>
      </c>
      <c r="AR1072">
        <f t="shared" si="70"/>
        <v>170.5</v>
      </c>
      <c r="AS1072">
        <v>5.1338185999999997</v>
      </c>
      <c r="AT1072">
        <v>103.65375</v>
      </c>
      <c r="AU1072">
        <v>9.766706E-3</v>
      </c>
      <c r="AV1072">
        <v>1.5703830999999999</v>
      </c>
    </row>
    <row r="1073" spans="36:48">
      <c r="AJ1073">
        <v>10280</v>
      </c>
      <c r="AK1073" s="16">
        <f t="shared" si="69"/>
        <v>171.33333333333334</v>
      </c>
      <c r="AL1073">
        <v>17.923725000000001</v>
      </c>
      <c r="AM1073">
        <v>117.156204</v>
      </c>
      <c r="AN1073">
        <v>1.7452696E-2</v>
      </c>
      <c r="AO1073">
        <v>0.24990685000000001</v>
      </c>
      <c r="AQ1073">
        <v>10240</v>
      </c>
      <c r="AR1073">
        <f t="shared" si="70"/>
        <v>170.66666666666666</v>
      </c>
      <c r="AS1073">
        <v>5.0238230000000001</v>
      </c>
      <c r="AT1073">
        <v>103.64746</v>
      </c>
      <c r="AU1073">
        <v>9.7274949999999992E-3</v>
      </c>
      <c r="AV1073">
        <v>1.6045429</v>
      </c>
    </row>
    <row r="1074" spans="36:48">
      <c r="AJ1074">
        <v>10290</v>
      </c>
      <c r="AK1074" s="16">
        <f t="shared" si="69"/>
        <v>171.5</v>
      </c>
      <c r="AL1074">
        <v>17.922998</v>
      </c>
      <c r="AM1074">
        <v>117.15329</v>
      </c>
      <c r="AN1074">
        <v>1.7437277000000001E-2</v>
      </c>
      <c r="AO1074">
        <v>0.24887087999999999</v>
      </c>
      <c r="AQ1074">
        <v>10250</v>
      </c>
      <c r="AR1074">
        <f t="shared" si="70"/>
        <v>170.83333333333334</v>
      </c>
      <c r="AS1074">
        <v>4.9138270000000004</v>
      </c>
      <c r="AT1074">
        <v>103.64109000000001</v>
      </c>
      <c r="AU1074">
        <v>9.6879189999999997E-3</v>
      </c>
      <c r="AV1074">
        <v>1.6394868</v>
      </c>
    </row>
    <row r="1075" spans="36:48">
      <c r="AJ1075">
        <v>10300</v>
      </c>
      <c r="AK1075" s="16">
        <f t="shared" si="69"/>
        <v>171.66666666666666</v>
      </c>
      <c r="AL1075">
        <v>17.922272</v>
      </c>
      <c r="AM1075">
        <v>117.1504</v>
      </c>
      <c r="AN1075">
        <v>1.7421994E-2</v>
      </c>
      <c r="AO1075">
        <v>0.2478446</v>
      </c>
      <c r="AQ1075">
        <v>10260</v>
      </c>
      <c r="AR1075">
        <f t="shared" si="70"/>
        <v>171</v>
      </c>
      <c r="AS1075">
        <v>4.8038306000000004</v>
      </c>
      <c r="AT1075">
        <v>103.634636</v>
      </c>
      <c r="AU1075">
        <v>9.6479849999999995E-3</v>
      </c>
      <c r="AV1075">
        <v>1.6752408000000001</v>
      </c>
    </row>
    <row r="1076" spans="36:48">
      <c r="AJ1076">
        <v>10310</v>
      </c>
      <c r="AK1076" s="16">
        <f t="shared" si="69"/>
        <v>171.83333333333334</v>
      </c>
      <c r="AL1076">
        <v>17.921544999999998</v>
      </c>
      <c r="AM1076">
        <v>117.14753</v>
      </c>
      <c r="AN1076">
        <v>1.7406847E-2</v>
      </c>
      <c r="AO1076">
        <v>0.24682783999999999</v>
      </c>
      <c r="AQ1076">
        <v>10270</v>
      </c>
      <c r="AR1076">
        <f t="shared" si="70"/>
        <v>171.16666666666666</v>
      </c>
      <c r="AS1076">
        <v>4.693835</v>
      </c>
      <c r="AT1076">
        <v>103.62809</v>
      </c>
      <c r="AU1076">
        <v>9.6076949999999994E-3</v>
      </c>
      <c r="AV1076">
        <v>1.7118313000000001</v>
      </c>
    </row>
    <row r="1077" spans="36:48">
      <c r="AJ1077">
        <v>10320</v>
      </c>
      <c r="AK1077" s="16">
        <f t="shared" si="69"/>
        <v>172</v>
      </c>
      <c r="AL1077">
        <v>17.920818000000001</v>
      </c>
      <c r="AM1077">
        <v>117.14469</v>
      </c>
      <c r="AN1077">
        <v>1.7391833999999998E-2</v>
      </c>
      <c r="AO1077">
        <v>0.24582063000000001</v>
      </c>
      <c r="AQ1077">
        <v>10280</v>
      </c>
      <c r="AR1077">
        <f t="shared" si="70"/>
        <v>171.33333333333334</v>
      </c>
      <c r="AS1077">
        <v>4.5838390000000002</v>
      </c>
      <c r="AT1077">
        <v>103.62146</v>
      </c>
      <c r="AU1077">
        <v>9.5670549999999997E-3</v>
      </c>
      <c r="AV1077">
        <v>1.7492863000000001</v>
      </c>
    </row>
    <row r="1078" spans="36:48">
      <c r="AJ1078">
        <v>10330</v>
      </c>
      <c r="AK1078" s="16">
        <f t="shared" si="69"/>
        <v>172.16666666666666</v>
      </c>
      <c r="AL1078">
        <v>17.920092</v>
      </c>
      <c r="AM1078">
        <v>117.14188</v>
      </c>
      <c r="AN1078">
        <v>1.7376955999999999E-2</v>
      </c>
      <c r="AO1078">
        <v>0.24482284000000001</v>
      </c>
      <c r="AQ1078">
        <v>10290</v>
      </c>
      <c r="AR1078">
        <f t="shared" si="70"/>
        <v>171.5</v>
      </c>
      <c r="AS1078">
        <v>4.4738429999999996</v>
      </c>
      <c r="AT1078">
        <v>103.61474</v>
      </c>
      <c r="AU1078">
        <v>9.5260680000000004E-3</v>
      </c>
      <c r="AV1078">
        <v>1.7876304000000001</v>
      </c>
    </row>
    <row r="1079" spans="36:48">
      <c r="AJ1079">
        <v>10340</v>
      </c>
      <c r="AK1079" s="16">
        <f t="shared" si="69"/>
        <v>172.33333333333334</v>
      </c>
      <c r="AL1079">
        <v>17.919367000000001</v>
      </c>
      <c r="AM1079">
        <v>117.139084</v>
      </c>
      <c r="AN1079">
        <v>1.7362204999999999E-2</v>
      </c>
      <c r="AO1079">
        <v>0.24383424000000001</v>
      </c>
      <c r="AQ1079">
        <v>10300</v>
      </c>
      <c r="AR1079">
        <f t="shared" si="70"/>
        <v>171.66666666666666</v>
      </c>
      <c r="AS1079">
        <v>4.3638472999999998</v>
      </c>
      <c r="AT1079">
        <v>103.60792499999999</v>
      </c>
      <c r="AU1079">
        <v>9.4847390000000007E-3</v>
      </c>
      <c r="AV1079">
        <v>1.8268937999999999</v>
      </c>
    </row>
    <row r="1080" spans="36:48">
      <c r="AJ1080">
        <v>10350</v>
      </c>
      <c r="AK1080" s="16">
        <f t="shared" si="69"/>
        <v>172.5</v>
      </c>
      <c r="AL1080">
        <v>17.91864</v>
      </c>
      <c r="AM1080">
        <v>117.136314</v>
      </c>
      <c r="AN1080">
        <v>1.7347583999999999E-2</v>
      </c>
      <c r="AO1080">
        <v>0.24285470000000001</v>
      </c>
      <c r="AQ1080">
        <v>10310</v>
      </c>
      <c r="AR1080">
        <f t="shared" si="70"/>
        <v>171.83333333333334</v>
      </c>
      <c r="AS1080">
        <v>4.2538514000000003</v>
      </c>
      <c r="AT1080">
        <v>103.60102999999999</v>
      </c>
      <c r="AU1080">
        <v>9.4430699999999996E-3</v>
      </c>
      <c r="AV1080">
        <v>1.8671066000000001</v>
      </c>
    </row>
    <row r="1081" spans="36:48">
      <c r="AJ1081">
        <v>10360</v>
      </c>
      <c r="AK1081" s="16">
        <f t="shared" si="69"/>
        <v>172.66666666666666</v>
      </c>
      <c r="AL1081">
        <v>17.917912999999999</v>
      </c>
      <c r="AM1081">
        <v>117.13357000000001</v>
      </c>
      <c r="AN1081">
        <v>1.7333087E-2</v>
      </c>
      <c r="AO1081">
        <v>0.24188407000000001</v>
      </c>
      <c r="AQ1081">
        <v>10320</v>
      </c>
      <c r="AR1081">
        <f t="shared" si="70"/>
        <v>172</v>
      </c>
      <c r="AS1081">
        <v>4.1438556000000002</v>
      </c>
      <c r="AT1081">
        <v>103.59403</v>
      </c>
      <c r="AU1081">
        <v>9.4010640000000006E-3</v>
      </c>
      <c r="AV1081">
        <v>1.908299</v>
      </c>
    </row>
    <row r="1082" spans="36:48">
      <c r="AJ1082">
        <v>10370</v>
      </c>
      <c r="AK1082" s="16">
        <f t="shared" si="69"/>
        <v>172.83333333333334</v>
      </c>
      <c r="AL1082">
        <v>17.917186999999998</v>
      </c>
      <c r="AM1082">
        <v>117.13085</v>
      </c>
      <c r="AN1082">
        <v>1.7318716000000001E-2</v>
      </c>
      <c r="AO1082">
        <v>0.24092226</v>
      </c>
      <c r="AQ1082">
        <v>10330</v>
      </c>
      <c r="AR1082">
        <f t="shared" si="70"/>
        <v>172.16666666666666</v>
      </c>
      <c r="AS1082">
        <v>4.0338592999999996</v>
      </c>
      <c r="AT1082">
        <v>103.58695</v>
      </c>
      <c r="AU1082">
        <v>9.3587240000000006E-3</v>
      </c>
      <c r="AV1082">
        <v>1.9505028</v>
      </c>
    </row>
    <row r="1083" spans="36:48">
      <c r="AJ1083">
        <v>10380</v>
      </c>
      <c r="AK1083" s="16">
        <f t="shared" si="69"/>
        <v>173</v>
      </c>
      <c r="AL1083">
        <v>17.916460000000001</v>
      </c>
      <c r="AM1083">
        <v>117.12815000000001</v>
      </c>
      <c r="AN1083">
        <v>1.7304467E-2</v>
      </c>
      <c r="AO1083">
        <v>0.23996914999999999</v>
      </c>
      <c r="AQ1083">
        <v>10340</v>
      </c>
      <c r="AR1083">
        <f t="shared" si="70"/>
        <v>172.33333333333334</v>
      </c>
      <c r="AS1083">
        <v>3.9238634000000001</v>
      </c>
      <c r="AT1083">
        <v>103.57976499999999</v>
      </c>
      <c r="AU1083">
        <v>9.3160499999999993E-3</v>
      </c>
      <c r="AV1083">
        <v>1.9937499999999999</v>
      </c>
    </row>
    <row r="1084" spans="36:48">
      <c r="AJ1084">
        <v>10390</v>
      </c>
      <c r="AK1084" s="16">
        <f t="shared" si="69"/>
        <v>173.16666666666666</v>
      </c>
      <c r="AL1084">
        <v>17.915732999999999</v>
      </c>
      <c r="AM1084">
        <v>117.12547000000001</v>
      </c>
      <c r="AN1084">
        <v>1.7290338999999998E-2</v>
      </c>
      <c r="AO1084">
        <v>0.23902461</v>
      </c>
      <c r="AQ1084">
        <v>10350</v>
      </c>
      <c r="AR1084">
        <f t="shared" si="70"/>
        <v>172.5</v>
      </c>
      <c r="AS1084">
        <v>3.8138676</v>
      </c>
      <c r="AT1084">
        <v>103.57249</v>
      </c>
      <c r="AU1084">
        <v>9.2730469999999995E-3</v>
      </c>
      <c r="AV1084">
        <v>2.0380704000000001</v>
      </c>
    </row>
    <row r="1085" spans="36:48">
      <c r="AJ1085">
        <v>10400</v>
      </c>
      <c r="AK1085" s="16">
        <f t="shared" si="69"/>
        <v>173.33333333333334</v>
      </c>
      <c r="AL1085">
        <v>17.915006999999999</v>
      </c>
      <c r="AM1085">
        <v>117.122826</v>
      </c>
      <c r="AN1085">
        <v>1.7276331999999998E-2</v>
      </c>
      <c r="AO1085">
        <v>0.23808855000000001</v>
      </c>
      <c r="AQ1085">
        <v>10360</v>
      </c>
      <c r="AR1085">
        <f t="shared" si="70"/>
        <v>172.66666666666666</v>
      </c>
      <c r="AS1085">
        <v>3.7038717000000001</v>
      </c>
      <c r="AT1085">
        <v>103.56511</v>
      </c>
      <c r="AU1085">
        <v>9.2297109999999998E-3</v>
      </c>
      <c r="AV1085">
        <v>2.0834980000000001</v>
      </c>
    </row>
    <row r="1086" spans="36:48">
      <c r="AJ1086">
        <v>10410</v>
      </c>
      <c r="AK1086" s="16">
        <f t="shared" si="69"/>
        <v>173.5</v>
      </c>
      <c r="AL1086">
        <v>17.914280000000002</v>
      </c>
      <c r="AM1086">
        <v>117.12018999999999</v>
      </c>
      <c r="AN1086">
        <v>1.7262441999999999E-2</v>
      </c>
      <c r="AO1086">
        <v>0.23716085000000001</v>
      </c>
      <c r="AQ1086">
        <v>10370</v>
      </c>
      <c r="AR1086">
        <f t="shared" si="70"/>
        <v>172.83333333333334</v>
      </c>
      <c r="AS1086">
        <v>3.5938756000000001</v>
      </c>
      <c r="AT1086">
        <v>103.557625</v>
      </c>
      <c r="AU1086">
        <v>9.1860450000000003E-3</v>
      </c>
      <c r="AV1086">
        <v>2.1300666000000001</v>
      </c>
    </row>
    <row r="1087" spans="36:48">
      <c r="AJ1087">
        <v>10420</v>
      </c>
      <c r="AK1087" s="16">
        <f t="shared" si="69"/>
        <v>173.66666666666666</v>
      </c>
      <c r="AL1087">
        <v>17.913553</v>
      </c>
      <c r="AM1087">
        <v>117.11758399999999</v>
      </c>
      <c r="AN1087">
        <v>1.7248668000000002E-2</v>
      </c>
      <c r="AO1087">
        <v>0.23624125000000001</v>
      </c>
      <c r="AQ1087">
        <v>10380</v>
      </c>
      <c r="AR1087">
        <f t="shared" si="70"/>
        <v>173</v>
      </c>
      <c r="AS1087">
        <v>3.4838798</v>
      </c>
      <c r="AT1087">
        <v>103.55003000000001</v>
      </c>
      <c r="AU1087">
        <v>9.1420500000000005E-3</v>
      </c>
      <c r="AV1087">
        <v>2.1778102000000001</v>
      </c>
    </row>
    <row r="1088" spans="36:48">
      <c r="AJ1088">
        <v>10430</v>
      </c>
      <c r="AK1088" s="16">
        <f t="shared" si="69"/>
        <v>173.83333333333334</v>
      </c>
      <c r="AL1088">
        <v>17.912827</v>
      </c>
      <c r="AM1088">
        <v>117.11499999999999</v>
      </c>
      <c r="AN1088">
        <v>1.7235007E-2</v>
      </c>
      <c r="AO1088">
        <v>0.23532977999999999</v>
      </c>
      <c r="AQ1088">
        <v>10390</v>
      </c>
      <c r="AR1088">
        <f t="shared" si="70"/>
        <v>173.16666666666666</v>
      </c>
      <c r="AS1088">
        <v>3.3738839999999999</v>
      </c>
      <c r="AT1088">
        <v>103.54234</v>
      </c>
      <c r="AU1088">
        <v>9.0977204999999998E-3</v>
      </c>
      <c r="AV1088">
        <v>2.2267632000000002</v>
      </c>
    </row>
    <row r="1089" spans="36:48">
      <c r="AJ1089">
        <v>10434.504000000001</v>
      </c>
      <c r="AK1089" s="16">
        <f t="shared" si="69"/>
        <v>173.9084</v>
      </c>
      <c r="AL1089">
        <v>17.912500000000001</v>
      </c>
      <c r="AM1089">
        <v>117.11384</v>
      </c>
      <c r="AN1089">
        <v>1.7228891999999999E-2</v>
      </c>
      <c r="AO1089">
        <v>0.23492187</v>
      </c>
      <c r="AQ1089">
        <v>10400</v>
      </c>
      <c r="AR1089">
        <f t="shared" si="70"/>
        <v>173.33333333333334</v>
      </c>
      <c r="AS1089">
        <v>3.2638880000000001</v>
      </c>
      <c r="AT1089">
        <v>103.53453</v>
      </c>
      <c r="AU1089">
        <v>9.0530560000000003E-3</v>
      </c>
      <c r="AV1089">
        <v>2.2769601000000002</v>
      </c>
    </row>
    <row r="1090" spans="36:48">
      <c r="AJ1090">
        <v>10434.504000000001</v>
      </c>
      <c r="AK1090" s="16">
        <f t="shared" si="69"/>
        <v>173.9084</v>
      </c>
      <c r="AL1090">
        <v>17.912500000000001</v>
      </c>
      <c r="AM1090">
        <v>117.11384</v>
      </c>
      <c r="AN1090">
        <v>1.7228891999999999E-2</v>
      </c>
      <c r="AO1090">
        <v>0.23492187</v>
      </c>
      <c r="AQ1090">
        <v>10410</v>
      </c>
      <c r="AR1090">
        <f t="shared" si="70"/>
        <v>173.5</v>
      </c>
      <c r="AS1090">
        <v>3.1538919999999999</v>
      </c>
      <c r="AT1090">
        <v>103.52661000000001</v>
      </c>
      <c r="AU1090">
        <v>9.0080539999999997E-3</v>
      </c>
      <c r="AV1090">
        <v>2.3284370000000001</v>
      </c>
    </row>
    <row r="1091" spans="36:48">
      <c r="AJ1091">
        <v>10440</v>
      </c>
      <c r="AK1091" s="16">
        <f t="shared" si="69"/>
        <v>174</v>
      </c>
      <c r="AL1091">
        <v>17.850904</v>
      </c>
      <c r="AM1091">
        <v>117.11239</v>
      </c>
      <c r="AN1091">
        <v>1.7221248000000001E-2</v>
      </c>
      <c r="AO1091">
        <v>0.24011609</v>
      </c>
      <c r="AQ1091">
        <v>10420</v>
      </c>
      <c r="AR1091">
        <f t="shared" si="70"/>
        <v>173.66666666666666</v>
      </c>
      <c r="AS1091">
        <v>3.0438961999999998</v>
      </c>
      <c r="AT1091">
        <v>103.51855999999999</v>
      </c>
      <c r="AU1091">
        <v>8.9627089999999993E-3</v>
      </c>
      <c r="AV1091">
        <v>2.3812299000000001</v>
      </c>
    </row>
    <row r="1092" spans="36:48">
      <c r="AJ1092">
        <v>10447.415000000001</v>
      </c>
      <c r="AK1092" s="16">
        <f t="shared" si="69"/>
        <v>174.12358333333336</v>
      </c>
      <c r="AL1092">
        <v>17.767800000000001</v>
      </c>
      <c r="AM1092">
        <v>117.11037</v>
      </c>
      <c r="AN1092">
        <v>1.721058E-2</v>
      </c>
      <c r="AO1092">
        <v>0.24713980999999999</v>
      </c>
      <c r="AQ1092">
        <v>10430</v>
      </c>
      <c r="AR1092">
        <f t="shared" si="70"/>
        <v>173.83333333333334</v>
      </c>
      <c r="AS1092">
        <v>2.9339</v>
      </c>
      <c r="AT1092">
        <v>103.51039</v>
      </c>
      <c r="AU1092">
        <v>8.9170180000000005E-3</v>
      </c>
      <c r="AV1092">
        <v>2.4353747000000001</v>
      </c>
    </row>
    <row r="1093" spans="36:48">
      <c r="AJ1093">
        <v>10447.415000000001</v>
      </c>
      <c r="AK1093" s="16">
        <f t="shared" si="69"/>
        <v>174.12358333333336</v>
      </c>
      <c r="AL1093">
        <v>17.767800000000001</v>
      </c>
      <c r="AM1093">
        <v>117.11037</v>
      </c>
      <c r="AN1093">
        <v>1.721058E-2</v>
      </c>
      <c r="AO1093">
        <v>0.24713983</v>
      </c>
      <c r="AQ1093">
        <v>10440</v>
      </c>
      <c r="AR1093">
        <f t="shared" si="70"/>
        <v>174</v>
      </c>
      <c r="AS1093">
        <v>2.8239043000000001</v>
      </c>
      <c r="AT1093">
        <v>103.5021</v>
      </c>
      <c r="AU1093">
        <v>8.8709719999999995E-3</v>
      </c>
      <c r="AV1093">
        <v>2.4909015000000001</v>
      </c>
    </row>
    <row r="1094" spans="36:48">
      <c r="AJ1094">
        <v>10450</v>
      </c>
      <c r="AK1094" s="16">
        <f t="shared" ref="AK1094:AK1157" si="71">AJ1094/60</f>
        <v>174.16666666666666</v>
      </c>
      <c r="AL1094">
        <v>17.726234000000002</v>
      </c>
      <c r="AM1094">
        <v>117.109634</v>
      </c>
      <c r="AN1094">
        <v>1.7206708000000001E-2</v>
      </c>
      <c r="AO1094">
        <v>0.25077887999999998</v>
      </c>
      <c r="AQ1094">
        <v>10450</v>
      </c>
      <c r="AR1094">
        <f t="shared" si="70"/>
        <v>174.16666666666666</v>
      </c>
      <c r="AS1094">
        <v>2.7139084000000002</v>
      </c>
      <c r="AT1094">
        <v>103.49366000000001</v>
      </c>
      <c r="AU1094">
        <v>8.8245660000000007E-3</v>
      </c>
      <c r="AV1094">
        <v>2.547847</v>
      </c>
    </row>
    <row r="1095" spans="36:48">
      <c r="AJ1095">
        <v>10460</v>
      </c>
      <c r="AK1095" s="16">
        <f t="shared" si="71"/>
        <v>174.33333333333334</v>
      </c>
      <c r="AL1095">
        <v>17.565429999999999</v>
      </c>
      <c r="AM1095">
        <v>117.10664</v>
      </c>
      <c r="AN1095">
        <v>1.7190919999999998E-2</v>
      </c>
      <c r="AO1095">
        <v>0.26492549999999998</v>
      </c>
      <c r="AQ1095">
        <v>10460</v>
      </c>
      <c r="AR1095">
        <f t="shared" ref="AR1095:AR1129" si="72">AQ1095/60</f>
        <v>174.33333333333334</v>
      </c>
      <c r="AS1095">
        <v>2.6039124</v>
      </c>
      <c r="AT1095">
        <v>103.48509</v>
      </c>
      <c r="AU1095">
        <v>8.7777900000000006E-3</v>
      </c>
      <c r="AV1095">
        <v>2.6062457999999999</v>
      </c>
    </row>
    <row r="1096" spans="36:48">
      <c r="AJ1096">
        <v>10470</v>
      </c>
      <c r="AK1096" s="16">
        <f t="shared" si="71"/>
        <v>174.5</v>
      </c>
      <c r="AL1096">
        <v>17.404624999999999</v>
      </c>
      <c r="AM1096">
        <v>117.10338</v>
      </c>
      <c r="AN1096">
        <v>1.7173704000000001E-2</v>
      </c>
      <c r="AO1096">
        <v>0.27917215000000001</v>
      </c>
      <c r="AQ1096">
        <v>10470</v>
      </c>
      <c r="AR1096">
        <f t="shared" si="72"/>
        <v>174.5</v>
      </c>
      <c r="AS1096">
        <v>2.4939165000000001</v>
      </c>
      <c r="AT1096">
        <v>103.47637</v>
      </c>
      <c r="AU1096">
        <v>8.7306339999999993E-3</v>
      </c>
      <c r="AV1096">
        <v>2.6661320000000002</v>
      </c>
    </row>
    <row r="1097" spans="36:48">
      <c r="AJ1097">
        <v>10480</v>
      </c>
      <c r="AK1097" s="16">
        <f t="shared" si="71"/>
        <v>174.66666666666666</v>
      </c>
      <c r="AL1097">
        <v>17.243822000000002</v>
      </c>
      <c r="AM1097">
        <v>117.09984</v>
      </c>
      <c r="AN1097">
        <v>1.7155034E-2</v>
      </c>
      <c r="AO1097">
        <v>0.29351830000000001</v>
      </c>
      <c r="AQ1097">
        <v>10480</v>
      </c>
      <c r="AR1097">
        <f t="shared" si="72"/>
        <v>174.66666666666666</v>
      </c>
      <c r="AS1097">
        <v>2.3839207</v>
      </c>
      <c r="AT1097">
        <v>103.46749</v>
      </c>
      <c r="AU1097">
        <v>8.6830870000000008E-3</v>
      </c>
      <c r="AV1097">
        <v>2.7275355000000001</v>
      </c>
    </row>
    <row r="1098" spans="36:48">
      <c r="AJ1098">
        <v>10490</v>
      </c>
      <c r="AK1098" s="16">
        <f t="shared" si="71"/>
        <v>174.83333333333334</v>
      </c>
      <c r="AL1098">
        <v>17.083017000000002</v>
      </c>
      <c r="AM1098">
        <v>117.09601000000001</v>
      </c>
      <c r="AN1098">
        <v>1.7134884E-2</v>
      </c>
      <c r="AO1098">
        <v>0.30796420000000002</v>
      </c>
      <c r="AQ1098">
        <v>10490</v>
      </c>
      <c r="AR1098">
        <f t="shared" si="72"/>
        <v>174.83333333333334</v>
      </c>
      <c r="AS1098">
        <v>2.2739246</v>
      </c>
      <c r="AT1098">
        <v>103.45846</v>
      </c>
      <c r="AU1098">
        <v>8.6351369999999993E-3</v>
      </c>
      <c r="AV1098">
        <v>2.7904825</v>
      </c>
    </row>
    <row r="1099" spans="36:48">
      <c r="AJ1099">
        <v>10500</v>
      </c>
      <c r="AK1099" s="16">
        <f t="shared" si="71"/>
        <v>175</v>
      </c>
      <c r="AL1099">
        <v>16.922215000000001</v>
      </c>
      <c r="AM1099">
        <v>117.0919</v>
      </c>
      <c r="AN1099">
        <v>1.7113235000000001E-2</v>
      </c>
      <c r="AO1099">
        <v>0.32251020000000002</v>
      </c>
      <c r="AQ1099">
        <v>10500</v>
      </c>
      <c r="AR1099">
        <f t="shared" si="72"/>
        <v>175</v>
      </c>
      <c r="AS1099">
        <v>2.1639287</v>
      </c>
      <c r="AT1099">
        <v>103.44925000000001</v>
      </c>
      <c r="AU1099">
        <v>8.5867689999999993E-3</v>
      </c>
      <c r="AV1099">
        <v>2.8550043000000001</v>
      </c>
    </row>
    <row r="1100" spans="36:48">
      <c r="AJ1100">
        <v>10510</v>
      </c>
      <c r="AK1100" s="16">
        <f t="shared" si="71"/>
        <v>175.16666666666666</v>
      </c>
      <c r="AL1100">
        <v>16.761410000000001</v>
      </c>
      <c r="AM1100">
        <v>117.08750000000001</v>
      </c>
      <c r="AN1100">
        <v>1.7090069999999999E-2</v>
      </c>
      <c r="AO1100">
        <v>0.33715683000000002</v>
      </c>
      <c r="AQ1100">
        <v>10510</v>
      </c>
      <c r="AR1100">
        <f t="shared" si="72"/>
        <v>175.16666666666666</v>
      </c>
      <c r="AS1100">
        <v>2.0539329999999998</v>
      </c>
      <c r="AT1100">
        <v>103.439865</v>
      </c>
      <c r="AU1100">
        <v>8.5379689999999994E-3</v>
      </c>
      <c r="AV1100">
        <v>2.9211282999999999</v>
      </c>
    </row>
    <row r="1101" spans="36:48">
      <c r="AJ1101">
        <v>10520</v>
      </c>
      <c r="AK1101" s="16">
        <f t="shared" si="71"/>
        <v>175.33333333333334</v>
      </c>
      <c r="AL1101">
        <v>16.600605000000002</v>
      </c>
      <c r="AM1101">
        <v>117.08280999999999</v>
      </c>
      <c r="AN1101">
        <v>1.7065369E-2</v>
      </c>
      <c r="AO1101">
        <v>0.35190474999999999</v>
      </c>
      <c r="AQ1101">
        <v>10520</v>
      </c>
      <c r="AR1101">
        <f t="shared" si="72"/>
        <v>175.33333333333334</v>
      </c>
      <c r="AS1101">
        <v>1.943937</v>
      </c>
      <c r="AT1101">
        <v>103.43029</v>
      </c>
      <c r="AU1101">
        <v>8.4887169999999998E-3</v>
      </c>
      <c r="AV1101">
        <v>2.9888797</v>
      </c>
    </row>
    <row r="1102" spans="36:48">
      <c r="AJ1102">
        <v>10530</v>
      </c>
      <c r="AK1102" s="16">
        <f t="shared" si="71"/>
        <v>175.5</v>
      </c>
      <c r="AL1102">
        <v>16.439802</v>
      </c>
      <c r="AM1102">
        <v>117.07782</v>
      </c>
      <c r="AN1102">
        <v>1.7039122E-2</v>
      </c>
      <c r="AO1102">
        <v>0.36675521999999999</v>
      </c>
      <c r="AQ1102">
        <v>10530</v>
      </c>
      <c r="AR1102">
        <f t="shared" si="72"/>
        <v>175.5</v>
      </c>
      <c r="AS1102">
        <v>1.833941</v>
      </c>
      <c r="AT1102">
        <v>103.420525</v>
      </c>
      <c r="AU1102">
        <v>8.4389970000000002E-3</v>
      </c>
      <c r="AV1102">
        <v>3.058268</v>
      </c>
    </row>
    <row r="1103" spans="36:48">
      <c r="AJ1103">
        <v>10540</v>
      </c>
      <c r="AK1103" s="16">
        <f t="shared" si="71"/>
        <v>175.66666666666666</v>
      </c>
      <c r="AL1103">
        <v>16.278997</v>
      </c>
      <c r="AM1103">
        <v>117.07254</v>
      </c>
      <c r="AN1103">
        <v>1.7011324000000001E-2</v>
      </c>
      <c r="AO1103">
        <v>0.38170979999999999</v>
      </c>
      <c r="AQ1103">
        <v>10540</v>
      </c>
      <c r="AR1103">
        <f t="shared" si="72"/>
        <v>175.66666666666666</v>
      </c>
      <c r="AS1103">
        <v>1.7239450999999999</v>
      </c>
      <c r="AT1103">
        <v>103.41055</v>
      </c>
      <c r="AU1103">
        <v>8.3887890000000007E-3</v>
      </c>
      <c r="AV1103">
        <v>3.1293129999999998</v>
      </c>
    </row>
    <row r="1104" spans="36:48">
      <c r="AJ1104">
        <v>10550</v>
      </c>
      <c r="AK1104" s="16">
        <f t="shared" si="71"/>
        <v>175.83333333333334</v>
      </c>
      <c r="AL1104">
        <v>16.118195</v>
      </c>
      <c r="AM1104">
        <v>117.066956</v>
      </c>
      <c r="AN1104">
        <v>1.6981969999999999E-2</v>
      </c>
      <c r="AO1104">
        <v>0.39677050000000003</v>
      </c>
      <c r="AQ1104">
        <v>10550</v>
      </c>
      <c r="AR1104">
        <f t="shared" si="72"/>
        <v>175.83333333333334</v>
      </c>
      <c r="AS1104">
        <v>1.6139492</v>
      </c>
      <c r="AT1104">
        <v>103.40036000000001</v>
      </c>
      <c r="AU1104">
        <v>8.3380720000000002E-3</v>
      </c>
      <c r="AV1104">
        <v>3.2020249999999999</v>
      </c>
    </row>
    <row r="1105" spans="36:48">
      <c r="AJ1105">
        <v>10560</v>
      </c>
      <c r="AK1105" s="16">
        <f t="shared" si="71"/>
        <v>176</v>
      </c>
      <c r="AL1105">
        <v>15.95739</v>
      </c>
      <c r="AM1105">
        <v>117.06107</v>
      </c>
      <c r="AN1105">
        <v>1.695106E-2</v>
      </c>
      <c r="AO1105">
        <v>0.41193955999999998</v>
      </c>
      <c r="AQ1105">
        <v>10560</v>
      </c>
      <c r="AR1105">
        <f t="shared" si="72"/>
        <v>176</v>
      </c>
      <c r="AS1105">
        <v>1.5039532</v>
      </c>
      <c r="AT1105">
        <v>103.38994</v>
      </c>
      <c r="AU1105">
        <v>8.2868230000000005E-3</v>
      </c>
      <c r="AV1105">
        <v>3.2764093999999999</v>
      </c>
    </row>
    <row r="1106" spans="36:48">
      <c r="AJ1106">
        <v>10570</v>
      </c>
      <c r="AK1106" s="16">
        <f t="shared" si="71"/>
        <v>176.16666666666666</v>
      </c>
      <c r="AL1106">
        <v>15.796586</v>
      </c>
      <c r="AM1106">
        <v>117.05489</v>
      </c>
      <c r="AN1106">
        <v>1.6918596000000001E-2</v>
      </c>
      <c r="AO1106">
        <v>0.42721963000000002</v>
      </c>
      <c r="AQ1106">
        <v>10570</v>
      </c>
      <c r="AR1106">
        <f t="shared" si="72"/>
        <v>176.16666666666666</v>
      </c>
      <c r="AS1106">
        <v>1.3939573999999999</v>
      </c>
      <c r="AT1106">
        <v>103.37927000000001</v>
      </c>
      <c r="AU1106">
        <v>8.2350180000000002E-3</v>
      </c>
      <c r="AV1106">
        <v>3.3524628000000001</v>
      </c>
    </row>
    <row r="1107" spans="36:48">
      <c r="AJ1107">
        <v>10580</v>
      </c>
      <c r="AK1107" s="16">
        <f t="shared" si="71"/>
        <v>176.33333333333334</v>
      </c>
      <c r="AL1107">
        <v>15.635782000000001</v>
      </c>
      <c r="AM1107">
        <v>117.048416</v>
      </c>
      <c r="AN1107">
        <v>1.688458E-2</v>
      </c>
      <c r="AO1107">
        <v>0.44261362999999998</v>
      </c>
      <c r="AQ1107">
        <v>10580</v>
      </c>
      <c r="AR1107">
        <f t="shared" si="72"/>
        <v>176.33333333333334</v>
      </c>
      <c r="AS1107">
        <v>1.2839613999999999</v>
      </c>
      <c r="AT1107">
        <v>103.36836</v>
      </c>
      <c r="AU1107">
        <v>8.1826329999999999E-3</v>
      </c>
      <c r="AV1107">
        <v>3.4301794000000001</v>
      </c>
    </row>
    <row r="1108" spans="36:48">
      <c r="AJ1108">
        <v>10590</v>
      </c>
      <c r="AK1108" s="16">
        <f t="shared" si="71"/>
        <v>176.5</v>
      </c>
      <c r="AL1108">
        <v>15.474978</v>
      </c>
      <c r="AM1108">
        <v>117.04163</v>
      </c>
      <c r="AN1108">
        <v>1.6849022000000002E-2</v>
      </c>
      <c r="AO1108">
        <v>0.45812493999999998</v>
      </c>
      <c r="AQ1108">
        <v>10590</v>
      </c>
      <c r="AR1108">
        <f t="shared" si="72"/>
        <v>176.5</v>
      </c>
      <c r="AS1108">
        <v>1.1739655</v>
      </c>
      <c r="AT1108">
        <v>103.35718</v>
      </c>
      <c r="AU1108">
        <v>8.1296400000000005E-3</v>
      </c>
      <c r="AV1108">
        <v>3.5095458000000002</v>
      </c>
    </row>
    <row r="1109" spans="36:48">
      <c r="AJ1109">
        <v>10600</v>
      </c>
      <c r="AK1109" s="16">
        <f t="shared" si="71"/>
        <v>176.66666666666666</v>
      </c>
      <c r="AL1109">
        <v>15.314174</v>
      </c>
      <c r="AM1109">
        <v>117.03456</v>
      </c>
      <c r="AN1109">
        <v>1.6811932000000002E-2</v>
      </c>
      <c r="AO1109">
        <v>0.47375727000000001</v>
      </c>
      <c r="AQ1109">
        <v>10600</v>
      </c>
      <c r="AR1109">
        <f t="shared" si="72"/>
        <v>176.66666666666666</v>
      </c>
      <c r="AS1109">
        <v>1.0639696000000001</v>
      </c>
      <c r="AT1109">
        <v>103.34572</v>
      </c>
      <c r="AU1109">
        <v>8.0760129999999999E-3</v>
      </c>
      <c r="AV1109">
        <v>3.5905333000000001</v>
      </c>
    </row>
    <row r="1110" spans="36:48">
      <c r="AJ1110">
        <v>10610</v>
      </c>
      <c r="AK1110" s="16">
        <f t="shared" si="71"/>
        <v>176.83333333333334</v>
      </c>
      <c r="AL1110">
        <v>15.153370000000001</v>
      </c>
      <c r="AM1110">
        <v>117.02719999999999</v>
      </c>
      <c r="AN1110">
        <v>1.6773318999999998E-2</v>
      </c>
      <c r="AO1110">
        <v>0.48951497999999999</v>
      </c>
      <c r="AQ1110">
        <v>10610</v>
      </c>
      <c r="AR1110">
        <f t="shared" si="72"/>
        <v>176.83333333333334</v>
      </c>
      <c r="AS1110">
        <v>0.95397365000000001</v>
      </c>
      <c r="AT1110">
        <v>103.33396999999999</v>
      </c>
      <c r="AU1110">
        <v>8.0217250000000004E-3</v>
      </c>
      <c r="AV1110">
        <v>3.6731028999999999</v>
      </c>
    </row>
    <row r="1111" spans="36:48">
      <c r="AJ1111">
        <v>10620</v>
      </c>
      <c r="AK1111" s="16">
        <f t="shared" si="71"/>
        <v>177</v>
      </c>
      <c r="AL1111">
        <v>14.992566</v>
      </c>
      <c r="AM1111">
        <v>117.01954000000001</v>
      </c>
      <c r="AN1111">
        <v>1.67332E-2</v>
      </c>
      <c r="AO1111">
        <v>0.50540214999999999</v>
      </c>
      <c r="AQ1111">
        <v>10620</v>
      </c>
      <c r="AR1111">
        <f t="shared" si="72"/>
        <v>177</v>
      </c>
      <c r="AS1111">
        <v>0.84397774999999997</v>
      </c>
      <c r="AT1111">
        <v>103.321915</v>
      </c>
      <c r="AU1111">
        <v>7.9667474999999995E-3</v>
      </c>
      <c r="AV1111">
        <v>3.7572128999999999</v>
      </c>
    </row>
    <row r="1112" spans="36:48">
      <c r="AJ1112">
        <v>10630</v>
      </c>
      <c r="AK1112" s="16">
        <f t="shared" si="71"/>
        <v>177.16666666666666</v>
      </c>
      <c r="AL1112">
        <v>14.831761999999999</v>
      </c>
      <c r="AM1112">
        <v>117.01159</v>
      </c>
      <c r="AN1112">
        <v>1.6691586000000001E-2</v>
      </c>
      <c r="AO1112">
        <v>0.52142363999999997</v>
      </c>
      <c r="AQ1112">
        <v>10630</v>
      </c>
      <c r="AR1112">
        <f t="shared" si="72"/>
        <v>177.16666666666666</v>
      </c>
      <c r="AS1112">
        <v>0.73398180000000002</v>
      </c>
      <c r="AT1112">
        <v>103.30954</v>
      </c>
      <c r="AU1112">
        <v>7.9110499999999993E-3</v>
      </c>
      <c r="AV1112">
        <v>3.8428068</v>
      </c>
    </row>
    <row r="1113" spans="36:48">
      <c r="AJ1113">
        <v>10640</v>
      </c>
      <c r="AK1113" s="16">
        <f t="shared" si="71"/>
        <v>177.33333333333334</v>
      </c>
      <c r="AL1113">
        <v>14.670958499999999</v>
      </c>
      <c r="AM1113">
        <v>117.00336</v>
      </c>
      <c r="AN1113">
        <v>1.66485E-2</v>
      </c>
      <c r="AO1113">
        <v>0.53758490000000003</v>
      </c>
      <c r="AQ1113">
        <v>10640</v>
      </c>
      <c r="AR1113">
        <f t="shared" si="72"/>
        <v>177.33333333333334</v>
      </c>
      <c r="AS1113">
        <v>0.62398589999999998</v>
      </c>
      <c r="AT1113">
        <v>103.29684</v>
      </c>
      <c r="AU1113">
        <v>7.8546060000000001E-3</v>
      </c>
      <c r="AV1113">
        <v>3.9298030000000002</v>
      </c>
    </row>
    <row r="1114" spans="36:48">
      <c r="AJ1114">
        <v>10650</v>
      </c>
      <c r="AK1114" s="16">
        <f t="shared" si="71"/>
        <v>177.5</v>
      </c>
      <c r="AL1114">
        <v>14.510154999999999</v>
      </c>
      <c r="AM1114">
        <v>116.99483499999999</v>
      </c>
      <c r="AN1114">
        <v>1.6603952000000002E-2</v>
      </c>
      <c r="AO1114">
        <v>0.55389089999999996</v>
      </c>
      <c r="AQ1114">
        <v>10650</v>
      </c>
      <c r="AR1114">
        <f t="shared" si="72"/>
        <v>177.5</v>
      </c>
      <c r="AS1114">
        <v>0.51398999999999995</v>
      </c>
      <c r="AT1114">
        <v>103.28377999999999</v>
      </c>
      <c r="AU1114">
        <v>7.7973883999999999E-3</v>
      </c>
      <c r="AV1114">
        <v>4.0181170000000002</v>
      </c>
    </row>
    <row r="1115" spans="36:48">
      <c r="AJ1115">
        <v>10660</v>
      </c>
      <c r="AK1115" s="16">
        <f t="shared" si="71"/>
        <v>177.66666666666666</v>
      </c>
      <c r="AL1115">
        <v>14.349349999999999</v>
      </c>
      <c r="AM1115">
        <v>116.98604</v>
      </c>
      <c r="AN1115">
        <v>1.6557971000000001E-2</v>
      </c>
      <c r="AO1115">
        <v>0.57034850000000004</v>
      </c>
      <c r="AQ1115">
        <v>10655.494000000001</v>
      </c>
      <c r="AR1115">
        <f t="shared" si="72"/>
        <v>177.59156666666667</v>
      </c>
      <c r="AS1115">
        <v>0.45355596999999997</v>
      </c>
      <c r="AT1115">
        <v>103.27647</v>
      </c>
      <c r="AU1115">
        <v>7.7656110000000004E-3</v>
      </c>
      <c r="AV1115">
        <v>4.0671629999999999</v>
      </c>
    </row>
    <row r="1116" spans="36:48">
      <c r="AJ1116">
        <v>10670</v>
      </c>
      <c r="AK1116" s="16">
        <f t="shared" si="71"/>
        <v>177.83333333333334</v>
      </c>
      <c r="AL1116">
        <v>14.188546000000001</v>
      </c>
      <c r="AM1116">
        <v>116.97696000000001</v>
      </c>
      <c r="AN1116">
        <v>1.6510569999999999E-2</v>
      </c>
      <c r="AO1116">
        <v>0.58696289999999995</v>
      </c>
      <c r="AQ1116">
        <v>10655.494000000001</v>
      </c>
      <c r="AR1116">
        <f t="shared" si="72"/>
        <v>177.59156666666667</v>
      </c>
      <c r="AS1116">
        <v>0.45355596999999997</v>
      </c>
      <c r="AT1116">
        <v>103.27647</v>
      </c>
      <c r="AU1116">
        <v>7.7656110000000004E-3</v>
      </c>
      <c r="AV1116">
        <v>4.0671663000000002</v>
      </c>
    </row>
    <row r="1117" spans="36:48">
      <c r="AJ1117">
        <v>10680</v>
      </c>
      <c r="AK1117" s="16">
        <f t="shared" si="71"/>
        <v>178</v>
      </c>
      <c r="AL1117">
        <v>14.027742</v>
      </c>
      <c r="AM1117">
        <v>116.96760999999999</v>
      </c>
      <c r="AN1117">
        <v>1.6461778E-2</v>
      </c>
      <c r="AO1117">
        <v>0.60374223999999999</v>
      </c>
      <c r="AQ1117">
        <v>10660</v>
      </c>
      <c r="AR1117">
        <f t="shared" si="72"/>
        <v>177.66666666666666</v>
      </c>
      <c r="AS1117">
        <v>0.39346376</v>
      </c>
      <c r="AT1117">
        <v>103.270355</v>
      </c>
      <c r="AU1117">
        <v>7.7393150000000001E-3</v>
      </c>
      <c r="AV1117">
        <v>4.1199417</v>
      </c>
    </row>
    <row r="1118" spans="36:48">
      <c r="AJ1118">
        <v>10690</v>
      </c>
      <c r="AK1118" s="16">
        <f t="shared" si="71"/>
        <v>178.16666666666666</v>
      </c>
      <c r="AL1118">
        <v>13.866939</v>
      </c>
      <c r="AM1118">
        <v>116.95799</v>
      </c>
      <c r="AN1118">
        <v>1.6411616E-2</v>
      </c>
      <c r="AO1118">
        <v>0.62069249999999998</v>
      </c>
      <c r="AQ1118">
        <v>10670</v>
      </c>
      <c r="AR1118">
        <f t="shared" si="72"/>
        <v>177.83333333333334</v>
      </c>
      <c r="AS1118">
        <v>0.26009732000000002</v>
      </c>
      <c r="AT1118">
        <v>103.25645400000001</v>
      </c>
      <c r="AU1118">
        <v>7.6800957000000003E-3</v>
      </c>
      <c r="AV1118">
        <v>4.2385910000000004</v>
      </c>
    </row>
    <row r="1119" spans="36:48">
      <c r="AJ1119">
        <v>10700</v>
      </c>
      <c r="AK1119" s="16">
        <f t="shared" si="71"/>
        <v>178.33333333333334</v>
      </c>
      <c r="AL1119">
        <v>13.706135</v>
      </c>
      <c r="AM1119">
        <v>116.948105</v>
      </c>
      <c r="AN1119">
        <v>1.6360105999999999E-2</v>
      </c>
      <c r="AO1119">
        <v>0.63782172999999998</v>
      </c>
      <c r="AQ1119">
        <v>10680</v>
      </c>
      <c r="AR1119">
        <f t="shared" si="72"/>
        <v>178</v>
      </c>
      <c r="AS1119">
        <v>0.12673087</v>
      </c>
      <c r="AT1119">
        <v>103.242035</v>
      </c>
      <c r="AU1119">
        <v>7.6196170000000004E-3</v>
      </c>
      <c r="AV1119">
        <v>4.3590856000000002</v>
      </c>
    </row>
    <row r="1120" spans="36:48">
      <c r="AJ1120">
        <v>10710</v>
      </c>
      <c r="AK1120" s="16">
        <f t="shared" si="71"/>
        <v>178.5</v>
      </c>
      <c r="AL1120">
        <v>13.54533</v>
      </c>
      <c r="AM1120">
        <v>116.93796</v>
      </c>
      <c r="AN1120">
        <v>1.6307275999999999E-2</v>
      </c>
      <c r="AO1120">
        <v>0.655138</v>
      </c>
      <c r="AQ1120">
        <v>10690</v>
      </c>
      <c r="AR1120">
        <f t="shared" si="72"/>
        <v>178.16666666666666</v>
      </c>
      <c r="AS1120">
        <v>-6.6355659999999999E-3</v>
      </c>
      <c r="AT1120">
        <v>103.22708</v>
      </c>
      <c r="AU1120">
        <v>7.5578379999999999E-3</v>
      </c>
      <c r="AV1120">
        <v>4.4811519999999998</v>
      </c>
    </row>
    <row r="1121" spans="36:48">
      <c r="AJ1121">
        <v>10720</v>
      </c>
      <c r="AK1121" s="16">
        <f t="shared" si="71"/>
        <v>178.66666666666666</v>
      </c>
      <c r="AL1121">
        <v>13.384525999999999</v>
      </c>
      <c r="AM1121">
        <v>116.92755</v>
      </c>
      <c r="AN1121">
        <v>1.6253150000000001E-2</v>
      </c>
      <c r="AO1121">
        <v>0.67264950000000001</v>
      </c>
      <c r="AQ1121">
        <v>10700</v>
      </c>
      <c r="AR1121">
        <f t="shared" si="72"/>
        <v>178.33333333333334</v>
      </c>
      <c r="AS1121">
        <v>-0.14000201000000001</v>
      </c>
      <c r="AT1121">
        <v>103.21156000000001</v>
      </c>
      <c r="AU1121">
        <v>7.4947225000000003E-3</v>
      </c>
      <c r="AV1121">
        <v>4.6044315999999998</v>
      </c>
    </row>
    <row r="1122" spans="36:48">
      <c r="AJ1122">
        <v>10730</v>
      </c>
      <c r="AK1122" s="16">
        <f t="shared" si="71"/>
        <v>178.83333333333334</v>
      </c>
      <c r="AL1122">
        <v>13.223722</v>
      </c>
      <c r="AM1122">
        <v>116.9169</v>
      </c>
      <c r="AN1122">
        <v>1.6197754000000002E-2</v>
      </c>
      <c r="AO1122">
        <v>0.69036500000000001</v>
      </c>
      <c r="AQ1122">
        <v>10710</v>
      </c>
      <c r="AR1122">
        <f t="shared" si="72"/>
        <v>178.5</v>
      </c>
      <c r="AS1122">
        <v>-0.27336844999999999</v>
      </c>
      <c r="AT1122">
        <v>103.19548</v>
      </c>
      <c r="AU1122">
        <v>7.430234E-3</v>
      </c>
      <c r="AV1122">
        <v>4.7285370000000002</v>
      </c>
    </row>
    <row r="1123" spans="36:48">
      <c r="AJ1123">
        <v>10740</v>
      </c>
      <c r="AK1123" s="16">
        <f t="shared" si="71"/>
        <v>179</v>
      </c>
      <c r="AL1123">
        <v>13.062919000000001</v>
      </c>
      <c r="AM1123">
        <v>116.90599</v>
      </c>
      <c r="AN1123">
        <v>1.6141117999999999E-2</v>
      </c>
      <c r="AO1123">
        <v>0.70829439999999999</v>
      </c>
      <c r="AQ1123">
        <v>10720</v>
      </c>
      <c r="AR1123">
        <f t="shared" si="72"/>
        <v>178.66666666666666</v>
      </c>
      <c r="AS1123">
        <v>-0.40673488000000002</v>
      </c>
      <c r="AT1123">
        <v>103.1788</v>
      </c>
      <c r="AU1123">
        <v>7.3643390000000001E-3</v>
      </c>
      <c r="AV1123">
        <v>4.8529834999999997</v>
      </c>
    </row>
    <row r="1124" spans="36:48">
      <c r="AJ1124">
        <v>10750</v>
      </c>
      <c r="AK1124" s="16">
        <f t="shared" si="71"/>
        <v>179.16666666666666</v>
      </c>
      <c r="AL1124">
        <v>12.902115</v>
      </c>
      <c r="AM1124">
        <v>116.89484400000001</v>
      </c>
      <c r="AN1124">
        <v>1.608327E-2</v>
      </c>
      <c r="AO1124">
        <v>0.72644779999999998</v>
      </c>
      <c r="AQ1124">
        <v>10730</v>
      </c>
      <c r="AR1124">
        <f t="shared" si="72"/>
        <v>178.83333333333334</v>
      </c>
      <c r="AS1124">
        <v>-0.54010135000000004</v>
      </c>
      <c r="AT1124">
        <v>103.16152</v>
      </c>
      <c r="AU1124">
        <v>7.2970175999999996E-3</v>
      </c>
      <c r="AV1124">
        <v>4.9772395999999999</v>
      </c>
    </row>
    <row r="1125" spans="36:48">
      <c r="AJ1125">
        <v>10760</v>
      </c>
      <c r="AK1125" s="16">
        <f t="shared" si="71"/>
        <v>179.33333333333334</v>
      </c>
      <c r="AL1125">
        <v>12.74131</v>
      </c>
      <c r="AM1125">
        <v>116.88346</v>
      </c>
      <c r="AN1125">
        <v>1.6024236000000001E-2</v>
      </c>
      <c r="AO1125">
        <v>0.74483465999999998</v>
      </c>
      <c r="AQ1125">
        <v>10740</v>
      </c>
      <c r="AR1125">
        <f t="shared" si="72"/>
        <v>179</v>
      </c>
      <c r="AS1125">
        <v>-0.67346775999999997</v>
      </c>
      <c r="AT1125">
        <v>103.14362</v>
      </c>
      <c r="AU1125">
        <v>7.2282570000000001E-3</v>
      </c>
      <c r="AV1125">
        <v>5.1006936999999999</v>
      </c>
    </row>
    <row r="1126" spans="36:48">
      <c r="AJ1126">
        <v>10770</v>
      </c>
      <c r="AK1126" s="16">
        <f t="shared" si="71"/>
        <v>179.5</v>
      </c>
      <c r="AL1126">
        <v>12.580506</v>
      </c>
      <c r="AM1126">
        <v>116.87183</v>
      </c>
      <c r="AN1126">
        <v>1.5964045999999999E-2</v>
      </c>
      <c r="AO1126">
        <v>0.76346623999999996</v>
      </c>
      <c r="AQ1126">
        <v>10750</v>
      </c>
      <c r="AR1126">
        <f t="shared" si="72"/>
        <v>179.16666666666666</v>
      </c>
      <c r="AS1126">
        <v>-0.80683419999999995</v>
      </c>
      <c r="AT1126">
        <v>103.12511000000001</v>
      </c>
      <c r="AU1126">
        <v>7.1580569999999998E-3</v>
      </c>
      <c r="AV1126">
        <v>5.2226743999999998</v>
      </c>
    </row>
    <row r="1127" spans="36:48">
      <c r="AJ1127">
        <v>10780</v>
      </c>
      <c r="AK1127" s="16">
        <f t="shared" si="71"/>
        <v>179.66666666666666</v>
      </c>
      <c r="AL1127">
        <v>12.419703</v>
      </c>
      <c r="AM1127">
        <v>116.85998499999999</v>
      </c>
      <c r="AN1127">
        <v>1.5902728000000001E-2</v>
      </c>
      <c r="AO1127">
        <v>0.78235390000000005</v>
      </c>
      <c r="AQ1127">
        <v>10757.893</v>
      </c>
      <c r="AR1127">
        <f t="shared" si="72"/>
        <v>179.29821666666666</v>
      </c>
      <c r="AS1127">
        <v>-0.91209507000000001</v>
      </c>
      <c r="AT1127">
        <v>103.11006</v>
      </c>
      <c r="AU1127">
        <v>7.1016433999999996E-3</v>
      </c>
      <c r="AV1127">
        <v>5.3174047</v>
      </c>
    </row>
    <row r="1128" spans="36:48">
      <c r="AJ1128">
        <v>10790</v>
      </c>
      <c r="AK1128" s="16">
        <f t="shared" si="71"/>
        <v>179.83333333333334</v>
      </c>
      <c r="AL1128">
        <v>12.258899</v>
      </c>
      <c r="AM1128">
        <v>116.84791</v>
      </c>
      <c r="AN1128">
        <v>1.584031E-2</v>
      </c>
      <c r="AO1128">
        <v>0.80150929999999998</v>
      </c>
      <c r="AQ1128">
        <v>10757.893</v>
      </c>
      <c r="AR1128">
        <f t="shared" si="72"/>
        <v>179.29821666666666</v>
      </c>
      <c r="AS1128">
        <v>-0.91209507000000001</v>
      </c>
      <c r="AT1128">
        <v>103.11006</v>
      </c>
      <c r="AU1128">
        <v>7.1016430000000004E-3</v>
      </c>
      <c r="AV1128">
        <v>5.3174029999999997</v>
      </c>
    </row>
    <row r="1129" spans="36:48">
      <c r="AJ1129">
        <v>10800</v>
      </c>
      <c r="AK1129" s="16">
        <f t="shared" si="71"/>
        <v>180</v>
      </c>
      <c r="AL1129">
        <v>12.098095000000001</v>
      </c>
      <c r="AM1129">
        <v>116.83562000000001</v>
      </c>
      <c r="AN1129">
        <v>1.577682E-2</v>
      </c>
      <c r="AO1129">
        <v>0.82094489999999998</v>
      </c>
      <c r="AQ1129">
        <v>10758</v>
      </c>
      <c r="AR1129">
        <f t="shared" si="72"/>
        <v>179.3</v>
      </c>
      <c r="AS1129">
        <v>-0.91209507000000001</v>
      </c>
      <c r="AT1129">
        <v>103.10985599999999</v>
      </c>
      <c r="AU1129">
        <v>7.1008694000000002E-3</v>
      </c>
      <c r="AV1129">
        <v>5.3167150000000003</v>
      </c>
    </row>
    <row r="1130" spans="36:48">
      <c r="AJ1130">
        <v>10810</v>
      </c>
      <c r="AK1130" s="16">
        <f t="shared" si="71"/>
        <v>180.16666666666666</v>
      </c>
      <c r="AL1130">
        <v>11.937290000000001</v>
      </c>
      <c r="AM1130">
        <v>116.823105</v>
      </c>
      <c r="AN1130">
        <v>1.571229E-2</v>
      </c>
      <c r="AO1130">
        <v>0.84067356999999998</v>
      </c>
    </row>
    <row r="1131" spans="36:48">
      <c r="AJ1131">
        <v>10820</v>
      </c>
      <c r="AK1131" s="16">
        <f t="shared" si="71"/>
        <v>180.33333333333334</v>
      </c>
      <c r="AL1131">
        <v>11.776486</v>
      </c>
      <c r="AM1131">
        <v>116.81039</v>
      </c>
      <c r="AN1131">
        <v>1.5646743000000001E-2</v>
      </c>
      <c r="AO1131">
        <v>0.86070880000000005</v>
      </c>
    </row>
    <row r="1132" spans="36:48">
      <c r="AJ1132">
        <v>10830</v>
      </c>
      <c r="AK1132" s="16">
        <f t="shared" si="71"/>
        <v>180.5</v>
      </c>
      <c r="AL1132">
        <v>11.615683000000001</v>
      </c>
      <c r="AM1132">
        <v>116.797455</v>
      </c>
      <c r="AN1132">
        <v>1.5580207E-2</v>
      </c>
      <c r="AO1132">
        <v>0.88106452999999996</v>
      </c>
    </row>
    <row r="1133" spans="36:48">
      <c r="AJ1133">
        <v>10840</v>
      </c>
      <c r="AK1133" s="16">
        <f t="shared" si="71"/>
        <v>180.66666666666666</v>
      </c>
      <c r="AL1133">
        <v>11.454879</v>
      </c>
      <c r="AM1133">
        <v>116.784325</v>
      </c>
      <c r="AN1133">
        <v>1.5512712999999999E-2</v>
      </c>
      <c r="AO1133">
        <v>0.90175559999999999</v>
      </c>
    </row>
    <row r="1134" spans="36:48">
      <c r="AJ1134">
        <v>10850</v>
      </c>
      <c r="AK1134" s="16">
        <f t="shared" si="71"/>
        <v>180.83333333333334</v>
      </c>
      <c r="AL1134">
        <v>11.294074999999999</v>
      </c>
      <c r="AM1134">
        <v>116.771</v>
      </c>
      <c r="AN1134">
        <v>1.5444286999999999E-2</v>
      </c>
      <c r="AO1134">
        <v>0.92279750000000005</v>
      </c>
    </row>
    <row r="1135" spans="36:48">
      <c r="AJ1135">
        <v>10860</v>
      </c>
      <c r="AK1135" s="16">
        <f t="shared" si="71"/>
        <v>181</v>
      </c>
      <c r="AL1135">
        <v>11.133271000000001</v>
      </c>
      <c r="AM1135">
        <v>116.75748</v>
      </c>
      <c r="AN1135">
        <v>1.5374956E-2</v>
      </c>
      <c r="AO1135">
        <v>0.94420590000000004</v>
      </c>
    </row>
    <row r="1136" spans="36:48">
      <c r="AJ1136">
        <v>10870</v>
      </c>
      <c r="AK1136" s="16">
        <f t="shared" si="71"/>
        <v>181.16666666666666</v>
      </c>
      <c r="AL1136">
        <v>10.972466000000001</v>
      </c>
      <c r="AM1136">
        <v>116.743774</v>
      </c>
      <c r="AN1136">
        <v>1.5304747E-2</v>
      </c>
      <c r="AO1136">
        <v>0.96599703999999997</v>
      </c>
    </row>
    <row r="1137" spans="36:41">
      <c r="AJ1137">
        <v>10880</v>
      </c>
      <c r="AK1137" s="16">
        <f t="shared" si="71"/>
        <v>181.33333333333334</v>
      </c>
      <c r="AL1137">
        <v>10.811662999999999</v>
      </c>
      <c r="AM1137">
        <v>116.72987999999999</v>
      </c>
      <c r="AN1137">
        <v>1.5233689E-2</v>
      </c>
      <c r="AO1137">
        <v>0.98818815000000004</v>
      </c>
    </row>
    <row r="1138" spans="36:41">
      <c r="AJ1138">
        <v>10890</v>
      </c>
      <c r="AK1138" s="16">
        <f t="shared" si="71"/>
        <v>181.5</v>
      </c>
      <c r="AL1138">
        <v>10.650859000000001</v>
      </c>
      <c r="AM1138">
        <v>116.715805</v>
      </c>
      <c r="AN1138">
        <v>1.5161803999999999E-2</v>
      </c>
      <c r="AO1138">
        <v>1.0107993</v>
      </c>
    </row>
    <row r="1139" spans="36:41">
      <c r="AJ1139">
        <v>10900</v>
      </c>
      <c r="AK1139" s="16">
        <f t="shared" si="71"/>
        <v>181.66666666666666</v>
      </c>
      <c r="AL1139">
        <v>10.490055</v>
      </c>
      <c r="AM1139">
        <v>116.70155</v>
      </c>
      <c r="AN1139">
        <v>1.5089121E-2</v>
      </c>
      <c r="AO1139">
        <v>1.0338482</v>
      </c>
    </row>
    <row r="1140" spans="36:41">
      <c r="AJ1140">
        <v>10910</v>
      </c>
      <c r="AK1140" s="16">
        <f t="shared" si="71"/>
        <v>181.83333333333334</v>
      </c>
      <c r="AL1140">
        <v>10.329250999999999</v>
      </c>
      <c r="AM1140">
        <v>116.68712600000001</v>
      </c>
      <c r="AN1140">
        <v>1.5015664999999999E-2</v>
      </c>
      <c r="AO1140">
        <v>1.0573542</v>
      </c>
    </row>
    <row r="1141" spans="36:41">
      <c r="AJ1141">
        <v>10920</v>
      </c>
      <c r="AK1141" s="16">
        <f t="shared" si="71"/>
        <v>182</v>
      </c>
      <c r="AL1141">
        <v>10.168447</v>
      </c>
      <c r="AM1141">
        <v>116.67252999999999</v>
      </c>
      <c r="AN1141">
        <v>1.4941463E-2</v>
      </c>
      <c r="AO1141">
        <v>1.0813372999999999</v>
      </c>
    </row>
    <row r="1142" spans="36:41">
      <c r="AJ1142">
        <v>10930</v>
      </c>
      <c r="AK1142" s="16">
        <f t="shared" si="71"/>
        <v>182.16666666666666</v>
      </c>
      <c r="AL1142">
        <v>10.007643</v>
      </c>
      <c r="AM1142">
        <v>116.657776</v>
      </c>
      <c r="AN1142">
        <v>1.4866536499999999E-2</v>
      </c>
      <c r="AO1142">
        <v>1.1058216000000001</v>
      </c>
    </row>
    <row r="1143" spans="36:41">
      <c r="AJ1143">
        <v>10940</v>
      </c>
      <c r="AK1143" s="16">
        <f t="shared" si="71"/>
        <v>182.33333333333334</v>
      </c>
      <c r="AL1143">
        <v>9.8468389999999992</v>
      </c>
      <c r="AM1143">
        <v>116.64285</v>
      </c>
      <c r="AN1143">
        <v>1.4790910000000001E-2</v>
      </c>
      <c r="AO1143">
        <v>1.1308285</v>
      </c>
    </row>
    <row r="1144" spans="36:41">
      <c r="AJ1144">
        <v>10950</v>
      </c>
      <c r="AK1144" s="16">
        <f t="shared" si="71"/>
        <v>182.5</v>
      </c>
      <c r="AL1144">
        <v>9.6860350000000004</v>
      </c>
      <c r="AM1144">
        <v>116.62778</v>
      </c>
      <c r="AN1144">
        <v>1.4714609E-2</v>
      </c>
      <c r="AO1144">
        <v>1.1563809</v>
      </c>
    </row>
    <row r="1145" spans="36:41">
      <c r="AJ1145">
        <v>10960</v>
      </c>
      <c r="AK1145" s="16">
        <f t="shared" si="71"/>
        <v>182.66666666666666</v>
      </c>
      <c r="AL1145">
        <v>9.5252309999999998</v>
      </c>
      <c r="AM1145">
        <v>116.61254</v>
      </c>
      <c r="AN1145">
        <v>1.46376565E-2</v>
      </c>
      <c r="AO1145">
        <v>1.1825025</v>
      </c>
    </row>
    <row r="1146" spans="36:41">
      <c r="AJ1146">
        <v>10970</v>
      </c>
      <c r="AK1146" s="16">
        <f t="shared" si="71"/>
        <v>182.83333333333334</v>
      </c>
      <c r="AL1146">
        <v>9.3644269999999992</v>
      </c>
      <c r="AM1146">
        <v>116.59715</v>
      </c>
      <c r="AN1146">
        <v>1.4560075E-2</v>
      </c>
      <c r="AO1146">
        <v>1.2092206000000001</v>
      </c>
    </row>
    <row r="1147" spans="36:41">
      <c r="AJ1147">
        <v>10980</v>
      </c>
      <c r="AK1147" s="16">
        <f t="shared" si="71"/>
        <v>183</v>
      </c>
      <c r="AL1147">
        <v>9.2036230000000003</v>
      </c>
      <c r="AM1147">
        <v>116.58161</v>
      </c>
      <c r="AN1147">
        <v>1.4481884E-2</v>
      </c>
      <c r="AO1147">
        <v>1.2365628</v>
      </c>
    </row>
    <row r="1148" spans="36:41">
      <c r="AJ1148">
        <v>10990</v>
      </c>
      <c r="AK1148" s="16">
        <f t="shared" si="71"/>
        <v>183.16666666666666</v>
      </c>
      <c r="AL1148">
        <v>9.0428189999999997</v>
      </c>
      <c r="AM1148">
        <v>116.56592999999999</v>
      </c>
      <c r="AN1148">
        <v>1.4403108E-2</v>
      </c>
      <c r="AO1148">
        <v>1.2645554999999999</v>
      </c>
    </row>
    <row r="1149" spans="36:41">
      <c r="AJ1149">
        <v>11000</v>
      </c>
      <c r="AK1149" s="16">
        <f t="shared" si="71"/>
        <v>183.33333333333334</v>
      </c>
      <c r="AL1149">
        <v>8.8820150000000009</v>
      </c>
      <c r="AM1149">
        <v>116.5501</v>
      </c>
      <c r="AN1149">
        <v>1.4323766999999999E-2</v>
      </c>
      <c r="AO1149">
        <v>1.2932272</v>
      </c>
    </row>
    <row r="1150" spans="36:41">
      <c r="AJ1150">
        <v>11010</v>
      </c>
      <c r="AK1150" s="16">
        <f t="shared" si="71"/>
        <v>183.5</v>
      </c>
      <c r="AL1150">
        <v>8.7212110000000003</v>
      </c>
      <c r="AM1150">
        <v>116.53413399999999</v>
      </c>
      <c r="AN1150">
        <v>1.4243881E-2</v>
      </c>
      <c r="AO1150">
        <v>1.3226085999999999</v>
      </c>
    </row>
    <row r="1151" spans="36:41">
      <c r="AJ1151">
        <v>11020</v>
      </c>
      <c r="AK1151" s="16">
        <f t="shared" si="71"/>
        <v>183.66666666666666</v>
      </c>
      <c r="AL1151">
        <v>8.5604080000000007</v>
      </c>
      <c r="AM1151">
        <v>116.51802000000001</v>
      </c>
      <c r="AN1151">
        <v>1.4163469999999999E-2</v>
      </c>
      <c r="AO1151">
        <v>1.3527358</v>
      </c>
    </row>
    <row r="1152" spans="36:41">
      <c r="AJ1152">
        <v>11030</v>
      </c>
      <c r="AK1152" s="16">
        <f t="shared" si="71"/>
        <v>183.83333333333334</v>
      </c>
      <c r="AL1152">
        <v>8.3996030000000008</v>
      </c>
      <c r="AM1152">
        <v>116.50176999999999</v>
      </c>
      <c r="AN1152">
        <v>1.4082551E-2</v>
      </c>
      <c r="AO1152">
        <v>1.3836389</v>
      </c>
    </row>
    <row r="1153" spans="36:41">
      <c r="AJ1153">
        <v>11040</v>
      </c>
      <c r="AK1153" s="16">
        <f t="shared" si="71"/>
        <v>184</v>
      </c>
      <c r="AL1153">
        <v>8.2387990000000002</v>
      </c>
      <c r="AM1153">
        <v>116.48538000000001</v>
      </c>
      <c r="AN1153">
        <v>1.4001145E-2</v>
      </c>
      <c r="AO1153">
        <v>1.4153519999999999</v>
      </c>
    </row>
    <row r="1154" spans="36:41">
      <c r="AJ1154">
        <v>11050</v>
      </c>
      <c r="AK1154" s="16">
        <f t="shared" si="71"/>
        <v>184.16666666666666</v>
      </c>
      <c r="AL1154">
        <v>8.0779949999999996</v>
      </c>
      <c r="AM1154">
        <v>116.468864</v>
      </c>
      <c r="AN1154">
        <v>1.3919269E-2</v>
      </c>
      <c r="AO1154">
        <v>1.4479108999999999</v>
      </c>
    </row>
    <row r="1155" spans="36:41">
      <c r="AJ1155">
        <v>11060</v>
      </c>
      <c r="AK1155" s="16">
        <f t="shared" si="71"/>
        <v>184.33333333333334</v>
      </c>
      <c r="AL1155">
        <v>7.9171915000000004</v>
      </c>
      <c r="AM1155">
        <v>116.45220999999999</v>
      </c>
      <c r="AN1155">
        <v>1.3836938999999999E-2</v>
      </c>
      <c r="AO1155">
        <v>1.4813597999999999</v>
      </c>
    </row>
    <row r="1156" spans="36:41">
      <c r="AJ1156">
        <v>11070</v>
      </c>
      <c r="AK1156" s="16">
        <f t="shared" si="71"/>
        <v>184.5</v>
      </c>
      <c r="AL1156">
        <v>7.7563870000000001</v>
      </c>
      <c r="AM1156">
        <v>116.435425</v>
      </c>
      <c r="AN1156">
        <v>1.3754171000000001E-2</v>
      </c>
      <c r="AO1156">
        <v>1.5157354000000001</v>
      </c>
    </row>
    <row r="1157" spans="36:41">
      <c r="AJ1157">
        <v>11080</v>
      </c>
      <c r="AK1157" s="16">
        <f t="shared" si="71"/>
        <v>184.66666666666666</v>
      </c>
      <c r="AL1157">
        <v>7.5955833999999998</v>
      </c>
      <c r="AM1157">
        <v>116.41851</v>
      </c>
      <c r="AN1157">
        <v>1.3670982999999999E-2</v>
      </c>
      <c r="AO1157">
        <v>1.5510796</v>
      </c>
    </row>
    <row r="1158" spans="36:41">
      <c r="AJ1158">
        <v>11090</v>
      </c>
      <c r="AK1158" s="16">
        <f t="shared" ref="AK1158:AK1196" si="73">AJ1158/60</f>
        <v>184.83333333333334</v>
      </c>
      <c r="AL1158">
        <v>7.4347789999999998</v>
      </c>
      <c r="AM1158">
        <v>116.40146</v>
      </c>
      <c r="AN1158">
        <v>1.3587386999999999E-2</v>
      </c>
      <c r="AO1158">
        <v>1.5874360000000001</v>
      </c>
    </row>
    <row r="1159" spans="36:41">
      <c r="AJ1159">
        <v>11100</v>
      </c>
      <c r="AK1159" s="16">
        <f t="shared" si="73"/>
        <v>185</v>
      </c>
      <c r="AL1159">
        <v>7.2739754000000003</v>
      </c>
      <c r="AM1159">
        <v>116.38428</v>
      </c>
      <c r="AN1159">
        <v>1.35034E-2</v>
      </c>
      <c r="AO1159">
        <v>1.624851</v>
      </c>
    </row>
    <row r="1160" spans="36:41">
      <c r="AJ1160">
        <v>11110</v>
      </c>
      <c r="AK1160" s="16">
        <f t="shared" si="73"/>
        <v>185.16666666666666</v>
      </c>
      <c r="AL1160">
        <v>7.1131716000000003</v>
      </c>
      <c r="AM1160">
        <v>116.36696999999999</v>
      </c>
      <c r="AN1160">
        <v>1.3419031E-2</v>
      </c>
      <c r="AO1160">
        <v>1.6633743000000001</v>
      </c>
    </row>
    <row r="1161" spans="36:41">
      <c r="AJ1161">
        <v>11120</v>
      </c>
      <c r="AK1161" s="16">
        <f t="shared" si="73"/>
        <v>185.33333333333334</v>
      </c>
      <c r="AL1161">
        <v>6.9523672999999997</v>
      </c>
      <c r="AM1161">
        <v>116.349525</v>
      </c>
      <c r="AN1161">
        <v>1.3334294999999999E-2</v>
      </c>
      <c r="AO1161">
        <v>1.7030559000000001</v>
      </c>
    </row>
    <row r="1162" spans="36:41">
      <c r="AJ1162">
        <v>11130</v>
      </c>
      <c r="AK1162" s="16">
        <f t="shared" si="73"/>
        <v>185.5</v>
      </c>
      <c r="AL1162">
        <v>6.7915634999999996</v>
      </c>
      <c r="AM1162">
        <v>116.33195499999999</v>
      </c>
      <c r="AN1162">
        <v>1.3249202999999999E-2</v>
      </c>
      <c r="AO1162">
        <v>1.7439488000000001</v>
      </c>
    </row>
    <row r="1163" spans="36:41">
      <c r="AJ1163">
        <v>11140</v>
      </c>
      <c r="AK1163" s="16">
        <f t="shared" si="73"/>
        <v>185.66666666666666</v>
      </c>
      <c r="AL1163">
        <v>6.6307592</v>
      </c>
      <c r="AM1163">
        <v>116.31425</v>
      </c>
      <c r="AN1163">
        <v>1.3163764999999999E-2</v>
      </c>
      <c r="AO1163">
        <v>1.7861092000000001</v>
      </c>
    </row>
    <row r="1164" spans="36:41">
      <c r="AJ1164">
        <v>11150</v>
      </c>
      <c r="AK1164" s="16">
        <f t="shared" si="73"/>
        <v>185.83333333333334</v>
      </c>
      <c r="AL1164">
        <v>6.4699553999999999</v>
      </c>
      <c r="AM1164">
        <v>116.29640999999999</v>
      </c>
      <c r="AN1164">
        <v>1.3077989E-2</v>
      </c>
      <c r="AO1164">
        <v>1.8295950000000001</v>
      </c>
    </row>
    <row r="1165" spans="36:41">
      <c r="AJ1165">
        <v>11160</v>
      </c>
      <c r="AK1165" s="16">
        <f t="shared" si="73"/>
        <v>186</v>
      </c>
      <c r="AL1165">
        <v>6.3091515999999999</v>
      </c>
      <c r="AM1165">
        <v>116.278435</v>
      </c>
      <c r="AN1165">
        <v>1.2991885E-2</v>
      </c>
      <c r="AO1165">
        <v>1.8744670999999999</v>
      </c>
    </row>
    <row r="1166" spans="36:41">
      <c r="AJ1166">
        <v>11170</v>
      </c>
      <c r="AK1166" s="16">
        <f t="shared" si="73"/>
        <v>186.16666666666666</v>
      </c>
      <c r="AL1166">
        <v>6.1483473999999996</v>
      </c>
      <c r="AM1166">
        <v>116.26031500000001</v>
      </c>
      <c r="AN1166">
        <v>1.2905458E-2</v>
      </c>
      <c r="AO1166">
        <v>1.92079</v>
      </c>
    </row>
    <row r="1167" spans="36:41">
      <c r="AJ1167">
        <v>11180</v>
      </c>
      <c r="AK1167" s="16">
        <f t="shared" si="73"/>
        <v>186.33333333333334</v>
      </c>
      <c r="AL1167">
        <v>5.9875436000000004</v>
      </c>
      <c r="AM1167">
        <v>116.24206</v>
      </c>
      <c r="AN1167">
        <v>1.2818716000000001E-2</v>
      </c>
      <c r="AO1167">
        <v>1.9686303000000001</v>
      </c>
    </row>
    <row r="1168" spans="36:41">
      <c r="AJ1168">
        <v>11190</v>
      </c>
      <c r="AK1168" s="16">
        <f t="shared" si="73"/>
        <v>186.5</v>
      </c>
      <c r="AL1168">
        <v>5.82674</v>
      </c>
      <c r="AM1168">
        <v>116.22365600000001</v>
      </c>
      <c r="AN1168">
        <v>1.2731660000000001E-2</v>
      </c>
      <c r="AO1168">
        <v>2.0180587999999999</v>
      </c>
    </row>
    <row r="1169" spans="36:41">
      <c r="AJ1169">
        <v>11200</v>
      </c>
      <c r="AK1169" s="16">
        <f t="shared" si="73"/>
        <v>186.66666666666666</v>
      </c>
      <c r="AL1169">
        <v>5.6659354999999998</v>
      </c>
      <c r="AM1169">
        <v>116.2051</v>
      </c>
      <c r="AN1169">
        <v>1.2644295E-2</v>
      </c>
      <c r="AO1169">
        <v>2.0691476</v>
      </c>
    </row>
    <row r="1170" spans="36:41">
      <c r="AJ1170">
        <v>11210</v>
      </c>
      <c r="AK1170" s="16">
        <f t="shared" si="73"/>
        <v>186.83333333333334</v>
      </c>
      <c r="AL1170">
        <v>5.5051316999999997</v>
      </c>
      <c r="AM1170">
        <v>116.186386</v>
      </c>
      <c r="AN1170">
        <v>1.2556619E-2</v>
      </c>
      <c r="AO1170">
        <v>2.1219735000000002</v>
      </c>
    </row>
    <row r="1171" spans="36:41">
      <c r="AJ1171">
        <v>11220</v>
      </c>
      <c r="AK1171" s="16">
        <f t="shared" si="73"/>
        <v>187</v>
      </c>
      <c r="AL1171">
        <v>5.3443274000000001</v>
      </c>
      <c r="AM1171">
        <v>116.16752</v>
      </c>
      <c r="AN1171">
        <v>1.2468633999999999E-2</v>
      </c>
      <c r="AO1171">
        <v>2.1766161999999998</v>
      </c>
    </row>
    <row r="1172" spans="36:41">
      <c r="AJ1172">
        <v>11230</v>
      </c>
      <c r="AK1172" s="16">
        <f t="shared" si="73"/>
        <v>187.16666666666666</v>
      </c>
      <c r="AL1172">
        <v>5.1835237000000003</v>
      </c>
      <c r="AM1172">
        <v>116.14848000000001</v>
      </c>
      <c r="AN1172">
        <v>1.2380337E-2</v>
      </c>
      <c r="AO1172">
        <v>2.2331588</v>
      </c>
    </row>
    <row r="1173" spans="36:41">
      <c r="AJ1173">
        <v>11240</v>
      </c>
      <c r="AK1173" s="16">
        <f t="shared" si="73"/>
        <v>187.33333333333334</v>
      </c>
      <c r="AL1173">
        <v>5.0227199999999996</v>
      </c>
      <c r="AM1173">
        <v>116.12927000000001</v>
      </c>
      <c r="AN1173">
        <v>1.2291721E-2</v>
      </c>
      <c r="AO1173">
        <v>2.2916886999999999</v>
      </c>
    </row>
    <row r="1174" spans="36:41">
      <c r="AJ1174">
        <v>11250</v>
      </c>
      <c r="AK1174" s="16">
        <f t="shared" si="73"/>
        <v>187.5</v>
      </c>
      <c r="AL1174">
        <v>4.8619155999999997</v>
      </c>
      <c r="AM1174">
        <v>116.10988</v>
      </c>
      <c r="AN1174">
        <v>1.2202779E-2</v>
      </c>
      <c r="AO1174">
        <v>2.3522959999999999</v>
      </c>
    </row>
    <row r="1175" spans="36:41">
      <c r="AJ1175">
        <v>11260</v>
      </c>
      <c r="AK1175" s="16">
        <f t="shared" si="73"/>
        <v>187.66666666666666</v>
      </c>
      <c r="AL1175">
        <v>4.7011120000000002</v>
      </c>
      <c r="AM1175">
        <v>116.090294</v>
      </c>
      <c r="AN1175">
        <v>1.2113501E-2</v>
      </c>
      <c r="AO1175">
        <v>2.4150752999999998</v>
      </c>
    </row>
    <row r="1176" spans="36:41">
      <c r="AJ1176">
        <v>11270</v>
      </c>
      <c r="AK1176" s="16">
        <f t="shared" si="73"/>
        <v>187.83333333333334</v>
      </c>
      <c r="AL1176">
        <v>4.5403079999999996</v>
      </c>
      <c r="AM1176">
        <v>116.0705</v>
      </c>
      <c r="AN1176">
        <v>1.2023875999999999E-2</v>
      </c>
      <c r="AO1176">
        <v>2.4801247000000002</v>
      </c>
    </row>
    <row r="1177" spans="36:41">
      <c r="AJ1177">
        <v>11280</v>
      </c>
      <c r="AK1177" s="16">
        <f t="shared" si="73"/>
        <v>188</v>
      </c>
      <c r="AL1177">
        <v>4.3795036999999999</v>
      </c>
      <c r="AM1177">
        <v>116.0505</v>
      </c>
      <c r="AN1177">
        <v>1.19338855E-2</v>
      </c>
      <c r="AO1177">
        <v>2.547542</v>
      </c>
    </row>
    <row r="1178" spans="36:41">
      <c r="AJ1178">
        <v>11290</v>
      </c>
      <c r="AK1178" s="16">
        <f t="shared" si="73"/>
        <v>188.16666666666666</v>
      </c>
      <c r="AL1178">
        <v>4.2187000000000001</v>
      </c>
      <c r="AM1178">
        <v>116.03026</v>
      </c>
      <c r="AN1178">
        <v>1.1843512E-2</v>
      </c>
      <c r="AO1178">
        <v>2.6174333000000001</v>
      </c>
    </row>
    <row r="1179" spans="36:41">
      <c r="AJ1179">
        <v>11300</v>
      </c>
      <c r="AK1179" s="16">
        <f t="shared" si="73"/>
        <v>188.33333333333334</v>
      </c>
      <c r="AL1179">
        <v>4.0578957000000004</v>
      </c>
      <c r="AM1179">
        <v>116.00978000000001</v>
      </c>
      <c r="AN1179">
        <v>1.1752732E-2</v>
      </c>
      <c r="AO1179">
        <v>2.6899066</v>
      </c>
    </row>
    <row r="1180" spans="36:41">
      <c r="AJ1180">
        <v>11310</v>
      </c>
      <c r="AK1180" s="16">
        <f t="shared" si="73"/>
        <v>188.5</v>
      </c>
      <c r="AL1180">
        <v>3.8970918999999999</v>
      </c>
      <c r="AM1180">
        <v>115.98904400000001</v>
      </c>
      <c r="AN1180">
        <v>1.1661522000000001E-2</v>
      </c>
      <c r="AO1180">
        <v>2.7650730000000001</v>
      </c>
    </row>
    <row r="1181" spans="36:41">
      <c r="AJ1181">
        <v>11320</v>
      </c>
      <c r="AK1181" s="16">
        <f t="shared" si="73"/>
        <v>188.66666666666666</v>
      </c>
      <c r="AL1181">
        <v>3.7362877999999999</v>
      </c>
      <c r="AM1181">
        <v>115.968025</v>
      </c>
      <c r="AN1181">
        <v>1.1569848000000001E-2</v>
      </c>
      <c r="AO1181">
        <v>2.8430398000000001</v>
      </c>
    </row>
    <row r="1182" spans="36:41">
      <c r="AJ1182">
        <v>11330</v>
      </c>
      <c r="AK1182" s="16">
        <f t="shared" si="73"/>
        <v>188.83333333333334</v>
      </c>
      <c r="AL1182">
        <v>3.5754839999999999</v>
      </c>
      <c r="AM1182">
        <v>115.94672</v>
      </c>
      <c r="AN1182">
        <v>1.1477678999999999E-2</v>
      </c>
      <c r="AO1182">
        <v>2.9239251999999998</v>
      </c>
    </row>
    <row r="1183" spans="36:41">
      <c r="AJ1183">
        <v>11340</v>
      </c>
      <c r="AK1183" s="16">
        <f t="shared" si="73"/>
        <v>189</v>
      </c>
      <c r="AL1183">
        <v>3.4146800000000002</v>
      </c>
      <c r="AM1183">
        <v>115.92507999999999</v>
      </c>
      <c r="AN1183">
        <v>1.1384975E-2</v>
      </c>
      <c r="AO1183">
        <v>3.0078475</v>
      </c>
    </row>
    <row r="1184" spans="36:41">
      <c r="AJ1184">
        <v>11350</v>
      </c>
      <c r="AK1184" s="16">
        <f t="shared" si="73"/>
        <v>189.16666666666666</v>
      </c>
      <c r="AL1184">
        <v>3.253876</v>
      </c>
      <c r="AM1184">
        <v>115.90309999999999</v>
      </c>
      <c r="AN1184">
        <v>1.1291693E-2</v>
      </c>
      <c r="AO1184">
        <v>3.0949236999999998</v>
      </c>
    </row>
    <row r="1185" spans="36:41">
      <c r="AJ1185">
        <v>11360</v>
      </c>
      <c r="AK1185" s="16">
        <f t="shared" si="73"/>
        <v>189.33333333333334</v>
      </c>
      <c r="AL1185">
        <v>3.0930719999999998</v>
      </c>
      <c r="AM1185">
        <v>115.88075000000001</v>
      </c>
      <c r="AN1185">
        <v>1.1197785E-2</v>
      </c>
      <c r="AO1185">
        <v>3.1852558000000002</v>
      </c>
    </row>
    <row r="1186" spans="36:41">
      <c r="AJ1186">
        <v>11370</v>
      </c>
      <c r="AK1186" s="16">
        <f t="shared" si="73"/>
        <v>189.5</v>
      </c>
      <c r="AL1186">
        <v>2.9322680000000001</v>
      </c>
      <c r="AM1186">
        <v>115.858</v>
      </c>
      <c r="AN1186">
        <v>1.1103197E-2</v>
      </c>
      <c r="AO1186">
        <v>3.2789670000000002</v>
      </c>
    </row>
    <row r="1187" spans="36:41">
      <c r="AJ1187">
        <v>11380</v>
      </c>
      <c r="AK1187" s="16">
        <f t="shared" si="73"/>
        <v>189.66666666666666</v>
      </c>
      <c r="AL1187">
        <v>2.7714639999999999</v>
      </c>
      <c r="AM1187">
        <v>115.83481999999999</v>
      </c>
      <c r="AN1187">
        <v>1.10078715E-2</v>
      </c>
      <c r="AO1187">
        <v>3.376172</v>
      </c>
    </row>
    <row r="1188" spans="36:41">
      <c r="AJ1188">
        <v>11390</v>
      </c>
      <c r="AK1188" s="16">
        <f t="shared" si="73"/>
        <v>189.83333333333334</v>
      </c>
      <c r="AL1188">
        <v>2.6106600000000002</v>
      </c>
      <c r="AM1188">
        <v>115.81119</v>
      </c>
      <c r="AN1188">
        <v>1.0911743999999999E-2</v>
      </c>
      <c r="AO1188">
        <v>3.4769777999999998</v>
      </c>
    </row>
    <row r="1189" spans="36:41">
      <c r="AJ1189">
        <v>11400</v>
      </c>
      <c r="AK1189" s="16">
        <f t="shared" si="73"/>
        <v>190</v>
      </c>
      <c r="AL1189">
        <v>2.449856</v>
      </c>
      <c r="AM1189">
        <v>115.78705600000001</v>
      </c>
      <c r="AN1189">
        <v>1.0814748000000001E-2</v>
      </c>
      <c r="AO1189">
        <v>3.5814767000000001</v>
      </c>
    </row>
    <row r="1190" spans="36:41">
      <c r="AJ1190">
        <v>11410</v>
      </c>
      <c r="AK1190" s="16">
        <f t="shared" si="73"/>
        <v>190.16666666666666</v>
      </c>
      <c r="AL1190">
        <v>2.2890519999999999</v>
      </c>
      <c r="AM1190">
        <v>115.76239</v>
      </c>
      <c r="AN1190">
        <v>1.0716807E-2</v>
      </c>
      <c r="AO1190">
        <v>3.6897747999999999</v>
      </c>
    </row>
    <row r="1191" spans="36:41">
      <c r="AJ1191">
        <v>11420</v>
      </c>
      <c r="AK1191" s="16">
        <f t="shared" si="73"/>
        <v>190.33333333333334</v>
      </c>
      <c r="AL1191">
        <v>2.1282481999999998</v>
      </c>
      <c r="AM1191">
        <v>115.73715</v>
      </c>
      <c r="AN1191">
        <v>1.0617842000000001E-2</v>
      </c>
      <c r="AO1191">
        <v>3.8019664</v>
      </c>
    </row>
    <row r="1192" spans="36:41">
      <c r="AJ1192">
        <v>11430</v>
      </c>
      <c r="AK1192" s="16">
        <f t="shared" si="73"/>
        <v>190.5</v>
      </c>
      <c r="AL1192">
        <v>1.9674442000000001</v>
      </c>
      <c r="AM1192">
        <v>115.711296</v>
      </c>
      <c r="AN1192">
        <v>1.0517766E-2</v>
      </c>
      <c r="AO1192">
        <v>3.9181203999999998</v>
      </c>
    </row>
    <row r="1193" spans="36:41">
      <c r="AJ1193">
        <v>11440</v>
      </c>
      <c r="AK1193" s="16">
        <f t="shared" si="73"/>
        <v>190.66666666666666</v>
      </c>
      <c r="AL1193">
        <v>1.8066401000000001</v>
      </c>
      <c r="AM1193">
        <v>115.68478</v>
      </c>
      <c r="AN1193">
        <v>1.0416491999999999E-2</v>
      </c>
      <c r="AO1193">
        <v>4.0382300000000004</v>
      </c>
    </row>
    <row r="1194" spans="36:41">
      <c r="AJ1194">
        <v>11441.873</v>
      </c>
      <c r="AK1194" s="16">
        <f t="shared" si="73"/>
        <v>190.69788333333332</v>
      </c>
      <c r="AL1194">
        <v>1.7765199</v>
      </c>
      <c r="AM1194">
        <v>115.67973000000001</v>
      </c>
      <c r="AN1194">
        <v>1.0397381000000001E-2</v>
      </c>
      <c r="AO1194">
        <v>4.0611652999999999</v>
      </c>
    </row>
    <row r="1195" spans="36:41">
      <c r="AJ1195">
        <v>11441.873</v>
      </c>
      <c r="AK1195" s="16">
        <f t="shared" si="73"/>
        <v>190.69788333333332</v>
      </c>
      <c r="AL1195">
        <v>1.7765199</v>
      </c>
      <c r="AM1195">
        <v>115.67973000000001</v>
      </c>
      <c r="AN1195">
        <v>1.0397381000000001E-2</v>
      </c>
      <c r="AO1195">
        <v>4.0611649999999999</v>
      </c>
    </row>
    <row r="1196" spans="36:41">
      <c r="AJ1196">
        <v>11441.88</v>
      </c>
      <c r="AK1196" s="16">
        <f t="shared" si="73"/>
        <v>190.69799999999998</v>
      </c>
      <c r="AL1196">
        <v>1.7765199</v>
      </c>
      <c r="AM1196">
        <v>115.67972</v>
      </c>
      <c r="AN1196">
        <v>1.0397310999999999E-2</v>
      </c>
      <c r="AO1196">
        <v>4.0611309999999996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AC086-B593-4BE5-BE9B-8EA50354C8B1}">
  <dimension ref="A1:O30"/>
  <sheetViews>
    <sheetView workbookViewId="0"/>
  </sheetViews>
  <sheetFormatPr defaultRowHeight="13.8"/>
  <cols>
    <col min="1" max="1" width="12.8984375" style="23" customWidth="1"/>
    <col min="2" max="4" width="8.8984375" customWidth="1"/>
    <col min="5" max="5" width="10" customWidth="1"/>
    <col min="6" max="7" width="8.8984375" customWidth="1"/>
    <col min="8" max="8" width="12.296875" customWidth="1"/>
    <col min="9" max="9" width="9.69921875" customWidth="1"/>
    <col min="10" max="10" width="9.19921875" customWidth="1"/>
    <col min="11" max="11" width="9" customWidth="1"/>
    <col min="12" max="12" width="13.3984375" customWidth="1"/>
    <col min="13" max="14" width="10" customWidth="1"/>
    <col min="16" max="16" width="29.69921875" customWidth="1"/>
    <col min="18" max="26" width="9" bestFit="1" customWidth="1"/>
    <col min="36" max="36" width="5" customWidth="1"/>
    <col min="38" max="38" width="9.8984375" customWidth="1"/>
  </cols>
  <sheetData>
    <row r="1" spans="1:15">
      <c r="A1" s="1" t="s">
        <v>383</v>
      </c>
    </row>
    <row r="3" spans="1:15">
      <c r="B3" s="16"/>
      <c r="C3" s="16"/>
      <c r="D3" s="16"/>
      <c r="E3" s="16"/>
      <c r="F3" s="16"/>
      <c r="G3" s="16"/>
      <c r="N3" s="13"/>
    </row>
    <row r="4" spans="1:15" s="15" customFormat="1" ht="41.4">
      <c r="A4" s="26" t="s">
        <v>377</v>
      </c>
      <c r="B4" s="26" t="s">
        <v>378</v>
      </c>
      <c r="C4" s="26" t="s">
        <v>380</v>
      </c>
      <c r="D4" s="26" t="s">
        <v>380</v>
      </c>
      <c r="E4" s="26"/>
      <c r="F4" s="26"/>
      <c r="G4" s="26"/>
      <c r="H4" s="26"/>
      <c r="O4" s="27"/>
    </row>
    <row r="5" spans="1:15" s="15" customFormat="1">
      <c r="A5" s="26" t="s">
        <v>324</v>
      </c>
      <c r="B5" s="28" t="s">
        <v>381</v>
      </c>
      <c r="C5" s="26" t="s">
        <v>382</v>
      </c>
      <c r="D5" s="26" t="s">
        <v>351</v>
      </c>
      <c r="E5" s="26"/>
      <c r="F5" s="26"/>
      <c r="G5" s="26"/>
      <c r="H5" s="26"/>
      <c r="O5" s="27"/>
    </row>
    <row r="6" spans="1:15">
      <c r="A6" s="23">
        <v>0.5</v>
      </c>
      <c r="B6" s="16">
        <v>88.895910000000001</v>
      </c>
      <c r="C6" s="16">
        <f t="shared" ref="C6:C15" si="0">D6*1000</f>
        <v>41.617981999999998</v>
      </c>
      <c r="D6" s="16">
        <v>4.1617981999999998E-2</v>
      </c>
      <c r="E6" s="16"/>
      <c r="F6" s="16"/>
      <c r="G6" s="16"/>
      <c r="H6" s="16"/>
      <c r="I6" s="22"/>
      <c r="J6" s="22"/>
      <c r="K6" s="22"/>
      <c r="L6" s="22"/>
      <c r="M6" s="22"/>
      <c r="N6" s="22"/>
      <c r="O6" s="13"/>
    </row>
    <row r="7" spans="1:15">
      <c r="A7" s="23">
        <v>0.45</v>
      </c>
      <c r="B7" s="16">
        <v>97.106440000000006</v>
      </c>
      <c r="C7" s="16">
        <f t="shared" si="0"/>
        <v>41.909872999999997</v>
      </c>
      <c r="D7" s="16">
        <v>4.1909873E-2</v>
      </c>
      <c r="E7" s="16"/>
      <c r="F7" s="16"/>
      <c r="G7" s="16"/>
      <c r="H7" s="16"/>
      <c r="I7" s="22"/>
      <c r="J7" s="22"/>
      <c r="K7" s="22"/>
      <c r="L7" s="22"/>
      <c r="M7" s="22"/>
      <c r="N7" s="22"/>
      <c r="O7" s="13"/>
    </row>
    <row r="8" spans="1:15">
      <c r="A8" s="23">
        <v>0.4</v>
      </c>
      <c r="B8" s="16">
        <v>107.25494399999999</v>
      </c>
      <c r="C8" s="16">
        <f t="shared" si="0"/>
        <v>42.256611999999997</v>
      </c>
      <c r="D8" s="16">
        <v>4.2256611999999999E-2</v>
      </c>
      <c r="E8" s="16"/>
      <c r="F8" s="16"/>
      <c r="G8" s="16"/>
      <c r="H8" s="16"/>
      <c r="I8" s="22"/>
      <c r="J8" s="22"/>
      <c r="K8" s="22"/>
      <c r="L8" s="22"/>
      <c r="M8" s="22"/>
      <c r="N8" s="22"/>
      <c r="O8" s="13"/>
    </row>
    <row r="9" spans="1:15">
      <c r="A9" s="23">
        <v>0.35</v>
      </c>
      <c r="B9" s="16">
        <v>120.10811</v>
      </c>
      <c r="C9" s="16">
        <f t="shared" si="0"/>
        <v>42.678229999999999</v>
      </c>
      <c r="D9" s="16">
        <v>4.2678229999999998E-2</v>
      </c>
      <c r="E9" s="16"/>
      <c r="F9" s="16"/>
      <c r="G9" s="16"/>
      <c r="H9" s="16"/>
      <c r="I9" s="22"/>
      <c r="J9" s="22"/>
      <c r="K9" s="22"/>
      <c r="L9" s="22"/>
      <c r="M9" s="22"/>
      <c r="N9" s="22"/>
      <c r="O9" s="13"/>
    </row>
    <row r="10" spans="1:15">
      <c r="A10" s="23">
        <v>0.3</v>
      </c>
      <c r="B10" s="16">
        <v>136.94032000000001</v>
      </c>
      <c r="C10" s="16">
        <f t="shared" si="0"/>
        <v>43.206706999999994</v>
      </c>
      <c r="D10" s="16">
        <v>4.3206706999999997E-2</v>
      </c>
      <c r="E10" s="16"/>
      <c r="F10" s="16"/>
      <c r="G10" s="16"/>
      <c r="H10" s="16"/>
      <c r="I10" s="22"/>
      <c r="J10" s="22"/>
      <c r="K10" s="22"/>
      <c r="L10" s="22"/>
      <c r="M10" s="22"/>
      <c r="N10" s="22"/>
      <c r="O10" s="13"/>
    </row>
    <row r="11" spans="1:15">
      <c r="A11" s="23">
        <v>0.25</v>
      </c>
      <c r="B11" s="16">
        <v>159.90652</v>
      </c>
      <c r="C11" s="16">
        <f t="shared" si="0"/>
        <v>43.897039999999997</v>
      </c>
      <c r="D11" s="16">
        <v>4.3897039999999998E-2</v>
      </c>
      <c r="E11" s="16"/>
      <c r="F11" s="16"/>
      <c r="G11" s="16"/>
      <c r="H11" s="16"/>
      <c r="I11" s="22"/>
      <c r="J11" s="22"/>
      <c r="K11" s="22"/>
      <c r="L11" s="22"/>
      <c r="M11" s="22"/>
      <c r="N11" s="22"/>
      <c r="O11" s="13"/>
    </row>
    <row r="12" spans="1:15">
      <c r="A12" s="23">
        <v>0.19999999999999996</v>
      </c>
      <c r="B12" s="16">
        <v>192.96288999999999</v>
      </c>
      <c r="C12" s="16">
        <f t="shared" si="0"/>
        <v>44.855089999999997</v>
      </c>
      <c r="D12" s="16">
        <v>4.485509E-2</v>
      </c>
      <c r="E12" s="16"/>
      <c r="F12" s="16"/>
      <c r="G12" s="16"/>
      <c r="H12" s="16"/>
      <c r="I12" s="22"/>
      <c r="J12" s="22"/>
      <c r="K12" s="22"/>
      <c r="L12" s="22"/>
      <c r="M12" s="22"/>
      <c r="N12" s="22"/>
      <c r="O12" s="13"/>
    </row>
    <row r="13" spans="1:15">
      <c r="A13" s="23">
        <v>0.14999999999999997</v>
      </c>
      <c r="B13" s="16">
        <v>244.6053</v>
      </c>
      <c r="C13" s="16">
        <f t="shared" si="0"/>
        <v>46.304040000000001</v>
      </c>
      <c r="D13" s="16">
        <v>4.6304039999999998E-2</v>
      </c>
      <c r="E13" s="16"/>
      <c r="F13" s="16"/>
      <c r="G13" s="16"/>
      <c r="H13" s="16"/>
      <c r="I13" s="22"/>
      <c r="J13" s="22"/>
      <c r="K13" s="22"/>
      <c r="L13" s="22"/>
      <c r="M13" s="22"/>
      <c r="N13" s="22"/>
      <c r="O13" s="13"/>
    </row>
    <row r="14" spans="1:15">
      <c r="A14" s="23">
        <v>9.9999999999999978E-2</v>
      </c>
      <c r="B14" s="16">
        <v>333.27229999999997</v>
      </c>
      <c r="C14" s="16">
        <f t="shared" si="0"/>
        <v>48.928020000000004</v>
      </c>
      <c r="D14" s="16">
        <v>4.8928020000000003E-2</v>
      </c>
      <c r="E14" s="16"/>
      <c r="F14" s="16"/>
      <c r="G14" s="16"/>
      <c r="H14" s="16"/>
      <c r="I14" s="22"/>
      <c r="J14" s="22"/>
      <c r="K14" s="22"/>
      <c r="L14" s="22"/>
      <c r="M14" s="22"/>
      <c r="N14" s="22"/>
      <c r="O14" s="13"/>
    </row>
    <row r="15" spans="1:15">
      <c r="A15" s="23">
        <v>4.9999999999999989E-2</v>
      </c>
      <c r="B15" s="16">
        <v>504.11394999999999</v>
      </c>
      <c r="C15" s="16">
        <f t="shared" si="0"/>
        <v>55.785823999999998</v>
      </c>
      <c r="D15" s="16">
        <v>5.5785823999999998E-2</v>
      </c>
      <c r="E15" s="16"/>
      <c r="F15" s="16"/>
      <c r="G15" s="16"/>
      <c r="H15" s="16"/>
      <c r="I15" s="22"/>
      <c r="J15" s="22"/>
      <c r="K15" s="22"/>
      <c r="L15" s="22"/>
      <c r="M15" s="22"/>
      <c r="N15" s="22"/>
      <c r="O15" s="13"/>
    </row>
    <row r="16" spans="1:15">
      <c r="A16" s="23">
        <v>0</v>
      </c>
      <c r="B16" s="16"/>
      <c r="D16" s="16"/>
      <c r="E16" s="16"/>
      <c r="F16" s="16"/>
      <c r="G16" s="16"/>
      <c r="H16" s="16"/>
      <c r="I16" s="22"/>
      <c r="J16" s="22"/>
      <c r="K16" s="22"/>
      <c r="L16" s="22"/>
      <c r="M16" s="22"/>
      <c r="N16" s="22"/>
      <c r="O16" s="13"/>
    </row>
    <row r="17" spans="1:15">
      <c r="B17" s="16"/>
      <c r="C17" s="16"/>
      <c r="D17" s="16"/>
      <c r="E17" s="16"/>
      <c r="F17" s="16"/>
      <c r="G17" s="16"/>
      <c r="H17" s="22"/>
      <c r="I17" s="22"/>
      <c r="J17" s="22"/>
      <c r="K17" s="22"/>
      <c r="L17" s="22"/>
      <c r="M17" s="22"/>
      <c r="N17" s="13"/>
    </row>
    <row r="18" spans="1:15" s="15" customFormat="1" ht="41.4">
      <c r="A18" s="26" t="s">
        <v>379</v>
      </c>
      <c r="B18" s="26" t="s">
        <v>378</v>
      </c>
      <c r="C18" s="26" t="s">
        <v>380</v>
      </c>
      <c r="D18" s="26" t="s">
        <v>380</v>
      </c>
      <c r="E18" s="26"/>
      <c r="F18" s="26"/>
      <c r="G18" s="26"/>
      <c r="H18" s="26"/>
      <c r="O18" s="27"/>
    </row>
    <row r="19" spans="1:15" s="15" customFormat="1">
      <c r="A19" s="26" t="s">
        <v>384</v>
      </c>
      <c r="B19" s="28" t="s">
        <v>381</v>
      </c>
      <c r="C19" s="26" t="s">
        <v>382</v>
      </c>
      <c r="D19" s="26" t="s">
        <v>351</v>
      </c>
      <c r="E19" s="26"/>
      <c r="F19" s="26"/>
      <c r="G19" s="26"/>
      <c r="H19" s="26"/>
      <c r="O19" s="27"/>
    </row>
    <row r="20" spans="1:15">
      <c r="A20" s="23">
        <f t="shared" ref="A20:A29" si="1">A6*100</f>
        <v>50</v>
      </c>
      <c r="B20" s="16">
        <v>88.895910000000001</v>
      </c>
      <c r="C20" s="16">
        <f t="shared" ref="C20:C29" si="2">D20*1000</f>
        <v>41.617981999999998</v>
      </c>
      <c r="D20" s="16">
        <v>4.1617981999999998E-2</v>
      </c>
      <c r="E20" s="16"/>
      <c r="F20" s="16"/>
      <c r="G20" s="16"/>
      <c r="H20" s="16"/>
      <c r="I20" s="22"/>
      <c r="J20" s="22"/>
      <c r="K20" s="22"/>
      <c r="L20" s="22"/>
      <c r="M20" s="22"/>
      <c r="N20" s="22"/>
      <c r="O20" s="13"/>
    </row>
    <row r="21" spans="1:15">
      <c r="A21" s="23">
        <f t="shared" si="1"/>
        <v>45</v>
      </c>
      <c r="B21" s="16">
        <v>93.734070000000003</v>
      </c>
      <c r="C21" s="16">
        <f t="shared" si="2"/>
        <v>41.791252999999998</v>
      </c>
      <c r="D21" s="16">
        <v>4.1791253E-2</v>
      </c>
      <c r="E21" s="16"/>
      <c r="F21" s="16"/>
      <c r="G21" s="16"/>
      <c r="H21" s="16"/>
      <c r="I21" s="22"/>
      <c r="J21" s="22"/>
      <c r="K21" s="22"/>
      <c r="L21" s="22"/>
      <c r="M21" s="22"/>
      <c r="N21" s="22"/>
      <c r="O21" s="13"/>
    </row>
    <row r="22" spans="1:15">
      <c r="A22" s="23">
        <f t="shared" si="1"/>
        <v>40</v>
      </c>
      <c r="B22" s="16">
        <v>99.467383999999996</v>
      </c>
      <c r="C22" s="16">
        <f t="shared" si="2"/>
        <v>41.991743999999997</v>
      </c>
      <c r="D22" s="16">
        <v>4.1991743999999998E-2</v>
      </c>
      <c r="E22" s="16"/>
      <c r="F22" s="16"/>
      <c r="G22" s="16"/>
      <c r="H22" s="16"/>
      <c r="I22" s="22"/>
      <c r="J22" s="22"/>
      <c r="K22" s="22"/>
      <c r="L22" s="22"/>
      <c r="M22" s="22"/>
      <c r="N22" s="22"/>
      <c r="O22" s="13"/>
    </row>
    <row r="23" spans="1:15">
      <c r="A23" s="23">
        <f t="shared" si="1"/>
        <v>35</v>
      </c>
      <c r="B23" s="16">
        <v>106.42637999999999</v>
      </c>
      <c r="C23" s="16">
        <f t="shared" si="2"/>
        <v>42.22878</v>
      </c>
      <c r="D23" s="16">
        <v>4.222878E-2</v>
      </c>
      <c r="E23" s="16"/>
      <c r="F23" s="16"/>
      <c r="G23" s="16"/>
      <c r="H23" s="16"/>
      <c r="I23" s="22"/>
      <c r="J23" s="22"/>
      <c r="K23" s="22"/>
      <c r="L23" s="22"/>
      <c r="M23" s="22"/>
      <c r="N23" s="22"/>
      <c r="O23" s="13"/>
    </row>
    <row r="24" spans="1:15">
      <c r="A24" s="23">
        <f t="shared" si="1"/>
        <v>30</v>
      </c>
      <c r="B24" s="16">
        <v>115.101524</v>
      </c>
      <c r="C24" s="16">
        <f t="shared" si="2"/>
        <v>42.515843999999994</v>
      </c>
      <c r="D24" s="16">
        <v>4.2515843999999997E-2</v>
      </c>
      <c r="E24" s="16"/>
      <c r="F24" s="16"/>
      <c r="G24" s="16"/>
      <c r="H24" s="16"/>
      <c r="I24" s="22"/>
      <c r="J24" s="22"/>
      <c r="K24" s="22"/>
      <c r="L24" s="22"/>
      <c r="M24" s="22"/>
      <c r="N24" s="22"/>
      <c r="O24" s="13"/>
    </row>
    <row r="25" spans="1:15">
      <c r="A25" s="23">
        <f t="shared" si="1"/>
        <v>25</v>
      </c>
      <c r="B25" s="16">
        <v>126.31847999999999</v>
      </c>
      <c r="C25" s="16">
        <f t="shared" si="2"/>
        <v>42.87527</v>
      </c>
      <c r="D25" s="16">
        <v>4.287527E-2</v>
      </c>
      <c r="E25" s="16"/>
      <c r="F25" s="16"/>
      <c r="G25" s="16"/>
      <c r="H25" s="16"/>
      <c r="I25" s="22"/>
      <c r="J25" s="22"/>
      <c r="K25" s="22"/>
      <c r="L25" s="22"/>
      <c r="M25" s="22"/>
      <c r="N25" s="22"/>
      <c r="O25" s="13"/>
    </row>
    <row r="26" spans="1:15">
      <c r="A26" s="23">
        <f t="shared" si="1"/>
        <v>19.999999999999996</v>
      </c>
      <c r="B26" s="16">
        <v>141.5692</v>
      </c>
      <c r="C26" s="16">
        <f t="shared" si="2"/>
        <v>43.347318000000001</v>
      </c>
      <c r="D26" s="16">
        <v>4.3347318000000003E-2</v>
      </c>
      <c r="E26" s="16"/>
      <c r="F26" s="16"/>
      <c r="G26" s="16"/>
      <c r="H26" s="16"/>
      <c r="I26" s="22"/>
      <c r="J26" s="22"/>
      <c r="K26" s="22"/>
      <c r="L26" s="22"/>
      <c r="M26" s="22"/>
      <c r="N26" s="22"/>
      <c r="O26" s="13"/>
    </row>
    <row r="27" spans="1:15">
      <c r="A27" s="23">
        <f t="shared" si="1"/>
        <v>14.999999999999996</v>
      </c>
      <c r="B27" s="16">
        <v>163.94570999999999</v>
      </c>
      <c r="C27" s="16">
        <f t="shared" si="2"/>
        <v>44.013816999999996</v>
      </c>
      <c r="D27" s="16">
        <v>4.4013816999999997E-2</v>
      </c>
      <c r="E27" s="16"/>
      <c r="F27" s="16"/>
      <c r="G27" s="16"/>
      <c r="H27" s="16"/>
      <c r="I27" s="22"/>
      <c r="J27" s="22"/>
      <c r="K27" s="22"/>
      <c r="L27" s="22"/>
      <c r="M27" s="22"/>
      <c r="N27" s="22"/>
      <c r="O27" s="13"/>
    </row>
    <row r="28" spans="1:15">
      <c r="A28" s="23">
        <f t="shared" si="1"/>
        <v>9.9999999999999982</v>
      </c>
      <c r="B28" s="16">
        <v>201.2159</v>
      </c>
      <c r="C28" s="16">
        <f t="shared" si="2"/>
        <v>45.079662999999996</v>
      </c>
      <c r="D28" s="16">
        <v>4.5079662999999999E-2</v>
      </c>
      <c r="E28" s="16"/>
      <c r="F28" s="16"/>
      <c r="G28" s="16"/>
      <c r="H28" s="16"/>
      <c r="I28" s="22"/>
      <c r="J28" s="22"/>
      <c r="K28" s="22"/>
      <c r="L28" s="22"/>
      <c r="M28" s="22"/>
      <c r="N28" s="22"/>
      <c r="O28" s="13"/>
    </row>
    <row r="29" spans="1:15">
      <c r="A29" s="23">
        <f t="shared" si="1"/>
        <v>4.9999999999999991</v>
      </c>
      <c r="B29" s="16">
        <v>281.58190000000002</v>
      </c>
      <c r="C29" s="16">
        <f t="shared" si="2"/>
        <v>47.349731999999996</v>
      </c>
      <c r="D29" s="16">
        <v>4.7349731999999999E-2</v>
      </c>
      <c r="E29" s="16"/>
      <c r="F29" s="16"/>
      <c r="G29" s="16"/>
      <c r="H29" s="16"/>
      <c r="I29" s="22"/>
      <c r="J29" s="22"/>
      <c r="K29" s="22"/>
      <c r="L29" s="22"/>
      <c r="M29" s="22"/>
      <c r="N29" s="22"/>
      <c r="O29" s="13"/>
    </row>
    <row r="30" spans="1:15">
      <c r="B30" s="16"/>
      <c r="C30" s="16"/>
      <c r="D30" s="16"/>
      <c r="E30" s="16"/>
      <c r="F30" s="16"/>
      <c r="G30" s="16"/>
      <c r="N30" s="1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73E00-5A34-419E-A196-11060AABE0D3}">
  <dimension ref="A1:K259"/>
  <sheetViews>
    <sheetView workbookViewId="0"/>
  </sheetViews>
  <sheetFormatPr defaultRowHeight="13.8"/>
  <sheetData>
    <row r="1" spans="1:11">
      <c r="A1" s="1" t="s">
        <v>385</v>
      </c>
    </row>
    <row r="4" spans="1:11">
      <c r="A4" t="s">
        <v>234</v>
      </c>
      <c r="E4">
        <v>66</v>
      </c>
      <c r="I4" t="s">
        <v>306</v>
      </c>
    </row>
    <row r="5" spans="1:11">
      <c r="A5" s="43" t="s">
        <v>583</v>
      </c>
      <c r="B5" s="43"/>
      <c r="C5" t="s">
        <v>345</v>
      </c>
      <c r="E5" s="43" t="s">
        <v>583</v>
      </c>
      <c r="F5" s="43"/>
      <c r="G5" t="s">
        <v>345</v>
      </c>
      <c r="I5" s="43" t="s">
        <v>583</v>
      </c>
      <c r="J5" s="43"/>
      <c r="K5" t="s">
        <v>345</v>
      </c>
    </row>
    <row r="6" spans="1:11">
      <c r="A6" t="s">
        <v>585</v>
      </c>
      <c r="B6" t="s">
        <v>584</v>
      </c>
      <c r="E6" t="s">
        <v>585</v>
      </c>
      <c r="F6" t="s">
        <v>584</v>
      </c>
      <c r="I6" t="s">
        <v>585</v>
      </c>
      <c r="J6" t="s">
        <v>584</v>
      </c>
    </row>
    <row r="7" spans="1:11" ht="16.2">
      <c r="A7" t="s">
        <v>324</v>
      </c>
      <c r="B7" t="s">
        <v>524</v>
      </c>
      <c r="C7" t="s">
        <v>586</v>
      </c>
      <c r="E7" t="s">
        <v>324</v>
      </c>
      <c r="F7" t="s">
        <v>524</v>
      </c>
      <c r="G7" t="s">
        <v>586</v>
      </c>
      <c r="I7" t="s">
        <v>324</v>
      </c>
      <c r="J7" t="s">
        <v>524</v>
      </c>
      <c r="K7" t="s">
        <v>586</v>
      </c>
    </row>
    <row r="8" spans="1:11">
      <c r="A8">
        <v>0.05</v>
      </c>
      <c r="B8">
        <v>1</v>
      </c>
      <c r="C8">
        <v>1.392055005</v>
      </c>
      <c r="E8">
        <v>0.05</v>
      </c>
      <c r="F8">
        <v>2.5</v>
      </c>
      <c r="G8">
        <v>1.30148</v>
      </c>
      <c r="I8">
        <v>0.1</v>
      </c>
      <c r="J8">
        <v>2.5</v>
      </c>
      <c r="K8">
        <v>1.462092781</v>
      </c>
    </row>
    <row r="9" spans="1:11">
      <c r="A9">
        <v>0.125</v>
      </c>
      <c r="B9">
        <v>1</v>
      </c>
      <c r="C9">
        <v>1.3857526040000001</v>
      </c>
      <c r="E9">
        <v>0.25</v>
      </c>
      <c r="F9">
        <v>2.5</v>
      </c>
      <c r="G9">
        <v>1.295317563</v>
      </c>
      <c r="I9">
        <v>0.15</v>
      </c>
      <c r="J9">
        <v>2.5</v>
      </c>
      <c r="K9">
        <v>1.431716956</v>
      </c>
    </row>
    <row r="10" spans="1:11">
      <c r="A10">
        <v>0.25</v>
      </c>
      <c r="B10">
        <v>1</v>
      </c>
      <c r="C10">
        <v>1.3668298759999999</v>
      </c>
      <c r="E10">
        <v>0.5</v>
      </c>
      <c r="F10">
        <v>2.5</v>
      </c>
      <c r="G10">
        <v>1.2884599999999999</v>
      </c>
      <c r="I10">
        <v>0.18</v>
      </c>
      <c r="J10">
        <v>2.5</v>
      </c>
      <c r="K10">
        <v>1.4138417969999999</v>
      </c>
    </row>
    <row r="11" spans="1:11">
      <c r="A11">
        <v>0.375</v>
      </c>
      <c r="B11">
        <v>1</v>
      </c>
      <c r="C11">
        <v>1.3563545939999999</v>
      </c>
      <c r="E11">
        <v>0.6</v>
      </c>
      <c r="F11">
        <v>2.5</v>
      </c>
      <c r="G11">
        <v>1.287122125</v>
      </c>
      <c r="I11">
        <v>0.19</v>
      </c>
      <c r="J11">
        <v>2.5</v>
      </c>
      <c r="K11">
        <v>1.4083889620000001</v>
      </c>
    </row>
    <row r="12" spans="1:11">
      <c r="A12">
        <v>0.5</v>
      </c>
      <c r="B12">
        <v>1</v>
      </c>
      <c r="C12">
        <v>1.3448932870000001</v>
      </c>
      <c r="E12">
        <v>0.65</v>
      </c>
      <c r="F12">
        <v>2.5</v>
      </c>
      <c r="G12">
        <v>1.2868599999999999</v>
      </c>
      <c r="I12">
        <v>0.2</v>
      </c>
      <c r="J12">
        <v>2.5</v>
      </c>
      <c r="K12">
        <v>1.4106095999999999</v>
      </c>
    </row>
    <row r="13" spans="1:11">
      <c r="A13">
        <v>0.57999999999999996</v>
      </c>
      <c r="B13">
        <v>1</v>
      </c>
      <c r="C13">
        <v>1.3369094260000001</v>
      </c>
      <c r="E13">
        <v>0.68</v>
      </c>
      <c r="F13">
        <v>2.5</v>
      </c>
      <c r="G13">
        <v>1.284937226</v>
      </c>
      <c r="I13">
        <v>0.21</v>
      </c>
      <c r="J13">
        <v>2.5</v>
      </c>
      <c r="K13">
        <v>1.39740274</v>
      </c>
    </row>
    <row r="14" spans="1:11">
      <c r="A14">
        <v>0.65</v>
      </c>
      <c r="B14">
        <v>1</v>
      </c>
      <c r="C14">
        <v>1.333896875</v>
      </c>
      <c r="E14">
        <v>0.68999999999999895</v>
      </c>
      <c r="F14">
        <v>2.5</v>
      </c>
      <c r="G14">
        <v>1.2841300149999999</v>
      </c>
      <c r="I14">
        <v>0.25</v>
      </c>
      <c r="J14">
        <v>2.5</v>
      </c>
      <c r="K14">
        <v>1.378104395</v>
      </c>
    </row>
    <row r="15" spans="1:11">
      <c r="A15">
        <v>0.75</v>
      </c>
      <c r="B15">
        <v>1</v>
      </c>
      <c r="C15">
        <v>1.3290454780000001</v>
      </c>
      <c r="E15">
        <v>0.69999999999999896</v>
      </c>
      <c r="F15">
        <v>2.5</v>
      </c>
      <c r="G15">
        <v>1.28623</v>
      </c>
      <c r="I15">
        <v>0.28000000000000003</v>
      </c>
      <c r="J15">
        <v>2.5</v>
      </c>
      <c r="K15">
        <v>1.3651730559999999</v>
      </c>
    </row>
    <row r="16" spans="1:11">
      <c r="A16">
        <v>0.875</v>
      </c>
      <c r="B16">
        <v>1</v>
      </c>
      <c r="C16">
        <v>1.301657244</v>
      </c>
      <c r="E16">
        <v>0.71</v>
      </c>
      <c r="F16">
        <v>2.5</v>
      </c>
      <c r="G16">
        <v>1.2834224030000001</v>
      </c>
      <c r="I16">
        <v>0.28999999999999998</v>
      </c>
      <c r="J16">
        <v>2.5</v>
      </c>
      <c r="K16">
        <v>1.360884005</v>
      </c>
    </row>
    <row r="17" spans="1:11">
      <c r="A17">
        <v>1</v>
      </c>
      <c r="B17">
        <v>1</v>
      </c>
      <c r="C17">
        <v>1.3169982200000001</v>
      </c>
      <c r="E17">
        <v>0.72</v>
      </c>
      <c r="F17">
        <v>2.5</v>
      </c>
      <c r="G17">
        <v>1.284020223</v>
      </c>
      <c r="I17">
        <v>0.3</v>
      </c>
      <c r="J17">
        <v>2.5</v>
      </c>
      <c r="K17">
        <v>1.3538474970000001</v>
      </c>
    </row>
    <row r="18" spans="1:11">
      <c r="A18">
        <v>0.05</v>
      </c>
      <c r="B18">
        <v>5</v>
      </c>
      <c r="C18">
        <v>1.3806943169999999</v>
      </c>
      <c r="E18">
        <v>0.75</v>
      </c>
      <c r="F18">
        <v>2.5</v>
      </c>
      <c r="G18">
        <v>1.2859700000000001</v>
      </c>
      <c r="I18">
        <v>0.31</v>
      </c>
      <c r="J18">
        <v>2.5</v>
      </c>
      <c r="K18">
        <v>1.3534121990000001</v>
      </c>
    </row>
    <row r="19" spans="1:11">
      <c r="A19">
        <v>0.125</v>
      </c>
      <c r="B19">
        <v>5</v>
      </c>
      <c r="C19">
        <v>1.369481969</v>
      </c>
      <c r="E19">
        <v>0.85</v>
      </c>
      <c r="F19">
        <v>2.5</v>
      </c>
      <c r="G19">
        <v>1.282054625</v>
      </c>
      <c r="I19">
        <v>0.32</v>
      </c>
      <c r="J19">
        <v>2.5</v>
      </c>
      <c r="K19">
        <v>1.349718113</v>
      </c>
    </row>
    <row r="20" spans="1:11">
      <c r="A20">
        <v>0.25</v>
      </c>
      <c r="B20">
        <v>5</v>
      </c>
      <c r="C20">
        <v>1.3456643749999999</v>
      </c>
      <c r="E20">
        <v>1</v>
      </c>
      <c r="F20">
        <v>2.5</v>
      </c>
      <c r="G20">
        <v>1.2831699999999999</v>
      </c>
      <c r="I20">
        <v>0.35</v>
      </c>
      <c r="J20">
        <v>2.5</v>
      </c>
      <c r="K20">
        <v>1.3392955179999999</v>
      </c>
    </row>
    <row r="21" spans="1:11">
      <c r="A21">
        <v>0.375</v>
      </c>
      <c r="B21">
        <v>5</v>
      </c>
      <c r="C21">
        <v>1.328219219</v>
      </c>
      <c r="E21">
        <v>0.05</v>
      </c>
      <c r="F21">
        <v>4</v>
      </c>
      <c r="G21">
        <v>1.300457102</v>
      </c>
      <c r="I21">
        <v>0.5</v>
      </c>
      <c r="J21">
        <v>2.5</v>
      </c>
      <c r="K21">
        <v>1.317272671</v>
      </c>
    </row>
    <row r="22" spans="1:11">
      <c r="A22">
        <v>0.5</v>
      </c>
      <c r="B22">
        <v>5</v>
      </c>
      <c r="C22">
        <v>1.305512813</v>
      </c>
      <c r="E22">
        <v>0.25</v>
      </c>
      <c r="F22">
        <v>4</v>
      </c>
      <c r="G22">
        <v>1.29286671</v>
      </c>
      <c r="I22">
        <v>0.1</v>
      </c>
      <c r="J22">
        <v>4</v>
      </c>
      <c r="K22">
        <v>1.442157355</v>
      </c>
    </row>
    <row r="23" spans="1:11">
      <c r="A23">
        <v>0.57999999999999996</v>
      </c>
      <c r="B23">
        <v>5</v>
      </c>
      <c r="C23">
        <v>1.30539289</v>
      </c>
      <c r="E23">
        <v>0.5</v>
      </c>
      <c r="F23">
        <v>4</v>
      </c>
      <c r="G23">
        <v>1.28718932</v>
      </c>
      <c r="I23">
        <v>0.15</v>
      </c>
      <c r="J23">
        <v>4</v>
      </c>
      <c r="K23">
        <v>1.3963727530000001</v>
      </c>
    </row>
    <row r="24" spans="1:11">
      <c r="A24">
        <v>0.65</v>
      </c>
      <c r="B24">
        <v>5</v>
      </c>
      <c r="C24">
        <v>1.3059428749999999</v>
      </c>
      <c r="E24">
        <v>0.6</v>
      </c>
      <c r="F24">
        <v>4</v>
      </c>
      <c r="G24">
        <v>1.285852</v>
      </c>
      <c r="I24">
        <v>0.18</v>
      </c>
      <c r="J24">
        <v>4</v>
      </c>
      <c r="K24">
        <v>1.3779598369999999</v>
      </c>
    </row>
    <row r="25" spans="1:11">
      <c r="A25">
        <v>0.75</v>
      </c>
      <c r="B25">
        <v>5</v>
      </c>
      <c r="C25">
        <v>1.2905709080000001</v>
      </c>
      <c r="E25">
        <v>0.65</v>
      </c>
      <c r="F25">
        <v>4</v>
      </c>
      <c r="G25">
        <v>1.2853489499999999</v>
      </c>
      <c r="I25">
        <v>0.19</v>
      </c>
      <c r="J25">
        <v>4</v>
      </c>
      <c r="K25">
        <v>1.372767294</v>
      </c>
    </row>
    <row r="26" spans="1:11">
      <c r="A26">
        <v>0.875</v>
      </c>
      <c r="B26">
        <v>5</v>
      </c>
      <c r="C26">
        <v>1.2938154690000001</v>
      </c>
      <c r="E26">
        <v>0.68</v>
      </c>
      <c r="F26">
        <v>4</v>
      </c>
      <c r="G26">
        <v>1.2847709380000001</v>
      </c>
      <c r="I26">
        <v>0.2</v>
      </c>
      <c r="J26">
        <v>4</v>
      </c>
      <c r="K26">
        <v>1.3689476970000001</v>
      </c>
    </row>
    <row r="27" spans="1:11">
      <c r="A27">
        <v>1</v>
      </c>
      <c r="B27">
        <v>5</v>
      </c>
      <c r="C27">
        <v>1.2872817519999999</v>
      </c>
      <c r="E27">
        <v>0.68999999999999895</v>
      </c>
      <c r="F27">
        <v>4</v>
      </c>
      <c r="G27">
        <v>1.2841568379999999</v>
      </c>
      <c r="I27">
        <v>0.21</v>
      </c>
      <c r="J27">
        <v>4</v>
      </c>
      <c r="K27">
        <v>1.3627696330000001</v>
      </c>
    </row>
    <row r="28" spans="1:11">
      <c r="A28">
        <v>0.05</v>
      </c>
      <c r="B28">
        <v>10</v>
      </c>
      <c r="C28">
        <v>1.383434375</v>
      </c>
      <c r="E28">
        <v>0.69999999999999896</v>
      </c>
      <c r="F28">
        <v>4</v>
      </c>
      <c r="G28">
        <v>1.2840800000000001</v>
      </c>
      <c r="I28">
        <v>0.25</v>
      </c>
      <c r="J28">
        <v>4</v>
      </c>
      <c r="K28">
        <v>1.3462851979999999</v>
      </c>
    </row>
    <row r="29" spans="1:11">
      <c r="A29">
        <v>0.125</v>
      </c>
      <c r="B29">
        <v>10</v>
      </c>
      <c r="C29">
        <v>1.364693344</v>
      </c>
      <c r="E29">
        <v>0.71</v>
      </c>
      <c r="F29">
        <v>4</v>
      </c>
      <c r="G29">
        <v>1.2837814780000001</v>
      </c>
      <c r="I29">
        <v>0.28000000000000003</v>
      </c>
      <c r="J29">
        <v>4</v>
      </c>
      <c r="K29">
        <v>1.336871479</v>
      </c>
    </row>
    <row r="30" spans="1:11">
      <c r="A30">
        <v>0.25</v>
      </c>
      <c r="B30">
        <v>10</v>
      </c>
      <c r="C30">
        <v>1.332624375</v>
      </c>
      <c r="E30">
        <v>0.72</v>
      </c>
      <c r="F30">
        <v>4</v>
      </c>
      <c r="G30">
        <v>1.284517672</v>
      </c>
      <c r="I30">
        <v>0.28999999999999998</v>
      </c>
      <c r="J30">
        <v>4</v>
      </c>
      <c r="K30">
        <v>1.333841091</v>
      </c>
    </row>
    <row r="31" spans="1:11">
      <c r="A31">
        <v>0.375</v>
      </c>
      <c r="B31">
        <v>10</v>
      </c>
      <c r="C31">
        <v>1.313936094</v>
      </c>
      <c r="E31">
        <v>0.75</v>
      </c>
      <c r="F31">
        <v>4</v>
      </c>
      <c r="G31">
        <v>1.2831300000000001</v>
      </c>
      <c r="I31">
        <v>0.3</v>
      </c>
      <c r="J31">
        <v>4</v>
      </c>
      <c r="K31">
        <v>1.329668141</v>
      </c>
    </row>
    <row r="32" spans="1:11">
      <c r="A32">
        <v>0.5</v>
      </c>
      <c r="B32">
        <v>10</v>
      </c>
      <c r="C32">
        <v>1.2902816159999999</v>
      </c>
      <c r="E32">
        <v>0.85</v>
      </c>
      <c r="F32">
        <v>4</v>
      </c>
      <c r="G32">
        <v>1.28512735</v>
      </c>
      <c r="I32">
        <v>0.31</v>
      </c>
      <c r="J32">
        <v>4</v>
      </c>
      <c r="K32">
        <v>1.327643817</v>
      </c>
    </row>
    <row r="33" spans="1:11">
      <c r="A33">
        <v>0.57999999999999996</v>
      </c>
      <c r="B33">
        <v>10</v>
      </c>
      <c r="C33">
        <v>1.2872250590000001</v>
      </c>
      <c r="E33">
        <v>1</v>
      </c>
      <c r="F33">
        <v>4</v>
      </c>
      <c r="G33">
        <v>1.2855192</v>
      </c>
      <c r="I33">
        <v>0.32</v>
      </c>
      <c r="J33">
        <v>4</v>
      </c>
      <c r="K33">
        <v>1.3262605869999999</v>
      </c>
    </row>
    <row r="34" spans="1:11">
      <c r="A34">
        <v>0.65</v>
      </c>
      <c r="B34">
        <v>10</v>
      </c>
      <c r="C34">
        <v>1.2938713749999999</v>
      </c>
      <c r="E34">
        <v>0.05</v>
      </c>
      <c r="F34">
        <v>5</v>
      </c>
      <c r="G34">
        <v>1.2999499999999999</v>
      </c>
      <c r="I34">
        <v>0.35</v>
      </c>
      <c r="J34">
        <v>4</v>
      </c>
      <c r="K34">
        <v>1.320648043</v>
      </c>
    </row>
    <row r="35" spans="1:11">
      <c r="A35">
        <v>0.75</v>
      </c>
      <c r="B35">
        <v>10</v>
      </c>
      <c r="C35">
        <v>1.2927943749999999</v>
      </c>
      <c r="E35">
        <v>0.25</v>
      </c>
      <c r="F35">
        <v>5</v>
      </c>
      <c r="G35">
        <v>1.2903199999999999</v>
      </c>
      <c r="I35">
        <v>0.5</v>
      </c>
      <c r="J35">
        <v>4</v>
      </c>
      <c r="K35">
        <v>1.316461154</v>
      </c>
    </row>
    <row r="36" spans="1:11">
      <c r="A36">
        <v>0.875</v>
      </c>
      <c r="B36">
        <v>10</v>
      </c>
      <c r="C36">
        <v>1.3035798439999999</v>
      </c>
      <c r="E36">
        <v>0.5</v>
      </c>
      <c r="F36">
        <v>5</v>
      </c>
      <c r="G36">
        <v>1.28562</v>
      </c>
      <c r="I36">
        <v>0.1</v>
      </c>
      <c r="J36">
        <v>5</v>
      </c>
      <c r="K36">
        <v>1.4345212700000001</v>
      </c>
    </row>
    <row r="37" spans="1:11">
      <c r="A37">
        <v>1</v>
      </c>
      <c r="B37">
        <v>10</v>
      </c>
      <c r="C37">
        <v>1.33636</v>
      </c>
      <c r="E37">
        <v>0.6</v>
      </c>
      <c r="F37">
        <v>5</v>
      </c>
      <c r="G37">
        <v>1.2844800000000001</v>
      </c>
      <c r="I37">
        <v>0.15</v>
      </c>
      <c r="J37">
        <v>5</v>
      </c>
      <c r="K37">
        <v>1.3835343470000001</v>
      </c>
    </row>
    <row r="38" spans="1:11">
      <c r="A38">
        <v>0.05</v>
      </c>
      <c r="B38">
        <v>15</v>
      </c>
      <c r="C38">
        <v>1.36641715</v>
      </c>
      <c r="E38">
        <v>0.65</v>
      </c>
      <c r="F38">
        <v>5</v>
      </c>
      <c r="G38">
        <v>1.2836799999999999</v>
      </c>
      <c r="I38">
        <v>0.18</v>
      </c>
      <c r="J38">
        <v>5</v>
      </c>
      <c r="K38">
        <v>1.36529904</v>
      </c>
    </row>
    <row r="39" spans="1:11">
      <c r="A39">
        <v>0.125</v>
      </c>
      <c r="B39">
        <v>15</v>
      </c>
      <c r="C39">
        <v>1.3402669380000001</v>
      </c>
      <c r="E39">
        <v>0.68</v>
      </c>
      <c r="F39">
        <v>5</v>
      </c>
      <c r="G39">
        <v>1.28278</v>
      </c>
      <c r="I39">
        <v>0.19</v>
      </c>
      <c r="J39">
        <v>5</v>
      </c>
      <c r="K39">
        <v>1.3602865019999999</v>
      </c>
    </row>
    <row r="40" spans="1:11">
      <c r="A40">
        <v>0.25</v>
      </c>
      <c r="B40">
        <v>15</v>
      </c>
      <c r="C40">
        <v>1.30196125</v>
      </c>
      <c r="E40">
        <v>0.68999999999999895</v>
      </c>
      <c r="F40">
        <v>5</v>
      </c>
      <c r="G40">
        <v>1.2825899999999999</v>
      </c>
      <c r="I40">
        <v>0.2</v>
      </c>
      <c r="J40">
        <v>5</v>
      </c>
      <c r="K40">
        <v>1.3529156</v>
      </c>
    </row>
    <row r="41" spans="1:11">
      <c r="A41">
        <v>0.375</v>
      </c>
      <c r="B41">
        <v>15</v>
      </c>
      <c r="C41">
        <v>1.289495938</v>
      </c>
      <c r="E41">
        <v>0.69999999999999896</v>
      </c>
      <c r="F41">
        <v>5</v>
      </c>
      <c r="G41">
        <v>1.2825899999999999</v>
      </c>
      <c r="I41">
        <v>0.21</v>
      </c>
      <c r="J41">
        <v>5</v>
      </c>
      <c r="K41">
        <v>1.350781725</v>
      </c>
    </row>
    <row r="42" spans="1:11">
      <c r="A42">
        <v>0.5</v>
      </c>
      <c r="B42">
        <v>15</v>
      </c>
      <c r="C42">
        <v>1.2868894099999999</v>
      </c>
      <c r="E42">
        <v>0.71</v>
      </c>
      <c r="F42">
        <v>5</v>
      </c>
      <c r="G42">
        <v>1.28243</v>
      </c>
      <c r="I42">
        <v>0.25</v>
      </c>
      <c r="J42">
        <v>5</v>
      </c>
      <c r="K42">
        <v>1.3355389580000001</v>
      </c>
    </row>
    <row r="43" spans="1:11">
      <c r="A43">
        <v>0.57999999999999996</v>
      </c>
      <c r="B43">
        <v>15</v>
      </c>
      <c r="C43">
        <v>1.2910144619999999</v>
      </c>
      <c r="E43">
        <v>0.72</v>
      </c>
      <c r="F43">
        <v>5</v>
      </c>
      <c r="G43">
        <v>1.2821199999999999</v>
      </c>
      <c r="I43">
        <v>0.28000000000000003</v>
      </c>
      <c r="J43">
        <v>5</v>
      </c>
      <c r="K43">
        <v>1.327528756</v>
      </c>
    </row>
    <row r="44" spans="1:11">
      <c r="A44">
        <v>0.65</v>
      </c>
      <c r="B44">
        <v>15</v>
      </c>
      <c r="C44">
        <v>1.3122227500000001</v>
      </c>
      <c r="E44">
        <v>0.75</v>
      </c>
      <c r="F44">
        <v>5</v>
      </c>
      <c r="G44">
        <v>1.28163</v>
      </c>
      <c r="I44">
        <v>0.28999999999999998</v>
      </c>
      <c r="J44">
        <v>5</v>
      </c>
      <c r="K44">
        <v>1.32502594</v>
      </c>
    </row>
    <row r="45" spans="1:11">
      <c r="A45">
        <v>0.75</v>
      </c>
      <c r="B45">
        <v>15</v>
      </c>
      <c r="C45">
        <v>1.3266641809999999</v>
      </c>
      <c r="E45">
        <v>0.85</v>
      </c>
      <c r="F45">
        <v>5</v>
      </c>
      <c r="G45">
        <v>1.28511</v>
      </c>
      <c r="I45">
        <v>0.3</v>
      </c>
      <c r="J45">
        <v>5</v>
      </c>
      <c r="K45">
        <v>1.32169523</v>
      </c>
    </row>
    <row r="46" spans="1:11">
      <c r="A46">
        <v>0.875</v>
      </c>
      <c r="B46">
        <v>15</v>
      </c>
      <c r="C46">
        <v>1.3983509380000001</v>
      </c>
      <c r="E46">
        <v>1</v>
      </c>
      <c r="F46">
        <v>5</v>
      </c>
      <c r="G46">
        <v>1.2818799999999999</v>
      </c>
      <c r="I46">
        <v>0.31</v>
      </c>
      <c r="J46">
        <v>5</v>
      </c>
      <c r="K46">
        <v>1.3200676689999999</v>
      </c>
    </row>
    <row r="47" spans="1:11">
      <c r="A47">
        <v>1</v>
      </c>
      <c r="B47">
        <v>15</v>
      </c>
      <c r="C47">
        <v>1.4666971019999999</v>
      </c>
      <c r="E47">
        <v>0.05</v>
      </c>
      <c r="F47">
        <v>6</v>
      </c>
      <c r="G47">
        <v>1.300056042</v>
      </c>
      <c r="I47">
        <v>0.32</v>
      </c>
      <c r="J47">
        <v>5</v>
      </c>
      <c r="K47">
        <v>1.3189666799999999</v>
      </c>
    </row>
    <row r="48" spans="1:11">
      <c r="A48">
        <v>0.05</v>
      </c>
      <c r="B48">
        <v>20</v>
      </c>
      <c r="C48">
        <v>1.363924125</v>
      </c>
      <c r="E48">
        <v>0.25</v>
      </c>
      <c r="F48">
        <v>6</v>
      </c>
      <c r="G48">
        <v>1.28855666</v>
      </c>
      <c r="I48">
        <v>0.35</v>
      </c>
      <c r="J48">
        <v>5</v>
      </c>
      <c r="K48">
        <v>1.3151945039999999</v>
      </c>
    </row>
    <row r="49" spans="1:11">
      <c r="A49">
        <v>0.125</v>
      </c>
      <c r="B49">
        <v>20</v>
      </c>
      <c r="C49">
        <v>1.334478531</v>
      </c>
      <c r="E49">
        <v>0.5</v>
      </c>
      <c r="F49">
        <v>6</v>
      </c>
      <c r="G49">
        <v>1.28482802</v>
      </c>
      <c r="I49">
        <v>0.5</v>
      </c>
      <c r="J49">
        <v>5</v>
      </c>
      <c r="K49">
        <v>1.322276231</v>
      </c>
    </row>
    <row r="50" spans="1:11">
      <c r="A50">
        <v>0.25</v>
      </c>
      <c r="B50">
        <v>20</v>
      </c>
      <c r="C50">
        <v>1.296453125</v>
      </c>
      <c r="E50">
        <v>0.6</v>
      </c>
      <c r="F50">
        <v>6</v>
      </c>
      <c r="G50">
        <v>1.2841768</v>
      </c>
      <c r="I50">
        <v>0.1</v>
      </c>
      <c r="J50">
        <v>6</v>
      </c>
      <c r="K50">
        <v>1.426824418</v>
      </c>
    </row>
    <row r="51" spans="1:11">
      <c r="A51">
        <v>0.375</v>
      </c>
      <c r="B51">
        <v>20</v>
      </c>
      <c r="C51">
        <v>1.2899057810000001</v>
      </c>
      <c r="E51">
        <v>0.65</v>
      </c>
      <c r="F51">
        <v>6</v>
      </c>
      <c r="G51">
        <v>1.2845765</v>
      </c>
      <c r="I51">
        <v>0.15</v>
      </c>
      <c r="J51">
        <v>6</v>
      </c>
      <c r="K51">
        <v>1.373275298</v>
      </c>
    </row>
    <row r="52" spans="1:11">
      <c r="A52">
        <v>0.5</v>
      </c>
      <c r="B52">
        <v>20</v>
      </c>
      <c r="C52">
        <v>1.2924209520000001</v>
      </c>
      <c r="E52">
        <v>0.68</v>
      </c>
      <c r="F52">
        <v>6</v>
      </c>
      <c r="G52">
        <v>1.2854427429999999</v>
      </c>
      <c r="I52">
        <v>0.18</v>
      </c>
      <c r="J52">
        <v>6</v>
      </c>
      <c r="K52">
        <v>1.3555489199999999</v>
      </c>
    </row>
    <row r="53" spans="1:11">
      <c r="A53">
        <v>0.57999999999999996</v>
      </c>
      <c r="B53">
        <v>20</v>
      </c>
      <c r="C53">
        <v>1.3089914549999999</v>
      </c>
      <c r="E53">
        <v>0.68999999999999895</v>
      </c>
      <c r="F53">
        <v>6</v>
      </c>
      <c r="G53">
        <v>1.285211436</v>
      </c>
      <c r="I53">
        <v>0.19</v>
      </c>
      <c r="J53">
        <v>6</v>
      </c>
      <c r="K53">
        <v>1.3507799119999999</v>
      </c>
    </row>
    <row r="54" spans="1:11">
      <c r="A54">
        <v>0.65</v>
      </c>
      <c r="B54">
        <v>20</v>
      </c>
      <c r="C54">
        <v>1.33475247</v>
      </c>
      <c r="E54">
        <v>0.69999999999999896</v>
      </c>
      <c r="F54">
        <v>6</v>
      </c>
      <c r="G54">
        <v>1.2811699999999999</v>
      </c>
      <c r="I54">
        <v>0.2</v>
      </c>
      <c r="J54">
        <v>6</v>
      </c>
      <c r="K54">
        <v>1.3469273879999999</v>
      </c>
    </row>
    <row r="55" spans="1:11">
      <c r="A55">
        <v>0.75</v>
      </c>
      <c r="B55">
        <v>20</v>
      </c>
      <c r="C55">
        <v>1.3802181250000001</v>
      </c>
      <c r="E55">
        <v>0.71</v>
      </c>
      <c r="F55">
        <v>6</v>
      </c>
      <c r="G55">
        <v>1.285542116</v>
      </c>
      <c r="I55">
        <v>0.21</v>
      </c>
      <c r="J55">
        <v>6</v>
      </c>
      <c r="K55">
        <v>1.3418418080000001</v>
      </c>
    </row>
    <row r="56" spans="1:11">
      <c r="A56">
        <v>0.875</v>
      </c>
      <c r="B56">
        <v>20</v>
      </c>
      <c r="C56">
        <v>1.4593170310000001</v>
      </c>
      <c r="E56">
        <v>0.72</v>
      </c>
      <c r="F56">
        <v>6</v>
      </c>
      <c r="G56">
        <v>1.2866008840000001</v>
      </c>
      <c r="I56">
        <v>0.25</v>
      </c>
      <c r="J56">
        <v>6</v>
      </c>
      <c r="K56">
        <v>1.3278949790000001</v>
      </c>
    </row>
    <row r="57" spans="1:11">
      <c r="A57">
        <v>1</v>
      </c>
      <c r="B57">
        <v>20</v>
      </c>
      <c r="C57">
        <v>1.57589</v>
      </c>
      <c r="E57">
        <v>0.75</v>
      </c>
      <c r="F57">
        <v>6</v>
      </c>
      <c r="G57">
        <v>1.28878286</v>
      </c>
      <c r="I57">
        <v>0.28000000000000003</v>
      </c>
      <c r="J57">
        <v>6</v>
      </c>
      <c r="K57">
        <v>1.321113336</v>
      </c>
    </row>
    <row r="58" spans="1:11">
      <c r="A58">
        <v>0.05</v>
      </c>
      <c r="B58">
        <v>25</v>
      </c>
      <c r="C58">
        <v>1.3575198390000001</v>
      </c>
      <c r="E58">
        <v>0.85</v>
      </c>
      <c r="F58">
        <v>6</v>
      </c>
      <c r="G58">
        <v>1.2927689</v>
      </c>
      <c r="I58">
        <v>0.28999999999999998</v>
      </c>
      <c r="J58">
        <v>6</v>
      </c>
      <c r="K58">
        <v>1.318164822</v>
      </c>
    </row>
    <row r="59" spans="1:11">
      <c r="A59">
        <v>0.125</v>
      </c>
      <c r="B59">
        <v>25</v>
      </c>
      <c r="C59">
        <v>1.3226718749999999</v>
      </c>
      <c r="E59">
        <v>1</v>
      </c>
      <c r="F59">
        <v>6</v>
      </c>
      <c r="G59">
        <v>1.3018642</v>
      </c>
      <c r="I59">
        <v>0.3</v>
      </c>
      <c r="J59">
        <v>6</v>
      </c>
      <c r="K59">
        <v>1.3167975679999999</v>
      </c>
    </row>
    <row r="60" spans="1:11">
      <c r="A60">
        <v>0.25</v>
      </c>
      <c r="B60">
        <v>25</v>
      </c>
      <c r="C60">
        <v>1.294859472</v>
      </c>
      <c r="E60">
        <v>0.05</v>
      </c>
      <c r="F60">
        <v>7</v>
      </c>
      <c r="G60">
        <v>1.2993871029999999</v>
      </c>
      <c r="I60">
        <v>0.31</v>
      </c>
      <c r="J60">
        <v>6</v>
      </c>
      <c r="K60">
        <v>1.315611358</v>
      </c>
    </row>
    <row r="61" spans="1:11">
      <c r="A61">
        <v>0.375</v>
      </c>
      <c r="B61">
        <v>25</v>
      </c>
      <c r="C61">
        <v>1.2870422960000001</v>
      </c>
      <c r="E61">
        <v>0.25</v>
      </c>
      <c r="F61">
        <v>7</v>
      </c>
      <c r="G61">
        <v>1.287633128</v>
      </c>
      <c r="I61">
        <v>0.32</v>
      </c>
      <c r="J61">
        <v>6</v>
      </c>
      <c r="K61">
        <v>1.314592046</v>
      </c>
    </row>
    <row r="62" spans="1:11">
      <c r="A62">
        <v>0.5</v>
      </c>
      <c r="B62">
        <v>25</v>
      </c>
      <c r="C62">
        <v>1.306653461</v>
      </c>
      <c r="E62">
        <v>0.5</v>
      </c>
      <c r="F62">
        <v>7</v>
      </c>
      <c r="G62">
        <v>1.2858927550000001</v>
      </c>
      <c r="I62">
        <v>0.35</v>
      </c>
      <c r="J62">
        <v>6</v>
      </c>
      <c r="K62">
        <v>1.312418493</v>
      </c>
    </row>
    <row r="63" spans="1:11">
      <c r="A63">
        <v>0.57999999999999996</v>
      </c>
      <c r="B63">
        <v>25</v>
      </c>
      <c r="C63">
        <v>1.3381661499999999</v>
      </c>
      <c r="E63">
        <v>0.6</v>
      </c>
      <c r="F63">
        <v>7</v>
      </c>
      <c r="G63">
        <v>1.2857369999999999</v>
      </c>
      <c r="I63">
        <v>0.5</v>
      </c>
      <c r="J63">
        <v>6</v>
      </c>
      <c r="K63">
        <v>1.3273423440000001</v>
      </c>
    </row>
    <row r="64" spans="1:11">
      <c r="A64">
        <v>0.65</v>
      </c>
      <c r="B64">
        <v>25</v>
      </c>
      <c r="C64">
        <v>1.387559091</v>
      </c>
      <c r="E64">
        <v>0.65</v>
      </c>
      <c r="F64">
        <v>7</v>
      </c>
      <c r="G64">
        <v>1.2865824880000001</v>
      </c>
      <c r="I64">
        <v>0.1</v>
      </c>
      <c r="J64">
        <v>7</v>
      </c>
      <c r="K64">
        <v>1.4198786489999999</v>
      </c>
    </row>
    <row r="65" spans="1:11">
      <c r="A65">
        <v>0.75</v>
      </c>
      <c r="B65">
        <v>25</v>
      </c>
      <c r="C65">
        <v>1.4817536849999999</v>
      </c>
      <c r="E65">
        <v>0.68</v>
      </c>
      <c r="F65">
        <v>7</v>
      </c>
      <c r="G65">
        <v>1.2881183540000001</v>
      </c>
      <c r="I65">
        <v>0.15</v>
      </c>
      <c r="J65">
        <v>7</v>
      </c>
      <c r="K65">
        <v>1.365359014</v>
      </c>
    </row>
    <row r="66" spans="1:11">
      <c r="A66">
        <v>0.875</v>
      </c>
      <c r="B66">
        <v>25</v>
      </c>
      <c r="C66">
        <v>1.6132093750000001</v>
      </c>
      <c r="E66">
        <v>0.68999999999999895</v>
      </c>
      <c r="F66">
        <v>7</v>
      </c>
      <c r="G66">
        <v>1.28806241</v>
      </c>
      <c r="I66">
        <v>0.18</v>
      </c>
      <c r="J66">
        <v>7</v>
      </c>
      <c r="K66">
        <v>1.34831989</v>
      </c>
    </row>
    <row r="67" spans="1:11">
      <c r="A67">
        <v>1</v>
      </c>
      <c r="B67">
        <v>25</v>
      </c>
      <c r="C67">
        <v>1.831255598</v>
      </c>
      <c r="E67">
        <v>0.69999999999999896</v>
      </c>
      <c r="F67">
        <v>7</v>
      </c>
      <c r="G67">
        <v>1.28325</v>
      </c>
      <c r="I67">
        <v>0.19</v>
      </c>
      <c r="J67">
        <v>7</v>
      </c>
      <c r="K67">
        <v>1.343830069</v>
      </c>
    </row>
    <row r="68" spans="1:11">
      <c r="A68">
        <v>0.05</v>
      </c>
      <c r="B68">
        <v>50</v>
      </c>
      <c r="C68">
        <v>1.343245273</v>
      </c>
      <c r="E68">
        <v>0.71</v>
      </c>
      <c r="F68">
        <v>7</v>
      </c>
      <c r="G68">
        <v>1.2887089700000001</v>
      </c>
      <c r="I68">
        <v>0.2</v>
      </c>
      <c r="J68">
        <v>7</v>
      </c>
      <c r="K68">
        <v>1.3400766669999999</v>
      </c>
    </row>
    <row r="69" spans="1:11">
      <c r="A69">
        <v>0.125</v>
      </c>
      <c r="B69">
        <v>50</v>
      </c>
      <c r="C69">
        <v>1.3044140630000001</v>
      </c>
      <c r="E69">
        <v>0.72</v>
      </c>
      <c r="F69">
        <v>7</v>
      </c>
      <c r="G69">
        <v>1.2899080679999999</v>
      </c>
      <c r="I69">
        <v>0.21</v>
      </c>
      <c r="J69">
        <v>7</v>
      </c>
      <c r="K69">
        <v>1.3355039820000001</v>
      </c>
    </row>
    <row r="70" spans="1:11">
      <c r="A70">
        <v>0.25</v>
      </c>
      <c r="B70">
        <v>50</v>
      </c>
      <c r="C70">
        <v>1.30679375</v>
      </c>
      <c r="E70">
        <v>0.75</v>
      </c>
      <c r="F70">
        <v>7</v>
      </c>
      <c r="G70">
        <v>1.293304553</v>
      </c>
      <c r="I70">
        <v>0.25</v>
      </c>
      <c r="J70">
        <v>7</v>
      </c>
      <c r="K70">
        <v>1.322913056</v>
      </c>
    </row>
    <row r="71" spans="1:11">
      <c r="A71">
        <v>0.375</v>
      </c>
      <c r="B71">
        <v>50</v>
      </c>
      <c r="C71">
        <v>1.3808140630000001</v>
      </c>
      <c r="E71">
        <v>0.85</v>
      </c>
      <c r="F71">
        <v>7</v>
      </c>
      <c r="G71">
        <v>1.2984088380000001</v>
      </c>
      <c r="I71">
        <v>0.28000000000000003</v>
      </c>
      <c r="J71">
        <v>7</v>
      </c>
      <c r="K71">
        <v>1.3172858110000001</v>
      </c>
    </row>
    <row r="72" spans="1:11">
      <c r="A72">
        <v>0.5</v>
      </c>
      <c r="B72">
        <v>50</v>
      </c>
      <c r="C72">
        <v>1.490487516</v>
      </c>
      <c r="E72">
        <v>1</v>
      </c>
      <c r="F72">
        <v>7</v>
      </c>
      <c r="G72">
        <v>1.3109380500000001</v>
      </c>
      <c r="I72">
        <v>0.28999999999999998</v>
      </c>
      <c r="J72">
        <v>7</v>
      </c>
      <c r="K72">
        <v>1.315674569</v>
      </c>
    </row>
    <row r="73" spans="1:11">
      <c r="A73">
        <v>0.57999999999999996</v>
      </c>
      <c r="B73">
        <v>50</v>
      </c>
      <c r="C73">
        <v>1.6537234000000001</v>
      </c>
      <c r="E73">
        <v>0.05</v>
      </c>
      <c r="F73">
        <v>10</v>
      </c>
      <c r="G73">
        <v>1.298451325</v>
      </c>
      <c r="I73">
        <v>0.3</v>
      </c>
      <c r="J73">
        <v>7</v>
      </c>
      <c r="K73">
        <v>1.3138153939999999</v>
      </c>
    </row>
    <row r="74" spans="1:11">
      <c r="A74">
        <v>0.65</v>
      </c>
      <c r="B74">
        <v>50</v>
      </c>
      <c r="C74">
        <v>1.79075875</v>
      </c>
      <c r="E74">
        <v>0.25</v>
      </c>
      <c r="F74">
        <v>10</v>
      </c>
      <c r="G74">
        <v>1.2832403750000001</v>
      </c>
      <c r="I74">
        <v>0.31</v>
      </c>
      <c r="J74">
        <v>7</v>
      </c>
      <c r="K74">
        <v>1.3130167850000001</v>
      </c>
    </row>
    <row r="75" spans="1:11">
      <c r="A75">
        <v>0.75</v>
      </c>
      <c r="B75">
        <v>50</v>
      </c>
      <c r="C75">
        <v>2.066891096</v>
      </c>
      <c r="E75">
        <v>0.5</v>
      </c>
      <c r="F75">
        <v>10</v>
      </c>
      <c r="G75">
        <v>1.2857935</v>
      </c>
      <c r="I75">
        <v>0.32</v>
      </c>
      <c r="J75">
        <v>7</v>
      </c>
      <c r="K75">
        <v>1.3121473429999999</v>
      </c>
    </row>
    <row r="76" spans="1:11">
      <c r="A76">
        <v>0.875</v>
      </c>
      <c r="B76">
        <v>50</v>
      </c>
      <c r="C76">
        <v>2.3836515629999999</v>
      </c>
      <c r="E76">
        <v>0.6</v>
      </c>
      <c r="F76">
        <v>10</v>
      </c>
      <c r="G76">
        <v>1.287353</v>
      </c>
      <c r="I76">
        <v>0.35</v>
      </c>
      <c r="J76">
        <v>7</v>
      </c>
      <c r="K76">
        <v>1.3110494749999999</v>
      </c>
    </row>
    <row r="77" spans="1:11">
      <c r="A77">
        <v>1</v>
      </c>
      <c r="B77">
        <v>50</v>
      </c>
      <c r="C77">
        <v>2.7887422079999999</v>
      </c>
      <c r="E77">
        <v>0.65</v>
      </c>
      <c r="F77">
        <v>10</v>
      </c>
      <c r="G77">
        <v>1.289732375</v>
      </c>
      <c r="I77">
        <v>0.5</v>
      </c>
      <c r="J77">
        <v>7</v>
      </c>
      <c r="K77">
        <v>1.3333176090000001</v>
      </c>
    </row>
    <row r="78" spans="1:11">
      <c r="E78">
        <v>0.68</v>
      </c>
      <c r="F78">
        <v>10</v>
      </c>
      <c r="G78">
        <v>1.2933293850000001</v>
      </c>
      <c r="I78">
        <v>0.1</v>
      </c>
      <c r="J78">
        <v>8</v>
      </c>
      <c r="K78">
        <v>1.4129216849999999</v>
      </c>
    </row>
    <row r="79" spans="1:11">
      <c r="E79">
        <v>0.68999999999999895</v>
      </c>
      <c r="F79">
        <v>10</v>
      </c>
      <c r="G79">
        <v>1.293844655</v>
      </c>
      <c r="I79">
        <v>0.15</v>
      </c>
      <c r="J79">
        <v>8</v>
      </c>
      <c r="K79">
        <v>1.3584309080000001</v>
      </c>
    </row>
    <row r="80" spans="1:11">
      <c r="E80">
        <v>0.69999999999999896</v>
      </c>
      <c r="F80">
        <v>10</v>
      </c>
      <c r="G80">
        <v>1.28532</v>
      </c>
      <c r="I80">
        <v>0.18</v>
      </c>
      <c r="J80">
        <v>8</v>
      </c>
      <c r="K80">
        <v>1.3421529240000001</v>
      </c>
    </row>
    <row r="81" spans="5:11">
      <c r="E81">
        <v>0.71</v>
      </c>
      <c r="F81">
        <v>10</v>
      </c>
      <c r="G81">
        <v>1.295541555</v>
      </c>
      <c r="I81">
        <v>0.19</v>
      </c>
      <c r="J81">
        <v>8</v>
      </c>
      <c r="K81">
        <v>1.3379526690000001</v>
      </c>
    </row>
    <row r="82" spans="5:11">
      <c r="E82">
        <v>0.72</v>
      </c>
      <c r="F82">
        <v>10</v>
      </c>
      <c r="G82">
        <v>1.29721982</v>
      </c>
      <c r="I82">
        <v>0.2</v>
      </c>
      <c r="J82">
        <v>8</v>
      </c>
      <c r="K82">
        <v>1.334332039</v>
      </c>
    </row>
    <row r="83" spans="5:11">
      <c r="E83">
        <v>0.75</v>
      </c>
      <c r="F83">
        <v>10</v>
      </c>
      <c r="G83">
        <v>1.3042478749999999</v>
      </c>
      <c r="I83">
        <v>0.21</v>
      </c>
      <c r="J83">
        <v>8</v>
      </c>
      <c r="K83">
        <v>1.330244274</v>
      </c>
    </row>
    <row r="84" spans="5:11">
      <c r="E84">
        <v>0.85</v>
      </c>
      <c r="F84">
        <v>10</v>
      </c>
      <c r="G84">
        <v>1.3137723750000001</v>
      </c>
      <c r="I84">
        <v>0.25</v>
      </c>
      <c r="J84">
        <v>8</v>
      </c>
      <c r="K84">
        <v>1.3190093519999999</v>
      </c>
    </row>
    <row r="85" spans="5:11">
      <c r="E85">
        <v>1</v>
      </c>
      <c r="F85">
        <v>10</v>
      </c>
      <c r="G85">
        <v>1.3385</v>
      </c>
      <c r="I85">
        <v>0.28000000000000003</v>
      </c>
      <c r="J85">
        <v>8</v>
      </c>
      <c r="K85">
        <v>1.31446135</v>
      </c>
    </row>
    <row r="86" spans="5:11">
      <c r="E86">
        <v>0.05</v>
      </c>
      <c r="F86">
        <v>15</v>
      </c>
      <c r="G86">
        <v>1.29654</v>
      </c>
      <c r="I86">
        <v>0.28999999999999998</v>
      </c>
      <c r="J86">
        <v>8</v>
      </c>
      <c r="K86">
        <v>1.3127422209999999</v>
      </c>
    </row>
    <row r="87" spans="5:11">
      <c r="E87">
        <v>0.25</v>
      </c>
      <c r="F87">
        <v>15</v>
      </c>
      <c r="G87">
        <v>1.28589</v>
      </c>
      <c r="I87">
        <v>0.3</v>
      </c>
      <c r="J87">
        <v>8</v>
      </c>
      <c r="K87">
        <v>1.311749984</v>
      </c>
    </row>
    <row r="88" spans="5:11">
      <c r="E88">
        <v>0.5</v>
      </c>
      <c r="F88">
        <v>15</v>
      </c>
      <c r="G88">
        <v>1.2889436249999999</v>
      </c>
      <c r="I88">
        <v>0.31</v>
      </c>
      <c r="J88">
        <v>8</v>
      </c>
      <c r="K88">
        <v>1.3116576209999999</v>
      </c>
    </row>
    <row r="89" spans="5:11">
      <c r="E89">
        <v>0.6</v>
      </c>
      <c r="F89">
        <v>15</v>
      </c>
      <c r="G89">
        <v>1.295123</v>
      </c>
      <c r="I89">
        <v>0.32</v>
      </c>
      <c r="J89">
        <v>8</v>
      </c>
      <c r="K89">
        <v>1.3108816569999999</v>
      </c>
    </row>
    <row r="90" spans="5:11">
      <c r="E90">
        <v>0.65</v>
      </c>
      <c r="F90">
        <v>15</v>
      </c>
      <c r="G90">
        <v>1.29854</v>
      </c>
      <c r="I90">
        <v>0.35</v>
      </c>
      <c r="J90">
        <v>8</v>
      </c>
      <c r="K90">
        <v>1.311005835</v>
      </c>
    </row>
    <row r="91" spans="5:11">
      <c r="E91">
        <v>0.68</v>
      </c>
      <c r="F91">
        <v>15</v>
      </c>
      <c r="G91">
        <v>1.3078885179999999</v>
      </c>
      <c r="I91">
        <v>0.5</v>
      </c>
      <c r="J91">
        <v>8</v>
      </c>
      <c r="K91">
        <v>1.3391309579999999</v>
      </c>
    </row>
    <row r="92" spans="5:11">
      <c r="E92">
        <v>0.68999999999999895</v>
      </c>
      <c r="F92">
        <v>15</v>
      </c>
      <c r="G92">
        <v>1.30945033</v>
      </c>
      <c r="I92">
        <v>0.1</v>
      </c>
      <c r="J92">
        <v>9</v>
      </c>
      <c r="K92">
        <v>1.4061522099999999</v>
      </c>
    </row>
    <row r="93" spans="5:11">
      <c r="E93">
        <v>0.69999999999999896</v>
      </c>
      <c r="F93">
        <v>15</v>
      </c>
      <c r="G93">
        <v>1.31481</v>
      </c>
      <c r="I93">
        <v>0.15</v>
      </c>
      <c r="J93">
        <v>9</v>
      </c>
      <c r="K93">
        <v>1.3525640649999999</v>
      </c>
    </row>
    <row r="94" spans="5:11">
      <c r="E94">
        <v>0.71</v>
      </c>
      <c r="F94">
        <v>15</v>
      </c>
      <c r="G94">
        <v>1.3130937300000001</v>
      </c>
      <c r="I94">
        <v>0.18</v>
      </c>
      <c r="J94">
        <v>9</v>
      </c>
      <c r="K94">
        <v>1.3371546110000001</v>
      </c>
    </row>
    <row r="95" spans="5:11">
      <c r="E95">
        <v>0.72</v>
      </c>
      <c r="F95">
        <v>15</v>
      </c>
      <c r="G95">
        <v>1.3156740200000001</v>
      </c>
      <c r="I95">
        <v>0.19</v>
      </c>
      <c r="J95">
        <v>9</v>
      </c>
      <c r="K95">
        <v>1.3332650290000001</v>
      </c>
    </row>
    <row r="96" spans="5:11">
      <c r="E96">
        <v>0.75</v>
      </c>
      <c r="F96">
        <v>15</v>
      </c>
      <c r="G96">
        <v>1.3265400000000001</v>
      </c>
      <c r="I96">
        <v>0.2</v>
      </c>
      <c r="J96">
        <v>9</v>
      </c>
      <c r="K96">
        <v>1.3298145050000001</v>
      </c>
    </row>
    <row r="97" spans="5:11">
      <c r="E97">
        <v>0.85</v>
      </c>
      <c r="F97">
        <v>15</v>
      </c>
      <c r="G97">
        <v>1.34693175</v>
      </c>
      <c r="I97">
        <v>0.21</v>
      </c>
      <c r="J97">
        <v>9</v>
      </c>
      <c r="K97">
        <v>1.326200123</v>
      </c>
    </row>
    <row r="98" spans="5:11">
      <c r="E98">
        <v>1</v>
      </c>
      <c r="F98">
        <v>15</v>
      </c>
      <c r="G98">
        <v>1.3949</v>
      </c>
      <c r="I98">
        <v>0.25</v>
      </c>
      <c r="J98">
        <v>9</v>
      </c>
      <c r="K98">
        <v>1.3163461059999999</v>
      </c>
    </row>
    <row r="99" spans="5:11">
      <c r="E99">
        <v>0.05</v>
      </c>
      <c r="F99">
        <v>25</v>
      </c>
      <c r="G99">
        <v>1.292835188</v>
      </c>
      <c r="I99">
        <v>0.28000000000000003</v>
      </c>
      <c r="J99">
        <v>9</v>
      </c>
      <c r="K99">
        <v>1.3128283789999999</v>
      </c>
    </row>
    <row r="100" spans="5:11">
      <c r="E100">
        <v>0.25</v>
      </c>
      <c r="F100">
        <v>25</v>
      </c>
      <c r="G100">
        <v>1.2805</v>
      </c>
      <c r="I100">
        <v>0.28999999999999998</v>
      </c>
      <c r="J100">
        <v>9</v>
      </c>
      <c r="K100">
        <v>1.311646877</v>
      </c>
    </row>
    <row r="101" spans="5:11">
      <c r="E101">
        <v>0.5</v>
      </c>
      <c r="F101">
        <v>25</v>
      </c>
      <c r="G101">
        <v>1.3123899999999999</v>
      </c>
      <c r="I101">
        <v>0.3</v>
      </c>
      <c r="J101">
        <v>9</v>
      </c>
      <c r="K101">
        <v>1.310994574</v>
      </c>
    </row>
    <row r="102" spans="5:11">
      <c r="E102">
        <v>0.6</v>
      </c>
      <c r="F102">
        <v>25</v>
      </c>
      <c r="G102">
        <v>1.334592</v>
      </c>
      <c r="I102">
        <v>0.31</v>
      </c>
      <c r="J102">
        <v>9</v>
      </c>
      <c r="K102">
        <v>1.311548476</v>
      </c>
    </row>
    <row r="103" spans="5:11">
      <c r="E103">
        <v>0.65</v>
      </c>
      <c r="F103">
        <v>25</v>
      </c>
      <c r="G103">
        <v>1.347307</v>
      </c>
      <c r="I103">
        <v>0.32</v>
      </c>
      <c r="J103">
        <v>9</v>
      </c>
      <c r="K103">
        <v>1.310728407</v>
      </c>
    </row>
    <row r="104" spans="5:11">
      <c r="E104">
        <v>0.68</v>
      </c>
      <c r="F104">
        <v>25</v>
      </c>
      <c r="G104">
        <v>1.3602237429999999</v>
      </c>
      <c r="I104">
        <v>0.35</v>
      </c>
      <c r="J104">
        <v>9</v>
      </c>
      <c r="K104">
        <v>1.311995077</v>
      </c>
    </row>
    <row r="105" spans="5:11">
      <c r="E105">
        <v>0.68999999999999895</v>
      </c>
      <c r="F105">
        <v>25</v>
      </c>
      <c r="G105">
        <v>1.3637048700000001</v>
      </c>
      <c r="I105">
        <v>0.5</v>
      </c>
      <c r="J105">
        <v>9</v>
      </c>
      <c r="K105">
        <v>1.345153713</v>
      </c>
    </row>
    <row r="106" spans="5:11">
      <c r="E106">
        <v>0.69999999999999896</v>
      </c>
      <c r="F106">
        <v>25</v>
      </c>
      <c r="G106">
        <v>1.37717</v>
      </c>
      <c r="I106">
        <v>0.1</v>
      </c>
      <c r="J106">
        <v>10</v>
      </c>
      <c r="K106">
        <v>1.3881937390000001</v>
      </c>
    </row>
    <row r="107" spans="5:11">
      <c r="E107">
        <v>0.71</v>
      </c>
      <c r="F107">
        <v>25</v>
      </c>
      <c r="G107">
        <v>1.3708759699999999</v>
      </c>
      <c r="I107">
        <v>0.15</v>
      </c>
      <c r="J107">
        <v>10</v>
      </c>
      <c r="K107">
        <v>1.3446015689999999</v>
      </c>
    </row>
    <row r="108" spans="5:11">
      <c r="E108">
        <v>0.72</v>
      </c>
      <c r="F108">
        <v>25</v>
      </c>
      <c r="G108">
        <v>1.37507628</v>
      </c>
      <c r="I108">
        <v>0.18</v>
      </c>
      <c r="J108">
        <v>10</v>
      </c>
      <c r="K108">
        <v>1.331351256</v>
      </c>
    </row>
    <row r="109" spans="5:11">
      <c r="E109">
        <v>0.75</v>
      </c>
      <c r="F109">
        <v>25</v>
      </c>
      <c r="G109">
        <v>1.4033899999999999</v>
      </c>
      <c r="I109">
        <v>0.19</v>
      </c>
      <c r="J109">
        <v>10</v>
      </c>
      <c r="K109">
        <v>1.328085615</v>
      </c>
    </row>
    <row r="110" spans="5:11">
      <c r="E110">
        <v>0.85</v>
      </c>
      <c r="F110">
        <v>25</v>
      </c>
      <c r="G110">
        <v>1.43180825</v>
      </c>
      <c r="I110">
        <v>0.2</v>
      </c>
      <c r="J110">
        <v>10</v>
      </c>
      <c r="K110">
        <v>1.321246581</v>
      </c>
    </row>
    <row r="111" spans="5:11">
      <c r="E111">
        <v>1</v>
      </c>
      <c r="F111">
        <v>25</v>
      </c>
      <c r="G111">
        <v>1.51335625</v>
      </c>
      <c r="I111">
        <v>0.21</v>
      </c>
      <c r="J111">
        <v>10</v>
      </c>
      <c r="K111">
        <v>1.3221439349999999</v>
      </c>
    </row>
    <row r="112" spans="5:11">
      <c r="E112">
        <v>0.05</v>
      </c>
      <c r="F112">
        <v>50</v>
      </c>
      <c r="G112">
        <v>1.2918400000000001</v>
      </c>
      <c r="I112">
        <v>0.25</v>
      </c>
      <c r="J112">
        <v>10</v>
      </c>
      <c r="K112">
        <v>1.3130729729999999</v>
      </c>
    </row>
    <row r="113" spans="5:11">
      <c r="E113">
        <v>0.25</v>
      </c>
      <c r="F113">
        <v>50</v>
      </c>
      <c r="G113">
        <v>1.3083625000000001</v>
      </c>
      <c r="I113">
        <v>0.28000000000000003</v>
      </c>
      <c r="J113">
        <v>10</v>
      </c>
      <c r="K113">
        <v>1.311409823</v>
      </c>
    </row>
    <row r="114" spans="5:11">
      <c r="E114">
        <v>0.5</v>
      </c>
      <c r="F114">
        <v>50</v>
      </c>
      <c r="G114">
        <v>1.4033599999999999</v>
      </c>
      <c r="I114">
        <v>0.28999999999999998</v>
      </c>
      <c r="J114">
        <v>10</v>
      </c>
      <c r="K114">
        <v>1.311262744</v>
      </c>
    </row>
    <row r="115" spans="5:11">
      <c r="E115">
        <v>0.6</v>
      </c>
      <c r="F115">
        <v>50</v>
      </c>
      <c r="G115">
        <v>1.486753</v>
      </c>
      <c r="I115">
        <v>0.3</v>
      </c>
      <c r="J115">
        <v>10</v>
      </c>
      <c r="K115">
        <v>1.311294899</v>
      </c>
    </row>
    <row r="116" spans="5:11">
      <c r="E116">
        <v>0.65</v>
      </c>
      <c r="F116">
        <v>50</v>
      </c>
      <c r="G116">
        <v>1.5274605000000001</v>
      </c>
      <c r="I116">
        <v>0.31</v>
      </c>
      <c r="J116">
        <v>10</v>
      </c>
      <c r="K116">
        <v>1.3116246060000001</v>
      </c>
    </row>
    <row r="117" spans="5:11">
      <c r="E117">
        <v>0.68</v>
      </c>
      <c r="F117">
        <v>50</v>
      </c>
      <c r="G117">
        <v>1.5534632450000001</v>
      </c>
      <c r="I117">
        <v>0.32</v>
      </c>
      <c r="J117">
        <v>10</v>
      </c>
      <c r="K117">
        <v>1.311850172</v>
      </c>
    </row>
    <row r="118" spans="5:11">
      <c r="E118">
        <v>0.68999999999999895</v>
      </c>
      <c r="F118">
        <v>50</v>
      </c>
      <c r="G118">
        <v>1.56280738</v>
      </c>
      <c r="I118">
        <v>0.35</v>
      </c>
      <c r="J118">
        <v>10</v>
      </c>
      <c r="K118">
        <v>1.313761271</v>
      </c>
    </row>
    <row r="119" spans="5:11">
      <c r="E119">
        <v>0.69999999999999896</v>
      </c>
      <c r="F119">
        <v>50</v>
      </c>
      <c r="G119">
        <v>1.5864499999999999</v>
      </c>
      <c r="I119">
        <v>0.5</v>
      </c>
      <c r="J119">
        <v>10</v>
      </c>
      <c r="K119">
        <v>1.3456412289999999</v>
      </c>
    </row>
    <row r="120" spans="5:11">
      <c r="E120">
        <v>0.71</v>
      </c>
      <c r="F120">
        <v>50</v>
      </c>
      <c r="G120">
        <v>1.5811202799999999</v>
      </c>
      <c r="I120">
        <v>0.1</v>
      </c>
      <c r="J120">
        <v>11</v>
      </c>
      <c r="K120">
        <v>1.3931106019999999</v>
      </c>
    </row>
    <row r="121" spans="5:11">
      <c r="E121">
        <v>0.72</v>
      </c>
      <c r="F121">
        <v>50</v>
      </c>
      <c r="G121">
        <v>1.5906722200000001</v>
      </c>
      <c r="I121">
        <v>0.15</v>
      </c>
      <c r="J121">
        <v>11</v>
      </c>
      <c r="K121">
        <v>1.3428341669999999</v>
      </c>
    </row>
    <row r="122" spans="5:11">
      <c r="E122">
        <v>0.75</v>
      </c>
      <c r="F122">
        <v>50</v>
      </c>
      <c r="G122">
        <v>1.6206499999999999</v>
      </c>
      <c r="I122">
        <v>0.18</v>
      </c>
      <c r="J122">
        <v>11</v>
      </c>
      <c r="K122">
        <v>1.3292630999999999</v>
      </c>
    </row>
    <row r="123" spans="5:11">
      <c r="E123">
        <v>0.85</v>
      </c>
      <c r="F123">
        <v>50</v>
      </c>
      <c r="G123">
        <v>1.7280055000000001</v>
      </c>
      <c r="I123">
        <v>0.19</v>
      </c>
      <c r="J123">
        <v>11</v>
      </c>
      <c r="K123">
        <v>1.326004389</v>
      </c>
    </row>
    <row r="124" spans="5:11">
      <c r="E124">
        <v>1</v>
      </c>
      <c r="F124">
        <v>50</v>
      </c>
      <c r="G124">
        <v>1.91456</v>
      </c>
      <c r="I124">
        <v>0.2</v>
      </c>
      <c r="J124">
        <v>11</v>
      </c>
      <c r="K124">
        <v>1.3229433209999999</v>
      </c>
    </row>
    <row r="125" spans="5:11">
      <c r="I125">
        <v>0.21</v>
      </c>
      <c r="J125">
        <v>11</v>
      </c>
      <c r="K125">
        <v>1.3202194540000001</v>
      </c>
    </row>
    <row r="126" spans="5:11">
      <c r="I126">
        <v>0.25</v>
      </c>
      <c r="J126">
        <v>11</v>
      </c>
      <c r="K126">
        <v>1.3130848829999999</v>
      </c>
    </row>
    <row r="127" spans="5:11">
      <c r="I127">
        <v>0.28000000000000003</v>
      </c>
      <c r="J127">
        <v>11</v>
      </c>
      <c r="K127">
        <v>1.3114761260000001</v>
      </c>
    </row>
    <row r="128" spans="5:11">
      <c r="I128">
        <v>0.28999999999999998</v>
      </c>
      <c r="J128">
        <v>11</v>
      </c>
      <c r="K128">
        <v>1.3114258130000001</v>
      </c>
    </row>
    <row r="129" spans="9:11">
      <c r="I129">
        <v>0.3</v>
      </c>
      <c r="J129">
        <v>11</v>
      </c>
      <c r="K129">
        <v>1.311260002</v>
      </c>
    </row>
    <row r="130" spans="9:11">
      <c r="I130">
        <v>0.31</v>
      </c>
      <c r="J130">
        <v>11</v>
      </c>
      <c r="K130">
        <v>1.31302739</v>
      </c>
    </row>
    <row r="131" spans="9:11">
      <c r="I131">
        <v>0.32</v>
      </c>
      <c r="J131">
        <v>11</v>
      </c>
      <c r="K131">
        <v>1.312125379</v>
      </c>
    </row>
    <row r="132" spans="9:11">
      <c r="I132">
        <v>0.35</v>
      </c>
      <c r="J132">
        <v>11</v>
      </c>
      <c r="K132">
        <v>1.315490906</v>
      </c>
    </row>
    <row r="133" spans="9:11">
      <c r="I133">
        <v>0.5</v>
      </c>
      <c r="J133">
        <v>11</v>
      </c>
      <c r="K133">
        <v>1.357167534</v>
      </c>
    </row>
    <row r="134" spans="9:11">
      <c r="I134">
        <v>0.1</v>
      </c>
      <c r="J134">
        <v>12</v>
      </c>
      <c r="K134">
        <v>1.3871316709999999</v>
      </c>
    </row>
    <row r="135" spans="9:11">
      <c r="I135">
        <v>0.15</v>
      </c>
      <c r="J135">
        <v>12</v>
      </c>
      <c r="K135">
        <v>1.3390356990000001</v>
      </c>
    </row>
    <row r="136" spans="9:11">
      <c r="I136">
        <v>0.18</v>
      </c>
      <c r="J136">
        <v>12</v>
      </c>
      <c r="K136">
        <v>1.326424381</v>
      </c>
    </row>
    <row r="137" spans="9:11">
      <c r="I137">
        <v>0.19</v>
      </c>
      <c r="J137">
        <v>12</v>
      </c>
      <c r="K137">
        <v>1.3234863020000001</v>
      </c>
    </row>
    <row r="138" spans="9:11">
      <c r="I138">
        <v>0.2</v>
      </c>
      <c r="J138">
        <v>12</v>
      </c>
      <c r="K138">
        <v>1.32064077</v>
      </c>
    </row>
    <row r="139" spans="9:11">
      <c r="I139">
        <v>0.21</v>
      </c>
      <c r="J139">
        <v>12</v>
      </c>
      <c r="K139">
        <v>1.3183429170000001</v>
      </c>
    </row>
    <row r="140" spans="9:11">
      <c r="I140">
        <v>0.25</v>
      </c>
      <c r="J140">
        <v>12</v>
      </c>
      <c r="K140">
        <v>1.312562556</v>
      </c>
    </row>
    <row r="141" spans="9:11">
      <c r="I141">
        <v>0.28000000000000003</v>
      </c>
      <c r="J141">
        <v>12</v>
      </c>
      <c r="K141">
        <v>1.3118629850000001</v>
      </c>
    </row>
    <row r="142" spans="9:11">
      <c r="I142">
        <v>0.28999999999999998</v>
      </c>
      <c r="J142">
        <v>12</v>
      </c>
      <c r="K142">
        <v>1.312023301</v>
      </c>
    </row>
    <row r="143" spans="9:11">
      <c r="I143">
        <v>0.3</v>
      </c>
      <c r="J143">
        <v>12</v>
      </c>
      <c r="K143">
        <v>1.3124115519999999</v>
      </c>
    </row>
    <row r="144" spans="9:11">
      <c r="I144">
        <v>0.31</v>
      </c>
      <c r="J144">
        <v>12</v>
      </c>
      <c r="K144">
        <v>1.314741207</v>
      </c>
    </row>
    <row r="145" spans="9:11">
      <c r="I145">
        <v>0.32</v>
      </c>
      <c r="J145">
        <v>12</v>
      </c>
      <c r="K145">
        <v>1.313824444</v>
      </c>
    </row>
    <row r="146" spans="9:11">
      <c r="I146">
        <v>0.35</v>
      </c>
      <c r="J146">
        <v>12</v>
      </c>
      <c r="K146">
        <v>1.3181832680000001</v>
      </c>
    </row>
    <row r="147" spans="9:11">
      <c r="I147">
        <v>0.5</v>
      </c>
      <c r="J147">
        <v>12</v>
      </c>
      <c r="K147">
        <v>1.363683727</v>
      </c>
    </row>
    <row r="148" spans="9:11">
      <c r="I148">
        <v>0.1</v>
      </c>
      <c r="J148">
        <v>15</v>
      </c>
      <c r="K148">
        <v>1.3695496680000001</v>
      </c>
    </row>
    <row r="149" spans="9:11">
      <c r="I149">
        <v>0.15</v>
      </c>
      <c r="J149">
        <v>15</v>
      </c>
      <c r="K149">
        <v>1.3283609139999999</v>
      </c>
    </row>
    <row r="150" spans="9:11">
      <c r="I150">
        <v>0.18</v>
      </c>
      <c r="J150">
        <v>15</v>
      </c>
      <c r="K150">
        <v>1.31841897</v>
      </c>
    </row>
    <row r="151" spans="9:11">
      <c r="I151">
        <v>0.19</v>
      </c>
      <c r="J151">
        <v>15</v>
      </c>
      <c r="K151">
        <v>1.3163772949999999</v>
      </c>
    </row>
    <row r="152" spans="9:11">
      <c r="I152">
        <v>0.2</v>
      </c>
      <c r="J152">
        <v>15</v>
      </c>
      <c r="K152">
        <v>1.3126847699999999</v>
      </c>
    </row>
    <row r="153" spans="9:11">
      <c r="I153">
        <v>0.21</v>
      </c>
      <c r="J153">
        <v>15</v>
      </c>
      <c r="K153">
        <v>1.313037894</v>
      </c>
    </row>
    <row r="154" spans="9:11">
      <c r="I154">
        <v>0.25</v>
      </c>
      <c r="J154">
        <v>15</v>
      </c>
      <c r="K154">
        <v>1.3111677559999999</v>
      </c>
    </row>
    <row r="155" spans="9:11">
      <c r="I155">
        <v>0.28000000000000003</v>
      </c>
      <c r="J155">
        <v>15</v>
      </c>
      <c r="K155">
        <v>1.313058179</v>
      </c>
    </row>
    <row r="156" spans="9:11">
      <c r="I156">
        <v>0.28999999999999998</v>
      </c>
      <c r="J156">
        <v>15</v>
      </c>
      <c r="K156">
        <v>1.31428319</v>
      </c>
    </row>
    <row r="157" spans="9:11">
      <c r="I157">
        <v>0.3</v>
      </c>
      <c r="J157">
        <v>15</v>
      </c>
      <c r="K157">
        <v>1.317157653</v>
      </c>
    </row>
    <row r="158" spans="9:11">
      <c r="I158">
        <v>0.31</v>
      </c>
      <c r="J158">
        <v>15</v>
      </c>
      <c r="K158">
        <v>1.3196469280000001</v>
      </c>
    </row>
    <row r="159" spans="9:11">
      <c r="I159">
        <v>0.32</v>
      </c>
      <c r="J159">
        <v>15</v>
      </c>
      <c r="K159">
        <v>1.318853128</v>
      </c>
    </row>
    <row r="160" spans="9:11">
      <c r="I160">
        <v>0.35</v>
      </c>
      <c r="J160">
        <v>15</v>
      </c>
      <c r="K160">
        <v>1.326145905</v>
      </c>
    </row>
    <row r="161" spans="9:11">
      <c r="I161">
        <v>0.5</v>
      </c>
      <c r="J161">
        <v>15</v>
      </c>
      <c r="K161">
        <v>1.383285417</v>
      </c>
    </row>
    <row r="162" spans="9:11">
      <c r="I162">
        <v>0.1</v>
      </c>
      <c r="J162">
        <v>17</v>
      </c>
      <c r="K162">
        <v>1.35945037</v>
      </c>
    </row>
    <row r="163" spans="9:11">
      <c r="I163">
        <v>0.15</v>
      </c>
      <c r="J163">
        <v>17</v>
      </c>
      <c r="K163">
        <v>1.3216830509999999</v>
      </c>
    </row>
    <row r="164" spans="9:11">
      <c r="I164">
        <v>0.18</v>
      </c>
      <c r="J164">
        <v>17</v>
      </c>
      <c r="K164">
        <v>1.3138899530000001</v>
      </c>
    </row>
    <row r="165" spans="9:11">
      <c r="I165">
        <v>0.19</v>
      </c>
      <c r="J165">
        <v>17</v>
      </c>
      <c r="K165">
        <v>1.31264673</v>
      </c>
    </row>
    <row r="166" spans="9:11">
      <c r="I166">
        <v>0.2</v>
      </c>
      <c r="J166">
        <v>17</v>
      </c>
      <c r="K166">
        <v>1.311597879</v>
      </c>
    </row>
    <row r="167" spans="9:11">
      <c r="I167">
        <v>0.21</v>
      </c>
      <c r="J167">
        <v>17</v>
      </c>
      <c r="K167">
        <v>1.310961619</v>
      </c>
    </row>
    <row r="168" spans="9:11">
      <c r="I168">
        <v>0.25</v>
      </c>
      <c r="J168">
        <v>17</v>
      </c>
      <c r="K168">
        <v>1.3126330820000001</v>
      </c>
    </row>
    <row r="169" spans="9:11">
      <c r="I169">
        <v>0.28000000000000003</v>
      </c>
      <c r="J169">
        <v>17</v>
      </c>
      <c r="K169">
        <v>1.316786335</v>
      </c>
    </row>
    <row r="170" spans="9:11">
      <c r="I170">
        <v>0.28999999999999998</v>
      </c>
      <c r="J170">
        <v>17</v>
      </c>
      <c r="K170">
        <v>1.3188076529999999</v>
      </c>
    </row>
    <row r="171" spans="9:11">
      <c r="I171">
        <v>0.3</v>
      </c>
      <c r="J171">
        <v>17</v>
      </c>
      <c r="K171">
        <v>1.3212257510000001</v>
      </c>
    </row>
    <row r="172" spans="9:11">
      <c r="I172">
        <v>0.31</v>
      </c>
      <c r="J172">
        <v>17</v>
      </c>
      <c r="K172">
        <v>1.3260589330000001</v>
      </c>
    </row>
    <row r="173" spans="9:11">
      <c r="I173">
        <v>0.32</v>
      </c>
      <c r="J173">
        <v>17</v>
      </c>
      <c r="K173">
        <v>1.3255680860000001</v>
      </c>
    </row>
    <row r="174" spans="9:11">
      <c r="I174">
        <v>0.35</v>
      </c>
      <c r="J174">
        <v>17</v>
      </c>
      <c r="K174">
        <v>1.3348693549999999</v>
      </c>
    </row>
    <row r="175" spans="9:11">
      <c r="I175">
        <v>0.5</v>
      </c>
      <c r="J175">
        <v>17</v>
      </c>
      <c r="K175">
        <v>1.396389989</v>
      </c>
    </row>
    <row r="176" spans="9:11">
      <c r="I176">
        <v>0.1</v>
      </c>
      <c r="J176">
        <v>18</v>
      </c>
      <c r="K176">
        <v>1.354570359</v>
      </c>
    </row>
    <row r="177" spans="9:11">
      <c r="I177">
        <v>0.15</v>
      </c>
      <c r="J177">
        <v>18</v>
      </c>
      <c r="K177">
        <v>1.3197306719999999</v>
      </c>
    </row>
    <row r="178" spans="9:11">
      <c r="I178">
        <v>0.18</v>
      </c>
      <c r="J178">
        <v>18</v>
      </c>
      <c r="K178">
        <v>1.3129134</v>
      </c>
    </row>
    <row r="179" spans="9:11">
      <c r="I179">
        <v>0.19</v>
      </c>
      <c r="J179">
        <v>18</v>
      </c>
      <c r="K179">
        <v>1.31197819</v>
      </c>
    </row>
    <row r="180" spans="9:11">
      <c r="I180">
        <v>0.2</v>
      </c>
      <c r="J180">
        <v>18</v>
      </c>
      <c r="K180">
        <v>1.3113648680000001</v>
      </c>
    </row>
    <row r="181" spans="9:11">
      <c r="I181">
        <v>0.21</v>
      </c>
      <c r="J181">
        <v>18</v>
      </c>
      <c r="K181">
        <v>1.3108906330000001</v>
      </c>
    </row>
    <row r="182" spans="9:11">
      <c r="I182">
        <v>0.25</v>
      </c>
      <c r="J182">
        <v>18</v>
      </c>
      <c r="K182">
        <v>1.313805592</v>
      </c>
    </row>
    <row r="183" spans="9:11">
      <c r="I183">
        <v>0.28000000000000003</v>
      </c>
      <c r="J183">
        <v>18</v>
      </c>
      <c r="K183">
        <v>1.3187082889999999</v>
      </c>
    </row>
    <row r="184" spans="9:11">
      <c r="I184">
        <v>0.28999999999999998</v>
      </c>
      <c r="J184">
        <v>18</v>
      </c>
      <c r="K184">
        <v>1.3210130499999999</v>
      </c>
    </row>
    <row r="185" spans="9:11">
      <c r="I185">
        <v>0.3</v>
      </c>
      <c r="J185">
        <v>18</v>
      </c>
      <c r="K185">
        <v>1.3237714140000001</v>
      </c>
    </row>
    <row r="186" spans="9:11">
      <c r="I186">
        <v>0.31</v>
      </c>
      <c r="J186">
        <v>18</v>
      </c>
      <c r="K186">
        <v>1.32896664</v>
      </c>
    </row>
    <row r="187" spans="9:11">
      <c r="I187">
        <v>0.32</v>
      </c>
      <c r="J187">
        <v>18</v>
      </c>
      <c r="K187">
        <v>1.3285824150000001</v>
      </c>
    </row>
    <row r="188" spans="9:11">
      <c r="I188">
        <v>0.35</v>
      </c>
      <c r="J188">
        <v>18</v>
      </c>
      <c r="K188">
        <v>1.338695234</v>
      </c>
    </row>
    <row r="189" spans="9:11">
      <c r="I189">
        <v>0.5</v>
      </c>
      <c r="J189">
        <v>18</v>
      </c>
      <c r="K189">
        <v>1.403238956</v>
      </c>
    </row>
    <row r="190" spans="9:11">
      <c r="I190">
        <v>0.1</v>
      </c>
      <c r="J190">
        <v>19</v>
      </c>
      <c r="K190">
        <v>1.350276773</v>
      </c>
    </row>
    <row r="191" spans="9:11">
      <c r="I191">
        <v>0.15</v>
      </c>
      <c r="J191">
        <v>19</v>
      </c>
      <c r="K191">
        <v>1.31954623</v>
      </c>
    </row>
    <row r="192" spans="9:11">
      <c r="I192">
        <v>0.18</v>
      </c>
      <c r="J192">
        <v>19</v>
      </c>
      <c r="K192">
        <v>1.313155187</v>
      </c>
    </row>
    <row r="193" spans="9:11">
      <c r="I193">
        <v>0.19</v>
      </c>
      <c r="J193">
        <v>19</v>
      </c>
      <c r="K193">
        <v>1.311478763</v>
      </c>
    </row>
    <row r="194" spans="9:11">
      <c r="I194">
        <v>0.2</v>
      </c>
      <c r="J194">
        <v>19</v>
      </c>
      <c r="K194">
        <v>1.311302687</v>
      </c>
    </row>
    <row r="195" spans="9:11">
      <c r="I195">
        <v>0.21</v>
      </c>
      <c r="J195">
        <v>19</v>
      </c>
      <c r="K195">
        <v>1.3115035100000001</v>
      </c>
    </row>
    <row r="196" spans="9:11">
      <c r="I196">
        <v>0.25</v>
      </c>
      <c r="J196">
        <v>19</v>
      </c>
      <c r="K196">
        <v>1.3142475849999999</v>
      </c>
    </row>
    <row r="197" spans="9:11">
      <c r="I197">
        <v>0.28000000000000003</v>
      </c>
      <c r="J197">
        <v>19</v>
      </c>
      <c r="K197">
        <v>1.3191964030000001</v>
      </c>
    </row>
    <row r="198" spans="9:11">
      <c r="I198">
        <v>0.28999999999999998</v>
      </c>
      <c r="J198">
        <v>19</v>
      </c>
      <c r="K198">
        <v>1.3215913930000001</v>
      </c>
    </row>
    <row r="199" spans="9:11">
      <c r="I199">
        <v>0.3</v>
      </c>
      <c r="J199">
        <v>19</v>
      </c>
      <c r="K199">
        <v>1.3245179469999999</v>
      </c>
    </row>
    <row r="200" spans="9:11">
      <c r="I200">
        <v>0.31</v>
      </c>
      <c r="J200">
        <v>19</v>
      </c>
      <c r="K200">
        <v>1.329909255</v>
      </c>
    </row>
    <row r="201" spans="9:11">
      <c r="I201">
        <v>0.32</v>
      </c>
      <c r="J201">
        <v>19</v>
      </c>
      <c r="K201">
        <v>1.329539144</v>
      </c>
    </row>
    <row r="202" spans="9:11">
      <c r="I202">
        <v>0.35</v>
      </c>
      <c r="J202">
        <v>19</v>
      </c>
      <c r="K202">
        <v>1.3402728450000001</v>
      </c>
    </row>
    <row r="203" spans="9:11">
      <c r="I203">
        <v>0.5</v>
      </c>
      <c r="J203">
        <v>19</v>
      </c>
      <c r="K203">
        <v>1.410875316</v>
      </c>
    </row>
    <row r="204" spans="9:11">
      <c r="I204">
        <v>0.1</v>
      </c>
      <c r="J204">
        <v>20</v>
      </c>
      <c r="K204">
        <v>1.340106558</v>
      </c>
    </row>
    <row r="205" spans="9:11">
      <c r="I205">
        <v>0.15</v>
      </c>
      <c r="J205">
        <v>20</v>
      </c>
      <c r="K205">
        <v>1.3158555110000001</v>
      </c>
    </row>
    <row r="206" spans="9:11">
      <c r="I206">
        <v>0.18</v>
      </c>
      <c r="J206">
        <v>20</v>
      </c>
      <c r="K206">
        <v>1.3116893089999999</v>
      </c>
    </row>
    <row r="207" spans="9:11">
      <c r="I207">
        <v>0.19</v>
      </c>
      <c r="J207">
        <v>20</v>
      </c>
      <c r="K207">
        <v>1.3117747399999999</v>
      </c>
    </row>
    <row r="208" spans="9:11">
      <c r="I208">
        <v>0.2</v>
      </c>
      <c r="J208">
        <v>20</v>
      </c>
      <c r="K208">
        <v>1.3113901880000001</v>
      </c>
    </row>
    <row r="209" spans="9:11">
      <c r="I209">
        <v>0.21</v>
      </c>
      <c r="J209">
        <v>20</v>
      </c>
      <c r="K209">
        <v>1.3117006529999999</v>
      </c>
    </row>
    <row r="210" spans="9:11">
      <c r="I210">
        <v>0.25</v>
      </c>
      <c r="J210">
        <v>20</v>
      </c>
      <c r="K210">
        <v>1.3167326500000001</v>
      </c>
    </row>
    <row r="211" spans="9:11">
      <c r="I211">
        <v>0.28000000000000003</v>
      </c>
      <c r="J211">
        <v>20</v>
      </c>
      <c r="K211">
        <v>1.3223849089999999</v>
      </c>
    </row>
    <row r="212" spans="9:11">
      <c r="I212">
        <v>0.28999999999999998</v>
      </c>
      <c r="J212">
        <v>20</v>
      </c>
      <c r="K212">
        <v>1.325096483</v>
      </c>
    </row>
    <row r="213" spans="9:11">
      <c r="I213">
        <v>0.3</v>
      </c>
      <c r="J213">
        <v>20</v>
      </c>
      <c r="K213">
        <v>1.328488501</v>
      </c>
    </row>
    <row r="214" spans="9:11">
      <c r="I214">
        <v>0.31</v>
      </c>
      <c r="J214">
        <v>20</v>
      </c>
      <c r="K214">
        <v>1.334095284</v>
      </c>
    </row>
    <row r="215" spans="9:11">
      <c r="I215">
        <v>0.32</v>
      </c>
      <c r="J215">
        <v>20</v>
      </c>
      <c r="K215">
        <v>1.333875844</v>
      </c>
    </row>
    <row r="216" spans="9:11">
      <c r="I216">
        <v>0.35</v>
      </c>
      <c r="J216">
        <v>20</v>
      </c>
      <c r="K216">
        <v>1.3450911000000001</v>
      </c>
    </row>
    <row r="217" spans="9:11">
      <c r="I217">
        <v>0.5</v>
      </c>
      <c r="J217">
        <v>20</v>
      </c>
      <c r="K217">
        <v>1.4166725609999999</v>
      </c>
    </row>
    <row r="218" spans="9:11">
      <c r="I218">
        <v>0.1</v>
      </c>
      <c r="J218">
        <v>25</v>
      </c>
      <c r="K218">
        <v>1.3272459329999999</v>
      </c>
    </row>
    <row r="219" spans="9:11">
      <c r="I219">
        <v>0.15</v>
      </c>
      <c r="J219">
        <v>25</v>
      </c>
      <c r="K219">
        <v>1.31284943</v>
      </c>
    </row>
    <row r="220" spans="9:11">
      <c r="I220">
        <v>0.18</v>
      </c>
      <c r="J220">
        <v>25</v>
      </c>
      <c r="K220">
        <v>1.311944682</v>
      </c>
    </row>
    <row r="221" spans="9:11">
      <c r="I221">
        <v>0.19</v>
      </c>
      <c r="J221">
        <v>25</v>
      </c>
      <c r="K221">
        <v>1.3127881560000001</v>
      </c>
    </row>
    <row r="222" spans="9:11">
      <c r="I222">
        <v>0.2</v>
      </c>
      <c r="J222">
        <v>25</v>
      </c>
      <c r="K222">
        <v>1.3135481490000001</v>
      </c>
    </row>
    <row r="223" spans="9:11">
      <c r="I223">
        <v>0.21</v>
      </c>
      <c r="J223">
        <v>25</v>
      </c>
      <c r="K223">
        <v>1.315091674</v>
      </c>
    </row>
    <row r="224" spans="9:11">
      <c r="I224">
        <v>0.25</v>
      </c>
      <c r="J224">
        <v>25</v>
      </c>
      <c r="K224">
        <v>1.3252164529999999</v>
      </c>
    </row>
    <row r="225" spans="9:11">
      <c r="I225">
        <v>0.28000000000000003</v>
      </c>
      <c r="J225">
        <v>25</v>
      </c>
      <c r="K225">
        <v>1.3343452389999999</v>
      </c>
    </row>
    <row r="226" spans="9:11">
      <c r="I226">
        <v>0.28999999999999998</v>
      </c>
      <c r="J226">
        <v>25</v>
      </c>
      <c r="K226">
        <v>1.3383315090000001</v>
      </c>
    </row>
    <row r="227" spans="9:11">
      <c r="I227">
        <v>0.3</v>
      </c>
      <c r="J227">
        <v>25</v>
      </c>
      <c r="K227">
        <v>1.3431355739999999</v>
      </c>
    </row>
    <row r="228" spans="9:11">
      <c r="I228">
        <v>0.31</v>
      </c>
      <c r="J228">
        <v>25</v>
      </c>
      <c r="K228">
        <v>1.3500717499999999</v>
      </c>
    </row>
    <row r="229" spans="9:11">
      <c r="I229">
        <v>0.32</v>
      </c>
      <c r="J229">
        <v>25</v>
      </c>
      <c r="K229">
        <v>1.350866404</v>
      </c>
    </row>
    <row r="230" spans="9:11">
      <c r="I230">
        <v>0.35</v>
      </c>
      <c r="J230">
        <v>25</v>
      </c>
      <c r="K230">
        <v>1.366196403</v>
      </c>
    </row>
    <row r="231" spans="9:11">
      <c r="I231">
        <v>0.5</v>
      </c>
      <c r="J231">
        <v>25</v>
      </c>
      <c r="K231">
        <v>1.455766356</v>
      </c>
    </row>
    <row r="232" spans="9:11">
      <c r="I232">
        <v>0.1</v>
      </c>
      <c r="J232">
        <v>35</v>
      </c>
      <c r="K232">
        <v>1.3186447100000001</v>
      </c>
    </row>
    <row r="233" spans="9:11">
      <c r="I233">
        <v>0.15</v>
      </c>
      <c r="J233">
        <v>35</v>
      </c>
      <c r="K233">
        <v>1.316520041</v>
      </c>
    </row>
    <row r="234" spans="9:11">
      <c r="I234">
        <v>0.18</v>
      </c>
      <c r="J234">
        <v>35</v>
      </c>
      <c r="K234">
        <v>1.32176289</v>
      </c>
    </row>
    <row r="235" spans="9:11">
      <c r="I235">
        <v>0.19</v>
      </c>
      <c r="J235">
        <v>35</v>
      </c>
      <c r="K235">
        <v>1.3244304579999999</v>
      </c>
    </row>
    <row r="236" spans="9:11">
      <c r="I236">
        <v>0.2</v>
      </c>
      <c r="J236">
        <v>35</v>
      </c>
      <c r="K236">
        <v>1.3231213559999999</v>
      </c>
    </row>
    <row r="237" spans="9:11">
      <c r="I237">
        <v>0.21</v>
      </c>
      <c r="J237">
        <v>35</v>
      </c>
      <c r="K237">
        <v>1.3302146539999999</v>
      </c>
    </row>
    <row r="238" spans="9:11">
      <c r="I238">
        <v>0.25</v>
      </c>
      <c r="J238">
        <v>35</v>
      </c>
      <c r="K238">
        <v>1.3482584449999999</v>
      </c>
    </row>
    <row r="239" spans="9:11">
      <c r="I239">
        <v>0.28000000000000003</v>
      </c>
      <c r="J239">
        <v>35</v>
      </c>
      <c r="K239">
        <v>1.3618948959999999</v>
      </c>
    </row>
    <row r="240" spans="9:11">
      <c r="I240">
        <v>0.28999999999999998</v>
      </c>
      <c r="J240">
        <v>35</v>
      </c>
      <c r="K240">
        <v>1.3678192680000001</v>
      </c>
    </row>
    <row r="241" spans="9:11">
      <c r="I241">
        <v>0.3</v>
      </c>
      <c r="J241">
        <v>35</v>
      </c>
      <c r="K241">
        <v>1.3750059489999999</v>
      </c>
    </row>
    <row r="242" spans="9:11">
      <c r="I242">
        <v>0.31</v>
      </c>
      <c r="J242">
        <v>35</v>
      </c>
      <c r="K242">
        <v>1.3828233169999999</v>
      </c>
    </row>
    <row r="243" spans="9:11">
      <c r="I243">
        <v>0.32</v>
      </c>
      <c r="J243">
        <v>35</v>
      </c>
      <c r="K243">
        <v>1.386398306</v>
      </c>
    </row>
    <row r="244" spans="9:11">
      <c r="I244">
        <v>0.35</v>
      </c>
      <c r="J244">
        <v>35</v>
      </c>
      <c r="K244">
        <v>1.4108737819999999</v>
      </c>
    </row>
    <row r="245" spans="9:11">
      <c r="I245">
        <v>0.5</v>
      </c>
      <c r="J245">
        <v>35</v>
      </c>
      <c r="K245">
        <v>1.5458123749999999</v>
      </c>
    </row>
    <row r="246" spans="9:11">
      <c r="I246">
        <v>0.1</v>
      </c>
      <c r="J246">
        <v>50</v>
      </c>
      <c r="K246">
        <v>1.3122709859999999</v>
      </c>
    </row>
    <row r="247" spans="9:11">
      <c r="I247">
        <v>0.15</v>
      </c>
      <c r="J247">
        <v>50</v>
      </c>
      <c r="K247">
        <v>1.324964349</v>
      </c>
    </row>
    <row r="248" spans="9:11">
      <c r="I248">
        <v>0.18</v>
      </c>
      <c r="J248">
        <v>50</v>
      </c>
      <c r="K248">
        <v>1.338134795</v>
      </c>
    </row>
    <row r="249" spans="9:11">
      <c r="I249">
        <v>0.19</v>
      </c>
      <c r="J249">
        <v>50</v>
      </c>
      <c r="K249">
        <v>1.343413897</v>
      </c>
    </row>
    <row r="250" spans="9:11">
      <c r="I250">
        <v>0.2</v>
      </c>
      <c r="J250">
        <v>50</v>
      </c>
      <c r="K250">
        <v>1.3438635809999999</v>
      </c>
    </row>
    <row r="251" spans="9:11">
      <c r="I251">
        <v>0.21</v>
      </c>
      <c r="J251">
        <v>50</v>
      </c>
      <c r="K251">
        <v>1.3544767870000001</v>
      </c>
    </row>
    <row r="252" spans="9:11">
      <c r="I252">
        <v>0.25</v>
      </c>
      <c r="J252">
        <v>50</v>
      </c>
      <c r="K252">
        <v>1.3851768010000001</v>
      </c>
    </row>
    <row r="253" spans="9:11">
      <c r="I253">
        <v>0.28000000000000003</v>
      </c>
      <c r="J253">
        <v>50</v>
      </c>
      <c r="K253">
        <v>1.406363255</v>
      </c>
    </row>
    <row r="254" spans="9:11">
      <c r="I254">
        <v>0.28999999999999998</v>
      </c>
      <c r="J254">
        <v>50</v>
      </c>
      <c r="K254">
        <v>1.415378604</v>
      </c>
    </row>
    <row r="255" spans="9:11">
      <c r="I255">
        <v>0.3</v>
      </c>
      <c r="J255">
        <v>50</v>
      </c>
      <c r="K255">
        <v>1.4282140649999999</v>
      </c>
    </row>
    <row r="256" spans="9:11">
      <c r="I256">
        <v>0.31</v>
      </c>
      <c r="J256">
        <v>50</v>
      </c>
      <c r="K256">
        <v>1.4337902149999999</v>
      </c>
    </row>
    <row r="257" spans="9:11">
      <c r="I257">
        <v>0.32</v>
      </c>
      <c r="J257">
        <v>50</v>
      </c>
      <c r="K257">
        <v>1.443464267</v>
      </c>
    </row>
    <row r="258" spans="9:11">
      <c r="I258">
        <v>0.35</v>
      </c>
      <c r="J258">
        <v>50</v>
      </c>
      <c r="K258">
        <v>1.4756689160000001</v>
      </c>
    </row>
    <row r="259" spans="9:11">
      <c r="I259">
        <v>0.5</v>
      </c>
      <c r="J259">
        <v>50</v>
      </c>
      <c r="K259">
        <v>1.686485631</v>
      </c>
    </row>
  </sheetData>
  <mergeCells count="3">
    <mergeCell ref="A5:B5"/>
    <mergeCell ref="E5:F5"/>
    <mergeCell ref="I5:J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EDAAE-4340-4E5F-BD8D-86D829D8BEEB}">
  <dimension ref="A1:CT258"/>
  <sheetViews>
    <sheetView workbookViewId="0"/>
  </sheetViews>
  <sheetFormatPr defaultRowHeight="13.8"/>
  <cols>
    <col min="2" max="2" width="10.796875" customWidth="1"/>
    <col min="9" max="9" width="11.796875" customWidth="1"/>
    <col min="65" max="65" width="8.8984375" customWidth="1"/>
    <col min="77" max="77" width="10" bestFit="1" customWidth="1"/>
    <col min="78" max="78" width="9.59765625" bestFit="1" customWidth="1"/>
    <col min="79" max="79" width="9.59765625" customWidth="1"/>
    <col min="80" max="80" width="9.19921875" customWidth="1"/>
    <col min="82" max="82" width="10" bestFit="1" customWidth="1"/>
    <col min="83" max="91" width="10" customWidth="1"/>
    <col min="93" max="93" width="29.69921875" customWidth="1"/>
  </cols>
  <sheetData>
    <row r="1" spans="1:39">
      <c r="A1" s="1" t="s">
        <v>577</v>
      </c>
    </row>
    <row r="3" spans="1:39" ht="69">
      <c r="A3" s="34" t="s">
        <v>234</v>
      </c>
      <c r="D3">
        <v>1</v>
      </c>
      <c r="E3">
        <v>2</v>
      </c>
      <c r="F3">
        <v>3</v>
      </c>
      <c r="H3" s="33" t="s">
        <v>442</v>
      </c>
      <c r="I3" s="33" t="s">
        <v>443</v>
      </c>
      <c r="J3" s="33" t="s">
        <v>444</v>
      </c>
      <c r="K3" s="33" t="s">
        <v>323</v>
      </c>
      <c r="L3" s="33" t="s">
        <v>370</v>
      </c>
      <c r="M3" s="33" t="s">
        <v>178</v>
      </c>
      <c r="N3" s="33"/>
      <c r="O3" s="33"/>
      <c r="Q3" s="29"/>
      <c r="R3" s="25" t="s">
        <v>579</v>
      </c>
      <c r="S3" s="25" t="s">
        <v>578</v>
      </c>
      <c r="T3" s="25" t="s">
        <v>386</v>
      </c>
      <c r="U3" s="25" t="s">
        <v>372</v>
      </c>
      <c r="V3" s="25" t="s">
        <v>387</v>
      </c>
      <c r="W3" s="25" t="s">
        <v>375</v>
      </c>
      <c r="X3" s="25" t="s">
        <v>374</v>
      </c>
      <c r="Y3" s="25" t="s">
        <v>388</v>
      </c>
      <c r="Z3" s="25"/>
      <c r="AA3" s="25" t="s">
        <v>389</v>
      </c>
      <c r="AB3" s="25" t="s">
        <v>390</v>
      </c>
      <c r="AC3" s="25" t="s">
        <v>391</v>
      </c>
      <c r="AD3" s="25" t="s">
        <v>392</v>
      </c>
      <c r="AE3" s="25" t="s">
        <v>393</v>
      </c>
      <c r="AF3" s="25" t="s">
        <v>394</v>
      </c>
      <c r="AG3" s="25" t="s">
        <v>395</v>
      </c>
      <c r="AH3" s="25" t="s">
        <v>396</v>
      </c>
      <c r="AI3" s="25" t="s">
        <v>397</v>
      </c>
      <c r="AJ3" s="25" t="s">
        <v>398</v>
      </c>
    </row>
    <row r="4" spans="1:39">
      <c r="A4" s="35"/>
      <c r="C4" t="s">
        <v>199</v>
      </c>
      <c r="D4" t="s">
        <v>450</v>
      </c>
      <c r="H4" t="s">
        <v>399</v>
      </c>
      <c r="K4" s="16">
        <v>89.020510000000002</v>
      </c>
      <c r="L4" s="16">
        <v>3.1725347000000001E-2</v>
      </c>
      <c r="M4">
        <f>SUM(C5:C6)</f>
        <v>43.024299999999997</v>
      </c>
      <c r="Q4" s="36" t="s">
        <v>399</v>
      </c>
      <c r="R4" s="42">
        <v>89.020510000000002</v>
      </c>
      <c r="S4" s="42">
        <v>3.1725347000000001E-2</v>
      </c>
      <c r="T4" s="36">
        <v>43.024299999999997</v>
      </c>
      <c r="U4" s="37">
        <f t="shared" ref="U4:U46" si="0">(((180/(AL$8*(R4*0.000001)^2)*(1-AL$7)/AL$7)*AL$10*AL$11/(AL$12*AL$13))*AL$17+AL$16)/(AN$28*60)*AM$22</f>
        <v>957634.40936078562</v>
      </c>
      <c r="V4" s="37">
        <f t="shared" ref="V4:V46" si="1">AO$32/(6000/T4*60)*AM$25</f>
        <v>151699.34011003759</v>
      </c>
      <c r="W4" s="37">
        <f t="shared" ref="W4:W46" si="2">(AM$28+2*AM$25)*(S4/(AN$25-S4))*2</f>
        <v>177415.84323236719</v>
      </c>
      <c r="X4" s="37">
        <f t="shared" ref="X4:X46" si="3">SUM(U4:W4)</f>
        <v>1286749.5927031904</v>
      </c>
      <c r="Y4" s="12">
        <f t="shared" ref="Y4:Y46" si="4">(X4/X$4-1)*100</f>
        <v>0</v>
      </c>
      <c r="Z4" s="18">
        <f t="shared" ref="Z4:Z46" si="5">ABS(Y4)/100</f>
        <v>0</v>
      </c>
      <c r="AA4" s="42">
        <f>$S4*100</f>
        <v>3.1725346999999999</v>
      </c>
      <c r="AB4" s="18"/>
      <c r="AC4" s="18"/>
      <c r="AD4" s="18"/>
      <c r="AE4" s="18"/>
      <c r="AF4" s="18"/>
      <c r="AG4" s="18"/>
      <c r="AH4" s="16"/>
      <c r="AI4" s="18"/>
      <c r="AK4" t="s">
        <v>321</v>
      </c>
    </row>
    <row r="5" spans="1:39" ht="14.4" customHeight="1">
      <c r="A5" s="45" t="s">
        <v>178</v>
      </c>
      <c r="B5" t="s">
        <v>241</v>
      </c>
      <c r="C5" s="16">
        <v>28.972100000000001</v>
      </c>
      <c r="H5" t="s">
        <v>420</v>
      </c>
      <c r="I5" s="44" t="s">
        <v>445</v>
      </c>
      <c r="J5">
        <f>C$9-0.5</f>
        <v>62.150300000000001</v>
      </c>
      <c r="K5" s="16">
        <v>89.858170000000001</v>
      </c>
      <c r="L5" s="16">
        <v>3.1797635999999997E-2</v>
      </c>
      <c r="M5">
        <f>M$4</f>
        <v>43.024299999999997</v>
      </c>
      <c r="Q5" s="30" t="s">
        <v>400</v>
      </c>
      <c r="R5" s="16">
        <v>89.024709999999999</v>
      </c>
      <c r="S5" s="16">
        <v>3.1749423999999998E-2</v>
      </c>
      <c r="T5">
        <v>43.024299999999997</v>
      </c>
      <c r="U5" s="13">
        <f t="shared" si="0"/>
        <v>957590.46983624133</v>
      </c>
      <c r="V5" s="13">
        <f t="shared" si="1"/>
        <v>151699.34011003759</v>
      </c>
      <c r="W5" s="13">
        <f t="shared" si="2"/>
        <v>177572.05069204944</v>
      </c>
      <c r="X5" s="13">
        <f t="shared" si="3"/>
        <v>1286861.8606383284</v>
      </c>
      <c r="Y5" s="12">
        <f t="shared" si="4"/>
        <v>8.7249248629683862E-3</v>
      </c>
      <c r="Z5" s="18">
        <f t="shared" si="5"/>
        <v>8.7249248629683862E-5</v>
      </c>
      <c r="AA5" s="18"/>
      <c r="AB5" s="16">
        <f>$S5*100</f>
        <v>3.1749423999999999</v>
      </c>
      <c r="AC5" s="16"/>
      <c r="AD5" s="18"/>
      <c r="AE5" s="18"/>
      <c r="AF5" s="18"/>
      <c r="AG5" s="18"/>
      <c r="AH5" s="16"/>
      <c r="AI5" s="18"/>
      <c r="AK5" s="1" t="s">
        <v>322</v>
      </c>
    </row>
    <row r="6" spans="1:39">
      <c r="A6" s="45"/>
      <c r="B6" t="s">
        <v>242</v>
      </c>
      <c r="C6" s="16">
        <v>14.052199999999999</v>
      </c>
      <c r="H6" t="s">
        <v>421</v>
      </c>
      <c r="I6" s="44"/>
      <c r="J6">
        <f>C$9+0.5</f>
        <v>63.150300000000001</v>
      </c>
      <c r="K6" s="16">
        <v>88.190703999999997</v>
      </c>
      <c r="L6" s="16">
        <v>3.1653269999999997E-2</v>
      </c>
      <c r="M6">
        <f>M$4</f>
        <v>43.024299999999997</v>
      </c>
      <c r="Q6" s="30" t="s">
        <v>401</v>
      </c>
      <c r="R6" s="16">
        <v>88.983249999999998</v>
      </c>
      <c r="S6" s="16">
        <v>3.1697452000000001E-2</v>
      </c>
      <c r="T6">
        <v>43.024299999999997</v>
      </c>
      <c r="U6" s="13">
        <f t="shared" si="0"/>
        <v>958024.48818835116</v>
      </c>
      <c r="V6" s="13">
        <f t="shared" si="1"/>
        <v>151699.34011003759</v>
      </c>
      <c r="W6" s="13">
        <f t="shared" si="2"/>
        <v>177234.91267293246</v>
      </c>
      <c r="X6" s="13">
        <f t="shared" si="3"/>
        <v>1286958.7409713212</v>
      </c>
      <c r="Y6" s="12">
        <f t="shared" si="4"/>
        <v>1.6253999171000899E-2</v>
      </c>
      <c r="Z6" s="18">
        <f t="shared" si="5"/>
        <v>1.6253999171000899E-4</v>
      </c>
      <c r="AA6" s="18"/>
      <c r="AB6" s="16">
        <f>$S6*100</f>
        <v>3.1697451999999999</v>
      </c>
      <c r="AC6" s="16"/>
      <c r="AD6" s="18"/>
      <c r="AE6" s="18"/>
      <c r="AF6" s="18"/>
      <c r="AG6" s="18"/>
      <c r="AH6" s="16"/>
      <c r="AI6" s="18"/>
      <c r="AK6" t="s">
        <v>323</v>
      </c>
      <c r="AL6" s="20">
        <v>2.0000000000000001E-4</v>
      </c>
      <c r="AM6" t="s">
        <v>324</v>
      </c>
    </row>
    <row r="7" spans="1:39" ht="14.4" customHeight="1">
      <c r="A7" s="47" t="s">
        <v>451</v>
      </c>
      <c r="B7" t="s">
        <v>241</v>
      </c>
      <c r="C7">
        <f>(D7-C9)/C5</f>
        <v>-0.99999654840346408</v>
      </c>
      <c r="D7" s="16">
        <v>33.6783</v>
      </c>
      <c r="H7" t="s">
        <v>430</v>
      </c>
      <c r="I7" s="44" t="s">
        <v>446</v>
      </c>
      <c r="J7">
        <f>C$5*0.95</f>
        <v>27.523495</v>
      </c>
      <c r="K7" s="16">
        <v>86.566604999999996</v>
      </c>
      <c r="L7" s="16">
        <v>3.1509734999999997E-2</v>
      </c>
      <c r="M7">
        <f>M$4-C$5+J7</f>
        <v>41.575694999999996</v>
      </c>
      <c r="Q7" s="30" t="s">
        <v>402</v>
      </c>
      <c r="R7" s="16">
        <v>89.02149</v>
      </c>
      <c r="S7" s="16">
        <v>3.1763628000000002E-2</v>
      </c>
      <c r="T7">
        <v>43.024299999999997</v>
      </c>
      <c r="U7" s="13">
        <f t="shared" si="0"/>
        <v>957624.15624878788</v>
      </c>
      <c r="V7" s="13">
        <f t="shared" si="1"/>
        <v>151699.34011003759</v>
      </c>
      <c r="W7" s="13">
        <f t="shared" si="2"/>
        <v>177664.22161115825</v>
      </c>
      <c r="X7" s="13">
        <f t="shared" si="3"/>
        <v>1286987.7179699836</v>
      </c>
      <c r="Y7" s="12">
        <f t="shared" si="4"/>
        <v>1.8505952373604195E-2</v>
      </c>
      <c r="Z7" s="18">
        <f t="shared" si="5"/>
        <v>1.8505952373604195E-4</v>
      </c>
      <c r="AA7" s="18"/>
      <c r="AB7" s="16">
        <f>$S7*100</f>
        <v>3.1763628000000002</v>
      </c>
      <c r="AC7" s="16"/>
      <c r="AD7" s="16"/>
      <c r="AE7" s="18"/>
      <c r="AF7" s="18"/>
      <c r="AG7" s="18"/>
      <c r="AH7" s="16"/>
      <c r="AI7" s="18"/>
      <c r="AK7" t="s">
        <v>325</v>
      </c>
      <c r="AL7">
        <v>0.4</v>
      </c>
    </row>
    <row r="8" spans="1:39">
      <c r="A8" s="47"/>
      <c r="B8" t="s">
        <v>242</v>
      </c>
      <c r="C8">
        <f>(D8-D7)/C6</f>
        <v>-1</v>
      </c>
      <c r="D8" s="16">
        <v>19.626100000000001</v>
      </c>
      <c r="H8" t="s">
        <v>428</v>
      </c>
      <c r="I8" s="44"/>
      <c r="J8">
        <f>C$5*1.05</f>
        <v>30.420705000000002</v>
      </c>
      <c r="K8" s="16">
        <v>91.394295</v>
      </c>
      <c r="L8" s="16">
        <v>3.1928065999999998E-2</v>
      </c>
      <c r="M8">
        <f>M$4-C$5+J8</f>
        <v>44.472904999999997</v>
      </c>
      <c r="Q8" s="31" t="s">
        <v>403</v>
      </c>
      <c r="R8" s="16">
        <v>89.015280000000004</v>
      </c>
      <c r="S8" s="16">
        <v>3.1771153000000003E-2</v>
      </c>
      <c r="T8">
        <v>43.024299999999997</v>
      </c>
      <c r="U8" s="13">
        <f t="shared" si="0"/>
        <v>957689.13322540454</v>
      </c>
      <c r="V8" s="13">
        <f t="shared" si="1"/>
        <v>151699.34011003759</v>
      </c>
      <c r="W8" s="13">
        <f t="shared" si="2"/>
        <v>177713.05730492395</v>
      </c>
      <c r="X8" s="13">
        <f t="shared" si="3"/>
        <v>1287101.530640366</v>
      </c>
      <c r="Y8" s="12">
        <f t="shared" si="4"/>
        <v>2.7350926642699669E-2</v>
      </c>
      <c r="Z8" s="18">
        <f t="shared" si="5"/>
        <v>2.7350926642699669E-4</v>
      </c>
      <c r="AA8" s="18"/>
      <c r="AC8" s="16">
        <f>$S8*100</f>
        <v>3.1771153000000005</v>
      </c>
      <c r="AD8" s="18"/>
      <c r="AE8" s="18"/>
      <c r="AF8" s="18"/>
      <c r="AG8" s="18"/>
      <c r="AH8" s="16"/>
      <c r="AI8" s="18"/>
      <c r="AK8" t="s">
        <v>326</v>
      </c>
      <c r="AL8">
        <v>1300</v>
      </c>
      <c r="AM8" t="s">
        <v>327</v>
      </c>
    </row>
    <row r="9" spans="1:39" ht="14.4" customHeight="1">
      <c r="A9" t="s">
        <v>445</v>
      </c>
      <c r="C9" s="16">
        <v>62.650300000000001</v>
      </c>
      <c r="H9" t="s">
        <v>409</v>
      </c>
      <c r="I9" s="44" t="s">
        <v>447</v>
      </c>
      <c r="J9">
        <f>C$6*0.95</f>
        <v>13.349589999999999</v>
      </c>
      <c r="K9" s="16">
        <v>88.974779999999996</v>
      </c>
      <c r="L9" s="16">
        <v>3.2153275000000002E-2</v>
      </c>
      <c r="M9">
        <f>M$4-C$6+J9</f>
        <v>42.321689999999997</v>
      </c>
      <c r="Q9" s="30" t="s">
        <v>404</v>
      </c>
      <c r="R9" s="16">
        <v>88.951269999999994</v>
      </c>
      <c r="S9" s="16">
        <v>3.1676833000000001E-2</v>
      </c>
      <c r="T9">
        <v>43.024299999999997</v>
      </c>
      <c r="U9" s="13">
        <f t="shared" si="0"/>
        <v>958359.68113579077</v>
      </c>
      <c r="V9" s="13">
        <f t="shared" si="1"/>
        <v>151699.34011003759</v>
      </c>
      <c r="W9" s="13">
        <f t="shared" si="2"/>
        <v>177101.2079007391</v>
      </c>
      <c r="X9" s="13">
        <f t="shared" si="3"/>
        <v>1287160.2291465674</v>
      </c>
      <c r="Y9" s="12">
        <f t="shared" si="4"/>
        <v>3.191269270303998E-2</v>
      </c>
      <c r="Z9" s="18">
        <f t="shared" si="5"/>
        <v>3.191269270303998E-4</v>
      </c>
      <c r="AA9" s="18"/>
      <c r="AB9" s="16">
        <f>$S9*100</f>
        <v>3.1676833000000002</v>
      </c>
      <c r="AC9" s="16"/>
      <c r="AD9" s="16"/>
      <c r="AE9" s="18"/>
      <c r="AF9" s="18"/>
      <c r="AG9" s="18"/>
      <c r="AH9" s="16"/>
      <c r="AI9" s="18"/>
      <c r="AK9" t="s">
        <v>328</v>
      </c>
      <c r="AL9" s="20">
        <f>180/(AL8*AL6^2)*(1-AL7)/AL7</f>
        <v>5192307.692307692</v>
      </c>
      <c r="AM9" t="s">
        <v>329</v>
      </c>
    </row>
    <row r="10" spans="1:39">
      <c r="A10" t="s">
        <v>377</v>
      </c>
      <c r="C10">
        <v>0.49</v>
      </c>
      <c r="D10" s="12"/>
      <c r="H10" t="s">
        <v>405</v>
      </c>
      <c r="I10" s="44"/>
      <c r="J10">
        <f>C$6*1.05</f>
        <v>14.754809999999999</v>
      </c>
      <c r="K10" s="16">
        <v>89.050659999999993</v>
      </c>
      <c r="L10" s="16">
        <v>3.1327519999999998E-2</v>
      </c>
      <c r="M10">
        <f>M$4-C$6+J10</f>
        <v>43.726909999999997</v>
      </c>
      <c r="Q10" s="30" t="s">
        <v>405</v>
      </c>
      <c r="R10" s="16">
        <v>89.050659999999993</v>
      </c>
      <c r="S10" s="16">
        <v>3.1327519999999998E-2</v>
      </c>
      <c r="T10">
        <v>43.726909999999997</v>
      </c>
      <c r="U10" s="13">
        <f t="shared" si="0"/>
        <v>957319.124205617</v>
      </c>
      <c r="V10" s="13">
        <f t="shared" si="1"/>
        <v>154176.67206790124</v>
      </c>
      <c r="W10" s="13">
        <f t="shared" si="2"/>
        <v>174840.29079417541</v>
      </c>
      <c r="X10" s="13">
        <f t="shared" si="3"/>
        <v>1286336.0870676937</v>
      </c>
      <c r="Y10" s="12">
        <f t="shared" si="4"/>
        <v>-3.2135672538124993E-2</v>
      </c>
      <c r="Z10" s="18">
        <f t="shared" si="5"/>
        <v>3.2135672538124993E-4</v>
      </c>
      <c r="AA10" s="18"/>
      <c r="AB10" s="16">
        <f>$S10*100</f>
        <v>3.132752</v>
      </c>
      <c r="AC10" s="18"/>
      <c r="AD10" s="16"/>
      <c r="AE10" s="18"/>
      <c r="AF10" s="18"/>
      <c r="AG10" s="18"/>
      <c r="AH10" s="16"/>
      <c r="AI10" s="18"/>
      <c r="AK10" t="s">
        <v>330</v>
      </c>
      <c r="AL10">
        <f>1100*0.22/(1-0.33)</f>
        <v>361.19402985074629</v>
      </c>
      <c r="AM10" t="s">
        <v>327</v>
      </c>
    </row>
    <row r="11" spans="1:39" ht="14.4" customHeight="1">
      <c r="A11" t="s">
        <v>379</v>
      </c>
      <c r="C11" s="16">
        <v>15</v>
      </c>
      <c r="D11" s="12"/>
      <c r="H11" t="s">
        <v>427</v>
      </c>
      <c r="I11" s="44" t="s">
        <v>448</v>
      </c>
      <c r="J11">
        <f>C$9+J7*C$7</f>
        <v>35.126899999999999</v>
      </c>
      <c r="K11" s="16">
        <v>91.435100000000006</v>
      </c>
      <c r="L11" s="16">
        <v>3.2795959999999999E-2</v>
      </c>
      <c r="M11">
        <f t="shared" ref="M11:M20" si="6">M$4</f>
        <v>43.024299999999997</v>
      </c>
      <c r="Q11" s="31" t="s">
        <v>406</v>
      </c>
      <c r="R11" s="16">
        <v>88.934089999999998</v>
      </c>
      <c r="S11" s="16">
        <v>3.1667225E-2</v>
      </c>
      <c r="T11">
        <v>43.024299999999997</v>
      </c>
      <c r="U11" s="13">
        <f t="shared" si="0"/>
        <v>958539.89971632382</v>
      </c>
      <c r="V11" s="13">
        <f t="shared" si="1"/>
        <v>151699.34011003759</v>
      </c>
      <c r="W11" s="13">
        <f t="shared" si="2"/>
        <v>177038.91391627028</v>
      </c>
      <c r="X11" s="13">
        <f t="shared" si="3"/>
        <v>1287278.1537426317</v>
      </c>
      <c r="Y11" s="12">
        <f t="shared" si="4"/>
        <v>4.1077226092678387E-2</v>
      </c>
      <c r="Z11" s="18">
        <f t="shared" si="5"/>
        <v>4.1077226092678387E-4</v>
      </c>
      <c r="AA11" s="18"/>
      <c r="AB11" s="16"/>
      <c r="AC11" s="16">
        <f>$S11*100</f>
        <v>3.1667225000000001</v>
      </c>
      <c r="AD11" s="16"/>
      <c r="AE11" s="18"/>
      <c r="AF11" s="18"/>
      <c r="AG11" s="18"/>
      <c r="AH11" s="16"/>
      <c r="AI11" s="18"/>
      <c r="AK11" t="s">
        <v>331</v>
      </c>
      <c r="AL11">
        <v>0.05</v>
      </c>
      <c r="AM11" t="s">
        <v>332</v>
      </c>
    </row>
    <row r="12" spans="1:39">
      <c r="A12" s="35"/>
      <c r="D12" s="12"/>
      <c r="H12" t="s">
        <v>429</v>
      </c>
      <c r="I12" s="44"/>
      <c r="J12">
        <f>C$9+J8*C$7</f>
        <v>32.229699999999994</v>
      </c>
      <c r="K12" s="16">
        <v>86.762825000000007</v>
      </c>
      <c r="L12" s="16">
        <v>3.0677237999999999E-2</v>
      </c>
      <c r="M12">
        <f t="shared" si="6"/>
        <v>43.024299999999997</v>
      </c>
      <c r="Q12" s="32" t="s">
        <v>407</v>
      </c>
      <c r="R12" s="16">
        <v>89.145099999999999</v>
      </c>
      <c r="S12" s="16">
        <v>3.0289529999999999E-2</v>
      </c>
      <c r="T12">
        <v>45.834739999999996</v>
      </c>
      <c r="U12" s="13">
        <f t="shared" si="0"/>
        <v>956333.61396381247</v>
      </c>
      <c r="V12" s="13">
        <f t="shared" si="1"/>
        <v>161608.66794149223</v>
      </c>
      <c r="W12" s="13">
        <f t="shared" si="2"/>
        <v>168168.60359900008</v>
      </c>
      <c r="X12" s="13">
        <f t="shared" si="3"/>
        <v>1286110.8855043047</v>
      </c>
      <c r="Y12" s="12">
        <f t="shared" si="4"/>
        <v>-4.9637256736478896E-2</v>
      </c>
      <c r="Z12" s="18">
        <f t="shared" si="5"/>
        <v>4.9637256736478896E-4</v>
      </c>
      <c r="AA12" s="18"/>
      <c r="AB12" s="16"/>
      <c r="AC12" s="16"/>
      <c r="AD12" s="16">
        <f>$S12*100</f>
        <v>3.028953</v>
      </c>
      <c r="AE12" s="18"/>
      <c r="AF12" s="18"/>
      <c r="AG12" s="18"/>
      <c r="AH12" s="16"/>
      <c r="AI12" s="18"/>
      <c r="AK12" t="s">
        <v>333</v>
      </c>
      <c r="AL12">
        <v>1</v>
      </c>
      <c r="AM12" t="s">
        <v>334</v>
      </c>
    </row>
    <row r="13" spans="1:39" ht="14.4" customHeight="1">
      <c r="D13" s="12"/>
      <c r="H13" t="s">
        <v>418</v>
      </c>
      <c r="I13" s="44" t="s">
        <v>449</v>
      </c>
      <c r="J13">
        <f>D$7+J9*C$8</f>
        <v>20.328710000000001</v>
      </c>
      <c r="K13" s="16">
        <v>88.967200000000005</v>
      </c>
      <c r="L13" s="16">
        <v>3.2378524999999998E-2</v>
      </c>
      <c r="M13">
        <f t="shared" si="6"/>
        <v>43.024299999999997</v>
      </c>
      <c r="Q13" s="31" t="s">
        <v>408</v>
      </c>
      <c r="R13" s="16">
        <v>89.083770000000001</v>
      </c>
      <c r="S13" s="16">
        <v>3.095769E-2</v>
      </c>
      <c r="T13">
        <v>44.429519999999997</v>
      </c>
      <c r="U13" s="13">
        <f t="shared" si="0"/>
        <v>956973.25442085986</v>
      </c>
      <c r="V13" s="13">
        <f t="shared" si="1"/>
        <v>156654.00402576491</v>
      </c>
      <c r="W13" s="13">
        <f t="shared" si="2"/>
        <v>172455.22658976374</v>
      </c>
      <c r="X13" s="13">
        <f t="shared" si="3"/>
        <v>1286082.4850363885</v>
      </c>
      <c r="Y13" s="12">
        <f t="shared" si="4"/>
        <v>-5.1844404737710903E-2</v>
      </c>
      <c r="Z13" s="18">
        <f t="shared" si="5"/>
        <v>5.1844404737710903E-4</v>
      </c>
      <c r="AA13" s="18"/>
      <c r="AB13" s="16"/>
      <c r="AC13" s="16">
        <f>$S13*100</f>
        <v>3.0957689999999998</v>
      </c>
      <c r="AD13" s="16"/>
      <c r="AE13" s="18"/>
      <c r="AF13" s="18"/>
      <c r="AG13" s="18"/>
      <c r="AH13" s="16"/>
      <c r="AI13" s="18"/>
      <c r="AK13" s="21" t="s">
        <v>335</v>
      </c>
      <c r="AL13" s="20">
        <v>100000</v>
      </c>
      <c r="AM13" t="s">
        <v>336</v>
      </c>
    </row>
    <row r="14" spans="1:39">
      <c r="H14" t="s">
        <v>416</v>
      </c>
      <c r="I14" s="44"/>
      <c r="J14">
        <f>D$7+J10*C$8</f>
        <v>18.923490000000001</v>
      </c>
      <c r="K14" s="16">
        <v>89.070920000000001</v>
      </c>
      <c r="L14" s="16">
        <v>3.1102626000000001E-2</v>
      </c>
      <c r="M14">
        <f t="shared" si="6"/>
        <v>43.024299999999997</v>
      </c>
      <c r="Q14" s="30" t="s">
        <v>409</v>
      </c>
      <c r="R14" s="16">
        <v>88.974779999999996</v>
      </c>
      <c r="S14" s="16">
        <v>3.2153275000000002E-2</v>
      </c>
      <c r="T14">
        <v>42.321689999999997</v>
      </c>
      <c r="U14" s="13">
        <f t="shared" si="0"/>
        <v>958113.22987160319</v>
      </c>
      <c r="V14" s="13">
        <f t="shared" si="1"/>
        <v>149222.00815217389</v>
      </c>
      <c r="W14" s="13">
        <f t="shared" si="2"/>
        <v>180197.83405563069</v>
      </c>
      <c r="X14" s="13">
        <f t="shared" si="3"/>
        <v>1287533.0720794077</v>
      </c>
      <c r="Y14" s="12">
        <f t="shared" si="4"/>
        <v>6.0888255233204625E-2</v>
      </c>
      <c r="Z14" s="18">
        <f t="shared" si="5"/>
        <v>6.0888255233204625E-4</v>
      </c>
      <c r="AA14" s="18"/>
      <c r="AB14" s="16">
        <f>$S14*100</f>
        <v>3.2153275000000003</v>
      </c>
      <c r="AC14" s="18"/>
      <c r="AD14" s="16"/>
      <c r="AE14" s="18"/>
      <c r="AF14" s="18"/>
      <c r="AG14" s="18"/>
      <c r="AH14" s="16"/>
      <c r="AI14" s="18"/>
      <c r="AK14" t="s">
        <v>337</v>
      </c>
      <c r="AL14" s="20">
        <f>AL9*AL10*AL11/(AL12*AL13)</f>
        <v>937.71526980482224</v>
      </c>
      <c r="AM14" t="s">
        <v>338</v>
      </c>
    </row>
    <row r="15" spans="1:39" ht="14.4" customHeight="1">
      <c r="H15" t="s">
        <v>402</v>
      </c>
      <c r="I15" s="44" t="s">
        <v>377</v>
      </c>
      <c r="J15">
        <f>C10*0.95</f>
        <v>0.46549999999999997</v>
      </c>
      <c r="K15" s="16">
        <v>89.02149</v>
      </c>
      <c r="L15" s="16">
        <v>3.1763628000000002E-2</v>
      </c>
      <c r="M15">
        <f t="shared" si="6"/>
        <v>43.024299999999997</v>
      </c>
      <c r="Q15" s="31" t="s">
        <v>410</v>
      </c>
      <c r="R15" s="16">
        <v>88.976685000000003</v>
      </c>
      <c r="S15" s="16">
        <v>3.1793833000000001E-2</v>
      </c>
      <c r="T15">
        <v>43.024299999999997</v>
      </c>
      <c r="U15" s="13">
        <f t="shared" si="0"/>
        <v>958093.26864176814</v>
      </c>
      <c r="V15" s="13">
        <f t="shared" si="1"/>
        <v>151699.34011003759</v>
      </c>
      <c r="W15" s="13">
        <f t="shared" si="2"/>
        <v>177860.26824483214</v>
      </c>
      <c r="X15" s="13">
        <f t="shared" si="3"/>
        <v>1287652.8769966378</v>
      </c>
      <c r="Y15" s="12">
        <f t="shared" si="4"/>
        <v>7.0198918155450762E-2</v>
      </c>
      <c r="Z15" s="18">
        <f t="shared" si="5"/>
        <v>7.0198918155450762E-4</v>
      </c>
      <c r="AA15" s="18"/>
      <c r="AB15" s="16"/>
      <c r="AC15" s="16">
        <f>$S15*100</f>
        <v>3.1793833</v>
      </c>
      <c r="AD15" s="16"/>
      <c r="AE15" s="18"/>
      <c r="AF15" s="18"/>
      <c r="AG15" s="18"/>
      <c r="AH15" s="16"/>
      <c r="AI15" s="18"/>
      <c r="AK15" t="s">
        <v>339</v>
      </c>
      <c r="AL15" s="20">
        <v>10000000000</v>
      </c>
      <c r="AM15" t="s">
        <v>340</v>
      </c>
    </row>
    <row r="16" spans="1:39">
      <c r="H16" t="s">
        <v>404</v>
      </c>
      <c r="I16" s="44"/>
      <c r="J16">
        <f>C10*1.05</f>
        <v>0.51449999999999996</v>
      </c>
      <c r="K16" s="16">
        <v>88.951269999999994</v>
      </c>
      <c r="L16" s="16">
        <v>3.1676833000000001E-2</v>
      </c>
      <c r="M16">
        <f t="shared" si="6"/>
        <v>43.024299999999997</v>
      </c>
      <c r="Q16" s="32" t="s">
        <v>411</v>
      </c>
      <c r="R16" s="16">
        <v>88.949659999999994</v>
      </c>
      <c r="S16" s="16">
        <v>3.1807195000000003E-2</v>
      </c>
      <c r="T16">
        <v>43.024299999999997</v>
      </c>
      <c r="U16" s="13">
        <f t="shared" si="0"/>
        <v>958376.56563713728</v>
      </c>
      <c r="V16" s="13">
        <f t="shared" si="1"/>
        <v>151699.34011003759</v>
      </c>
      <c r="W16" s="13">
        <f t="shared" si="2"/>
        <v>177947.01384845935</v>
      </c>
      <c r="X16" s="13">
        <f t="shared" si="3"/>
        <v>1288022.9195956341</v>
      </c>
      <c r="Y16" s="12">
        <f t="shared" si="4"/>
        <v>9.8956852185105859E-2</v>
      </c>
      <c r="Z16" s="18">
        <f t="shared" si="5"/>
        <v>9.8956852185105859E-4</v>
      </c>
      <c r="AA16" s="18"/>
      <c r="AB16" s="16"/>
      <c r="AC16" s="16"/>
      <c r="AD16" s="16">
        <f>$S16*100</f>
        <v>3.1807195000000004</v>
      </c>
      <c r="AE16" s="18"/>
      <c r="AF16" s="18"/>
      <c r="AG16" s="18"/>
      <c r="AH16" s="16"/>
      <c r="AI16" s="18"/>
      <c r="AK16" t="s">
        <v>341</v>
      </c>
      <c r="AL16" s="20">
        <f>AL11*AL15/(AL12*AL13)</f>
        <v>5000</v>
      </c>
      <c r="AM16" t="s">
        <v>338</v>
      </c>
    </row>
    <row r="17" spans="8:42" ht="14.4" customHeight="1">
      <c r="H17" t="s">
        <v>400</v>
      </c>
      <c r="I17" s="44" t="s">
        <v>379</v>
      </c>
      <c r="J17">
        <f>C11*0.95</f>
        <v>14.25</v>
      </c>
      <c r="K17" s="16">
        <v>89.024709999999999</v>
      </c>
      <c r="L17" s="16">
        <v>3.1749423999999998E-2</v>
      </c>
      <c r="M17">
        <f t="shared" si="6"/>
        <v>43.024299999999997</v>
      </c>
      <c r="Q17" s="31" t="s">
        <v>412</v>
      </c>
      <c r="R17" s="16">
        <v>88.828925999999996</v>
      </c>
      <c r="S17" s="16">
        <v>3.1618505999999998E-2</v>
      </c>
      <c r="T17">
        <v>43.024299999999997</v>
      </c>
      <c r="U17" s="13">
        <f t="shared" si="0"/>
        <v>959645.35247667565</v>
      </c>
      <c r="V17" s="13">
        <f t="shared" si="1"/>
        <v>151699.34011003759</v>
      </c>
      <c r="W17" s="13">
        <f t="shared" si="2"/>
        <v>176723.13453189336</v>
      </c>
      <c r="X17" s="13">
        <f t="shared" si="3"/>
        <v>1288067.8271186065</v>
      </c>
      <c r="Y17" s="12">
        <f t="shared" si="4"/>
        <v>0.10244684924647363</v>
      </c>
      <c r="Z17" s="18">
        <f t="shared" si="5"/>
        <v>1.0244684924647363E-3</v>
      </c>
      <c r="AA17" s="18"/>
      <c r="AB17" s="16"/>
      <c r="AC17" s="16"/>
      <c r="AD17" s="16"/>
      <c r="AE17" s="18"/>
      <c r="AF17" s="16">
        <f>$S17*100</f>
        <v>3.1618505999999997</v>
      </c>
      <c r="AG17" s="18"/>
      <c r="AH17" s="16"/>
      <c r="AI17" s="18"/>
      <c r="AK17" t="s">
        <v>36</v>
      </c>
      <c r="AL17" s="20">
        <v>1</v>
      </c>
      <c r="AM17" t="s">
        <v>342</v>
      </c>
    </row>
    <row r="18" spans="8:42">
      <c r="H18" t="s">
        <v>401</v>
      </c>
      <c r="I18" s="44"/>
      <c r="J18">
        <f>C11*1.05</f>
        <v>15.75</v>
      </c>
      <c r="K18" s="16">
        <v>88.983249999999998</v>
      </c>
      <c r="L18" s="16">
        <v>3.1697452000000001E-2</v>
      </c>
      <c r="M18">
        <f t="shared" si="6"/>
        <v>43.024299999999997</v>
      </c>
      <c r="Q18" s="32" t="s">
        <v>413</v>
      </c>
      <c r="R18" s="16">
        <v>88.773439999999994</v>
      </c>
      <c r="S18" s="16">
        <v>3.1597838000000003E-2</v>
      </c>
      <c r="T18">
        <v>43.024299999999997</v>
      </c>
      <c r="U18" s="13">
        <f t="shared" si="0"/>
        <v>960230.18872059125</v>
      </c>
      <c r="V18" s="13">
        <f t="shared" si="1"/>
        <v>151699.34011003759</v>
      </c>
      <c r="W18" s="13">
        <f t="shared" si="2"/>
        <v>176589.21869208265</v>
      </c>
      <c r="X18" s="13">
        <f t="shared" si="3"/>
        <v>1288518.7475227115</v>
      </c>
      <c r="Y18" s="12">
        <f t="shared" si="4"/>
        <v>0.13749021795332883</v>
      </c>
      <c r="Z18" s="18">
        <f t="shared" si="5"/>
        <v>1.3749021795332883E-3</v>
      </c>
      <c r="AA18" s="18"/>
      <c r="AB18" s="16"/>
      <c r="AC18" s="18"/>
      <c r="AD18" s="16"/>
      <c r="AE18" s="18"/>
      <c r="AF18" s="18"/>
      <c r="AG18" s="16">
        <f>$S18*100</f>
        <v>3.1597838000000005</v>
      </c>
      <c r="AH18" s="16"/>
      <c r="AI18" s="18"/>
      <c r="AK18" t="s">
        <v>343</v>
      </c>
      <c r="AL18" s="20">
        <f>AL14*AL17+AL16</f>
        <v>5937.7152698048221</v>
      </c>
      <c r="AM18" t="s">
        <v>338</v>
      </c>
    </row>
    <row r="19" spans="8:42" ht="14.4" customHeight="1">
      <c r="H19" t="s">
        <v>424</v>
      </c>
      <c r="I19" s="44" t="s">
        <v>445</v>
      </c>
      <c r="J19">
        <f>C$9-1</f>
        <v>61.650300000000001</v>
      </c>
      <c r="K19" s="16">
        <v>90.723249999999993</v>
      </c>
      <c r="L19" s="16">
        <v>3.1871392999999998E-2</v>
      </c>
      <c r="M19">
        <f t="shared" si="6"/>
        <v>43.024299999999997</v>
      </c>
      <c r="Q19" s="31" t="s">
        <v>414</v>
      </c>
      <c r="R19" s="16">
        <v>88.932175000000001</v>
      </c>
      <c r="S19" s="16">
        <v>3.2616592999999999E-2</v>
      </c>
      <c r="T19">
        <v>41.619079999999997</v>
      </c>
      <c r="U19" s="13">
        <f t="shared" si="0"/>
        <v>958559.9945788898</v>
      </c>
      <c r="V19" s="13">
        <f t="shared" si="1"/>
        <v>146744.67619431025</v>
      </c>
      <c r="W19" s="13">
        <f t="shared" si="2"/>
        <v>183223.49820620939</v>
      </c>
      <c r="X19" s="13">
        <f t="shared" si="3"/>
        <v>1288528.1689794094</v>
      </c>
      <c r="Y19" s="12">
        <f t="shared" si="4"/>
        <v>0.13822240833063493</v>
      </c>
      <c r="Z19" s="18">
        <f t="shared" si="5"/>
        <v>1.3822240833063493E-3</v>
      </c>
      <c r="AA19" s="18"/>
      <c r="AB19" s="16"/>
      <c r="AC19" s="16"/>
      <c r="AD19" s="18"/>
      <c r="AE19" s="18"/>
      <c r="AF19" s="16">
        <f>$S19*100</f>
        <v>3.2616592999999998</v>
      </c>
      <c r="AG19" s="18"/>
      <c r="AH19" s="16"/>
      <c r="AI19" s="18"/>
    </row>
    <row r="20" spans="8:42">
      <c r="H20" t="s">
        <v>425</v>
      </c>
      <c r="I20" s="44"/>
      <c r="J20">
        <f>C$9+1</f>
        <v>63.650300000000001</v>
      </c>
      <c r="K20" s="16">
        <v>87.3827</v>
      </c>
      <c r="L20" s="16">
        <v>3.1582425999999997E-2</v>
      </c>
      <c r="M20">
        <f t="shared" si="6"/>
        <v>43.024299999999997</v>
      </c>
      <c r="Q20" s="32" t="s">
        <v>415</v>
      </c>
      <c r="R20" s="16">
        <v>88.750725000000003</v>
      </c>
      <c r="S20" s="16">
        <v>3.1832939999999997E-2</v>
      </c>
      <c r="T20">
        <v>43.024299999999997</v>
      </c>
      <c r="U20" s="13">
        <f t="shared" si="0"/>
        <v>960469.92697446211</v>
      </c>
      <c r="V20" s="13">
        <f t="shared" si="1"/>
        <v>151699.34011003759</v>
      </c>
      <c r="W20" s="13">
        <f t="shared" si="2"/>
        <v>178114.18240751009</v>
      </c>
      <c r="X20" s="13">
        <f t="shared" si="3"/>
        <v>1290283.4494920098</v>
      </c>
      <c r="Y20" s="12">
        <f t="shared" si="4"/>
        <v>0.27463438176775767</v>
      </c>
      <c r="Z20" s="18">
        <f t="shared" si="5"/>
        <v>2.7463438176775767E-3</v>
      </c>
      <c r="AA20" s="18"/>
      <c r="AB20" s="16"/>
      <c r="AC20" s="18"/>
      <c r="AD20" s="16"/>
      <c r="AE20" s="18"/>
      <c r="AF20" s="18"/>
      <c r="AG20" s="16">
        <f>$S20*100</f>
        <v>3.1832939999999996</v>
      </c>
      <c r="AH20" s="16"/>
      <c r="AI20" s="18"/>
    </row>
    <row r="21" spans="8:42" ht="14.4" customHeight="1">
      <c r="H21" t="s">
        <v>437</v>
      </c>
      <c r="I21" s="44" t="s">
        <v>446</v>
      </c>
      <c r="J21">
        <f>C$5*0.9</f>
        <v>26.07489</v>
      </c>
      <c r="K21" s="16">
        <v>84.036670000000001</v>
      </c>
      <c r="L21" s="16">
        <v>3.1281345000000002E-2</v>
      </c>
      <c r="M21">
        <f>M$4-C$5+J21</f>
        <v>40.127089999999995</v>
      </c>
      <c r="Q21" s="30" t="s">
        <v>416</v>
      </c>
      <c r="R21" s="16">
        <v>89.070920000000001</v>
      </c>
      <c r="S21" s="16">
        <v>3.1102626000000001E-2</v>
      </c>
      <c r="T21">
        <v>43.024299999999997</v>
      </c>
      <c r="U21" s="13">
        <f t="shared" si="0"/>
        <v>957107.44078046607</v>
      </c>
      <c r="V21" s="13">
        <f t="shared" si="1"/>
        <v>151699.34011003759</v>
      </c>
      <c r="W21" s="13">
        <f t="shared" si="2"/>
        <v>173388.87394662132</v>
      </c>
      <c r="X21" s="13">
        <f t="shared" si="3"/>
        <v>1282195.654837125</v>
      </c>
      <c r="Y21" s="12">
        <f t="shared" si="4"/>
        <v>-0.35391018515875672</v>
      </c>
      <c r="Z21" s="18">
        <f t="shared" si="5"/>
        <v>3.5391018515875672E-3</v>
      </c>
      <c r="AA21" s="18"/>
      <c r="AB21" s="16"/>
      <c r="AC21" s="18"/>
      <c r="AD21" s="16"/>
      <c r="AE21" s="16">
        <f>$S21*100</f>
        <v>3.1102626</v>
      </c>
      <c r="AF21" s="18"/>
      <c r="AG21" s="18"/>
      <c r="AH21" s="16"/>
      <c r="AI21" s="18"/>
      <c r="AK21" t="s">
        <v>344</v>
      </c>
      <c r="AL21" t="s">
        <v>333</v>
      </c>
      <c r="AM21" t="s">
        <v>345</v>
      </c>
    </row>
    <row r="22" spans="8:42">
      <c r="H22" t="s">
        <v>433</v>
      </c>
      <c r="I22" s="44"/>
      <c r="J22">
        <f>C$5*1.1</f>
        <v>31.869310000000002</v>
      </c>
      <c r="K22" s="16">
        <v>93.713356000000005</v>
      </c>
      <c r="L22" s="16">
        <v>3.2119849999999998E-2</v>
      </c>
      <c r="M22">
        <f>M$4-C$5+J22</f>
        <v>45.921509999999998</v>
      </c>
      <c r="Q22" s="32" t="s">
        <v>417</v>
      </c>
      <c r="R22" s="16">
        <v>88.836100000000002</v>
      </c>
      <c r="S22" s="16">
        <v>3.3668562999999999E-2</v>
      </c>
      <c r="T22">
        <v>40.213859999999997</v>
      </c>
      <c r="U22" s="13">
        <f t="shared" si="0"/>
        <v>959569.81672408432</v>
      </c>
      <c r="V22" s="13">
        <f t="shared" si="1"/>
        <v>141790.01227858293</v>
      </c>
      <c r="W22" s="13">
        <f t="shared" si="2"/>
        <v>190146.33226771525</v>
      </c>
      <c r="X22" s="13">
        <f t="shared" si="3"/>
        <v>1291506.1612703823</v>
      </c>
      <c r="Y22" s="12">
        <f t="shared" si="4"/>
        <v>0.36965767031635899</v>
      </c>
      <c r="Z22" s="18">
        <f t="shared" si="5"/>
        <v>3.6965767031635899E-3</v>
      </c>
      <c r="AA22" s="18"/>
      <c r="AB22" s="16"/>
      <c r="AC22" s="16"/>
      <c r="AD22" s="18"/>
      <c r="AE22" s="18"/>
      <c r="AF22" s="18"/>
      <c r="AG22" s="16">
        <f>$S22*100</f>
        <v>3.3668562999999998</v>
      </c>
      <c r="AH22" s="16"/>
      <c r="AI22" s="18"/>
      <c r="AK22" t="s">
        <v>346</v>
      </c>
      <c r="AL22" s="14">
        <f>AO32/AP32*AL18/3600</f>
        <v>9.0544870044112979</v>
      </c>
      <c r="AM22">
        <v>354200</v>
      </c>
    </row>
    <row r="23" spans="8:42" ht="14.4" customHeight="1">
      <c r="H23" t="s">
        <v>414</v>
      </c>
      <c r="I23" s="44" t="s">
        <v>447</v>
      </c>
      <c r="J23">
        <f>C$6*0.9</f>
        <v>12.646979999999999</v>
      </c>
      <c r="K23" s="16">
        <v>88.932175000000001</v>
      </c>
      <c r="L23" s="16">
        <v>3.2616592999999999E-2</v>
      </c>
      <c r="M23">
        <f>M$4-C$6+J23</f>
        <v>41.619079999999997</v>
      </c>
      <c r="Q23" s="30" t="s">
        <v>418</v>
      </c>
      <c r="R23" s="16">
        <v>88.967200000000005</v>
      </c>
      <c r="S23" s="16">
        <v>3.2378524999999998E-2</v>
      </c>
      <c r="T23">
        <v>43.024299999999997</v>
      </c>
      <c r="U23" s="13">
        <f t="shared" si="0"/>
        <v>958192.6683595638</v>
      </c>
      <c r="V23" s="13">
        <f t="shared" si="1"/>
        <v>151699.34011003759</v>
      </c>
      <c r="W23" s="13">
        <f t="shared" si="2"/>
        <v>181667.04058857972</v>
      </c>
      <c r="X23" s="13">
        <f t="shared" si="3"/>
        <v>1291559.0490581812</v>
      </c>
      <c r="Y23" s="12">
        <f t="shared" si="4"/>
        <v>0.37376785524270151</v>
      </c>
      <c r="Z23" s="18">
        <f t="shared" si="5"/>
        <v>3.7376785524270151E-3</v>
      </c>
      <c r="AA23" s="18"/>
      <c r="AB23" s="16"/>
      <c r="AC23" s="16"/>
      <c r="AD23" s="16"/>
      <c r="AE23" s="16">
        <f>$S23*100</f>
        <v>3.2378524999999998</v>
      </c>
      <c r="AF23" s="18"/>
      <c r="AG23" s="18"/>
      <c r="AH23" s="16"/>
      <c r="AI23" s="18"/>
      <c r="AL23" t="s">
        <v>334</v>
      </c>
      <c r="AM23" t="s">
        <v>347</v>
      </c>
    </row>
    <row r="24" spans="8:42">
      <c r="H24" t="s">
        <v>408</v>
      </c>
      <c r="I24" s="44"/>
      <c r="J24">
        <f>C$6*1.1</f>
        <v>15.457420000000001</v>
      </c>
      <c r="K24" s="16">
        <v>89.083770000000001</v>
      </c>
      <c r="L24" s="16">
        <v>3.095769E-2</v>
      </c>
      <c r="M24">
        <f>M$4-C$6+J24</f>
        <v>44.429519999999997</v>
      </c>
      <c r="Q24" s="32" t="s">
        <v>419</v>
      </c>
      <c r="R24" s="16">
        <v>88.384690000000006</v>
      </c>
      <c r="S24" s="16">
        <v>3.1468167999999998E-2</v>
      </c>
      <c r="T24">
        <v>43.024299999999997</v>
      </c>
      <c r="U24" s="13">
        <f t="shared" si="0"/>
        <v>964358.65118567075</v>
      </c>
      <c r="V24" s="13">
        <f t="shared" si="1"/>
        <v>151699.34011003759</v>
      </c>
      <c r="W24" s="13">
        <f t="shared" si="2"/>
        <v>175749.67362614168</v>
      </c>
      <c r="X24" s="13">
        <f t="shared" si="3"/>
        <v>1291807.66492185</v>
      </c>
      <c r="Y24" s="12">
        <f t="shared" si="4"/>
        <v>0.39308908643473917</v>
      </c>
      <c r="Z24" s="18">
        <f t="shared" si="5"/>
        <v>3.9308908643473917E-3</v>
      </c>
      <c r="AA24" s="18"/>
      <c r="AB24" s="16"/>
      <c r="AC24" s="16"/>
      <c r="AD24" s="18"/>
      <c r="AE24" s="18"/>
      <c r="AF24" s="18"/>
      <c r="AG24" s="16">
        <f>$S24*100</f>
        <v>3.1468167999999999</v>
      </c>
      <c r="AH24" s="16"/>
      <c r="AI24" s="18"/>
      <c r="AL24" t="s">
        <v>36</v>
      </c>
      <c r="AN24" t="s">
        <v>180</v>
      </c>
      <c r="AO24" t="s">
        <v>348</v>
      </c>
      <c r="AP24" t="s">
        <v>349</v>
      </c>
    </row>
    <row r="25" spans="8:42" ht="14.4" customHeight="1">
      <c r="H25" t="s">
        <v>435</v>
      </c>
      <c r="I25" s="44" t="s">
        <v>448</v>
      </c>
      <c r="J25">
        <f>C$9+J21*C$7</f>
        <v>36.575500000000005</v>
      </c>
      <c r="K25" s="16">
        <v>94.035049999999998</v>
      </c>
      <c r="L25" s="16">
        <v>3.3893574000000003E-2</v>
      </c>
      <c r="M25">
        <f t="shared" ref="M25:M34" si="7">M$4</f>
        <v>43.024299999999997</v>
      </c>
      <c r="Q25" s="30" t="s">
        <v>420</v>
      </c>
      <c r="R25" s="16">
        <v>89.858170000000001</v>
      </c>
      <c r="S25" s="16">
        <v>3.1797635999999997E-2</v>
      </c>
      <c r="T25">
        <v>43.024299999999997</v>
      </c>
      <c r="U25" s="13">
        <f t="shared" si="0"/>
        <v>948992.53199894994</v>
      </c>
      <c r="V25" s="13">
        <f t="shared" si="1"/>
        <v>151699.34011003759</v>
      </c>
      <c r="W25" s="13">
        <f t="shared" si="2"/>
        <v>177884.95598770957</v>
      </c>
      <c r="X25" s="13">
        <f t="shared" si="3"/>
        <v>1278576.8280966971</v>
      </c>
      <c r="Y25" s="12">
        <f t="shared" si="4"/>
        <v>-0.63514802358118905</v>
      </c>
      <c r="Z25" s="18">
        <f t="shared" si="5"/>
        <v>6.3514802358118905E-3</v>
      </c>
      <c r="AA25" s="18"/>
      <c r="AB25" s="16"/>
      <c r="AC25" s="16"/>
      <c r="AD25" s="16"/>
      <c r="AE25" s="16">
        <f>$S25*100</f>
        <v>3.1797635999999998</v>
      </c>
      <c r="AF25" s="18"/>
      <c r="AG25" s="18"/>
      <c r="AH25" s="16"/>
      <c r="AI25" s="18"/>
      <c r="AK25" t="s">
        <v>350</v>
      </c>
      <c r="AL25">
        <v>8</v>
      </c>
      <c r="AM25">
        <v>210200</v>
      </c>
      <c r="AN25">
        <v>0.23</v>
      </c>
      <c r="AO25">
        <f>(AL25*2/PI())^(1/3)</f>
        <v>1.7205080276561993</v>
      </c>
      <c r="AP25">
        <f>AO25*0.7</f>
        <v>1.2043556193593394</v>
      </c>
    </row>
    <row r="26" spans="8:42">
      <c r="H26" t="s">
        <v>436</v>
      </c>
      <c r="I26" s="44"/>
      <c r="J26">
        <f>C$9+J22*C$7</f>
        <v>30.781099999999999</v>
      </c>
      <c r="K26" s="16">
        <v>84.641945000000007</v>
      </c>
      <c r="L26" s="16">
        <v>2.9648937E-2</v>
      </c>
      <c r="M26">
        <f t="shared" si="7"/>
        <v>43.024299999999997</v>
      </c>
      <c r="Q26" s="30" t="s">
        <v>421</v>
      </c>
      <c r="R26" s="16">
        <v>88.190703999999997</v>
      </c>
      <c r="S26" s="16">
        <v>3.1653269999999997E-2</v>
      </c>
      <c r="T26">
        <v>43.024299999999997</v>
      </c>
      <c r="U26" s="13">
        <f t="shared" si="0"/>
        <v>966439.19996538409</v>
      </c>
      <c r="V26" s="13">
        <f t="shared" si="1"/>
        <v>151699.34011003759</v>
      </c>
      <c r="W26" s="13">
        <f t="shared" si="2"/>
        <v>176948.44667214827</v>
      </c>
      <c r="X26" s="13">
        <f t="shared" si="3"/>
        <v>1295086.9867475701</v>
      </c>
      <c r="Y26" s="12">
        <f t="shared" si="4"/>
        <v>0.64794223302333531</v>
      </c>
      <c r="Z26" s="18">
        <f t="shared" si="5"/>
        <v>6.4794223302333531E-3</v>
      </c>
      <c r="AA26" s="18"/>
      <c r="AB26" s="16"/>
      <c r="AC26" s="16"/>
      <c r="AD26" s="16"/>
      <c r="AE26" s="16">
        <f>$S26*100</f>
        <v>3.1653269999999996</v>
      </c>
      <c r="AF26" s="18"/>
      <c r="AG26" s="18"/>
      <c r="AH26" s="16"/>
      <c r="AI26" s="18"/>
      <c r="AL26" t="s">
        <v>342</v>
      </c>
      <c r="AM26" t="s">
        <v>347</v>
      </c>
      <c r="AN26" t="s">
        <v>351</v>
      </c>
      <c r="AO26" t="s">
        <v>324</v>
      </c>
      <c r="AP26" t="s">
        <v>324</v>
      </c>
    </row>
    <row r="27" spans="8:42" ht="14.4" customHeight="1">
      <c r="H27" t="s">
        <v>423</v>
      </c>
      <c r="I27" s="44" t="s">
        <v>449</v>
      </c>
      <c r="J27">
        <f>D$7+J23*C$8</f>
        <v>21.031320000000001</v>
      </c>
      <c r="K27" s="16">
        <v>88.910830000000004</v>
      </c>
      <c r="L27" s="16">
        <v>3.3064074999999998E-2</v>
      </c>
      <c r="M27">
        <f t="shared" si="7"/>
        <v>43.024299999999997</v>
      </c>
      <c r="Q27" s="31" t="s">
        <v>422</v>
      </c>
      <c r="R27" s="16">
        <v>89.118560000000002</v>
      </c>
      <c r="S27" s="16">
        <v>3.05087E-2</v>
      </c>
      <c r="T27">
        <v>43.024299999999997</v>
      </c>
      <c r="U27" s="13">
        <f t="shared" si="0"/>
        <v>956610.25047519733</v>
      </c>
      <c r="V27" s="13">
        <f t="shared" si="1"/>
        <v>151699.34011003759</v>
      </c>
      <c r="W27" s="13">
        <f t="shared" si="2"/>
        <v>169571.5380069206</v>
      </c>
      <c r="X27" s="13">
        <f t="shared" si="3"/>
        <v>1277881.1285921556</v>
      </c>
      <c r="Y27" s="12">
        <f t="shared" si="4"/>
        <v>-0.68921444866393289</v>
      </c>
      <c r="Z27" s="18">
        <f t="shared" si="5"/>
        <v>6.8921444866393289E-3</v>
      </c>
      <c r="AA27" s="18"/>
      <c r="AB27" s="16"/>
      <c r="AC27" s="18"/>
      <c r="AD27" s="16"/>
      <c r="AE27" s="18"/>
      <c r="AF27" s="16">
        <f>$S27*100</f>
        <v>3.0508699999999997</v>
      </c>
      <c r="AG27" s="18"/>
      <c r="AH27" s="16"/>
      <c r="AI27" s="18"/>
      <c r="AL27" t="s">
        <v>36</v>
      </c>
      <c r="AN27" t="s">
        <v>178</v>
      </c>
    </row>
    <row r="28" spans="8:42">
      <c r="H28" t="s">
        <v>422</v>
      </c>
      <c r="I28" s="44"/>
      <c r="J28">
        <f>D$7+J24*C$8</f>
        <v>18.220880000000001</v>
      </c>
      <c r="K28" s="16">
        <v>89.118560000000002</v>
      </c>
      <c r="L28" s="16">
        <v>3.05087E-2</v>
      </c>
      <c r="M28">
        <f t="shared" si="7"/>
        <v>43.024299999999997</v>
      </c>
      <c r="Q28" s="31" t="s">
        <v>423</v>
      </c>
      <c r="R28" s="16">
        <v>88.910830000000004</v>
      </c>
      <c r="S28" s="16">
        <v>3.3064074999999998E-2</v>
      </c>
      <c r="T28">
        <v>43.024299999999997</v>
      </c>
      <c r="U28" s="13">
        <f t="shared" si="0"/>
        <v>958784.06412059115</v>
      </c>
      <c r="V28" s="13">
        <f t="shared" si="1"/>
        <v>151699.34011003759</v>
      </c>
      <c r="W28" s="13">
        <f t="shared" si="2"/>
        <v>186159.26149583931</v>
      </c>
      <c r="X28" s="13">
        <f t="shared" si="3"/>
        <v>1296642.665726468</v>
      </c>
      <c r="Y28" s="12">
        <f t="shared" si="4"/>
        <v>0.76884213365044918</v>
      </c>
      <c r="Z28" s="18">
        <f t="shared" si="5"/>
        <v>7.6884213365044918E-3</v>
      </c>
      <c r="AA28" s="18"/>
      <c r="AB28" s="16"/>
      <c r="AC28" s="16"/>
      <c r="AD28" s="16"/>
      <c r="AE28" s="18"/>
      <c r="AF28" s="16">
        <f>$S28*100</f>
        <v>3.3064074999999997</v>
      </c>
      <c r="AG28" s="18"/>
      <c r="AH28" s="16"/>
      <c r="AI28" s="18"/>
      <c r="AK28" t="s">
        <v>352</v>
      </c>
      <c r="AL28">
        <v>8</v>
      </c>
      <c r="AM28">
        <v>134000</v>
      </c>
      <c r="AN28">
        <v>60</v>
      </c>
      <c r="AO28" t="s">
        <v>353</v>
      </c>
    </row>
    <row r="29" spans="8:42" ht="14.4" customHeight="1">
      <c r="H29" t="s">
        <v>410</v>
      </c>
      <c r="I29" s="44" t="s">
        <v>377</v>
      </c>
      <c r="J29">
        <f>C10*0.9</f>
        <v>0.441</v>
      </c>
      <c r="K29" s="16">
        <v>88.976685000000003</v>
      </c>
      <c r="L29" s="16">
        <v>3.1793833000000001E-2</v>
      </c>
      <c r="M29">
        <f t="shared" si="7"/>
        <v>43.024299999999997</v>
      </c>
      <c r="Q29" s="31" t="s">
        <v>424</v>
      </c>
      <c r="R29" s="16">
        <v>90.723249999999993</v>
      </c>
      <c r="S29" s="16">
        <v>3.1871392999999998E-2</v>
      </c>
      <c r="T29">
        <v>43.024299999999997</v>
      </c>
      <c r="U29" s="13">
        <f t="shared" si="0"/>
        <v>940317.84063391318</v>
      </c>
      <c r="V29" s="13">
        <f t="shared" si="1"/>
        <v>151699.34011003759</v>
      </c>
      <c r="W29" s="13">
        <f t="shared" si="2"/>
        <v>178363.94801079883</v>
      </c>
      <c r="X29" s="13">
        <f t="shared" si="3"/>
        <v>1270381.1287547497</v>
      </c>
      <c r="Y29" s="12">
        <f t="shared" si="4"/>
        <v>-1.2720784246804451</v>
      </c>
      <c r="Z29" s="18">
        <f t="shared" si="5"/>
        <v>1.2720784246804451E-2</v>
      </c>
      <c r="AA29" s="18"/>
      <c r="AB29" s="16"/>
      <c r="AC29" s="16"/>
      <c r="AD29" s="16"/>
      <c r="AE29" s="18"/>
      <c r="AF29" s="18"/>
      <c r="AG29" s="18"/>
      <c r="AH29" s="16"/>
      <c r="AI29" s="16">
        <f>$S29*100</f>
        <v>3.1871392999999997</v>
      </c>
      <c r="AL29" t="s">
        <v>342</v>
      </c>
      <c r="AM29" t="s">
        <v>347</v>
      </c>
      <c r="AN29" t="s">
        <v>199</v>
      </c>
    </row>
    <row r="30" spans="8:42">
      <c r="H30" t="s">
        <v>412</v>
      </c>
      <c r="I30" s="44"/>
      <c r="J30">
        <f>C10*1.1</f>
        <v>0.53900000000000003</v>
      </c>
      <c r="K30" s="16">
        <v>88.828925999999996</v>
      </c>
      <c r="L30" s="16">
        <v>3.1618505999999998E-2</v>
      </c>
      <c r="M30">
        <f t="shared" si="7"/>
        <v>43.024299999999997</v>
      </c>
      <c r="Q30" s="31" t="s">
        <v>425</v>
      </c>
      <c r="R30" s="16">
        <v>87.3827</v>
      </c>
      <c r="S30" s="16">
        <v>3.1582425999999997E-2</v>
      </c>
      <c r="T30">
        <v>43.024299999999997</v>
      </c>
      <c r="U30" s="13">
        <f t="shared" si="0"/>
        <v>975254.81744478119</v>
      </c>
      <c r="V30" s="13">
        <f t="shared" si="1"/>
        <v>151699.34011003759</v>
      </c>
      <c r="W30" s="13">
        <f t="shared" si="2"/>
        <v>176489.37663555949</v>
      </c>
      <c r="X30" s="13">
        <f t="shared" si="3"/>
        <v>1303443.5341903782</v>
      </c>
      <c r="Y30" s="12">
        <f t="shared" si="4"/>
        <v>1.2973729762072228</v>
      </c>
      <c r="Z30" s="18">
        <f t="shared" si="5"/>
        <v>1.2973729762072228E-2</v>
      </c>
      <c r="AA30" s="18"/>
      <c r="AB30" s="16"/>
      <c r="AC30" s="16"/>
      <c r="AD30" s="18"/>
      <c r="AE30" s="18"/>
      <c r="AF30" s="18"/>
      <c r="AG30" s="18"/>
      <c r="AH30" s="16"/>
      <c r="AI30" s="16">
        <f>$S30*100</f>
        <v>3.1582425999999995</v>
      </c>
    </row>
    <row r="31" spans="8:42" ht="14.4" customHeight="1">
      <c r="H31" t="s">
        <v>403</v>
      </c>
      <c r="I31" s="44" t="s">
        <v>379</v>
      </c>
      <c r="J31">
        <f>C11*0.9</f>
        <v>13.5</v>
      </c>
      <c r="K31" s="16">
        <v>89.015280000000004</v>
      </c>
      <c r="L31" s="16">
        <v>3.1771153000000003E-2</v>
      </c>
      <c r="M31">
        <f t="shared" si="7"/>
        <v>43.024299999999997</v>
      </c>
      <c r="Q31" s="32" t="s">
        <v>426</v>
      </c>
      <c r="R31" s="16">
        <v>89.206590000000006</v>
      </c>
      <c r="S31" s="16">
        <v>2.9401070000000001E-2</v>
      </c>
      <c r="T31">
        <v>43.024299999999997</v>
      </c>
      <c r="U31" s="13">
        <f t="shared" si="0"/>
        <v>955693.62876833673</v>
      </c>
      <c r="V31" s="13">
        <f t="shared" si="1"/>
        <v>151699.34011003759</v>
      </c>
      <c r="W31" s="13">
        <f t="shared" si="2"/>
        <v>162512.86293501165</v>
      </c>
      <c r="X31" s="13">
        <f t="shared" si="3"/>
        <v>1269905.8318133862</v>
      </c>
      <c r="Y31" s="12">
        <f t="shared" si="4"/>
        <v>-1.3090162208187706</v>
      </c>
      <c r="Z31" s="18">
        <f t="shared" si="5"/>
        <v>1.3090162208187706E-2</v>
      </c>
      <c r="AA31" s="18"/>
      <c r="AB31" s="16"/>
      <c r="AC31" s="16"/>
      <c r="AD31" s="18"/>
      <c r="AE31" s="18"/>
      <c r="AF31" s="18"/>
      <c r="AG31" s="18"/>
      <c r="AH31" s="16"/>
      <c r="AI31" s="18"/>
      <c r="AJ31" s="16">
        <f>$S31*100</f>
        <v>2.9401070000000002</v>
      </c>
      <c r="AK31" t="s">
        <v>354</v>
      </c>
      <c r="AL31" t="s">
        <v>355</v>
      </c>
      <c r="AM31" t="s">
        <v>356</v>
      </c>
      <c r="AN31" t="s">
        <v>357</v>
      </c>
      <c r="AO31" t="s">
        <v>358</v>
      </c>
      <c r="AP31" t="s">
        <v>359</v>
      </c>
    </row>
    <row r="32" spans="8:42">
      <c r="H32" t="s">
        <v>406</v>
      </c>
      <c r="I32" s="44"/>
      <c r="J32">
        <f>C11*1.1</f>
        <v>16.5</v>
      </c>
      <c r="K32" s="16">
        <v>88.934089999999998</v>
      </c>
      <c r="L32" s="16">
        <v>3.1667225E-2</v>
      </c>
      <c r="M32">
        <f t="shared" si="7"/>
        <v>43.024299999999997</v>
      </c>
      <c r="Q32" s="30" t="s">
        <v>427</v>
      </c>
      <c r="R32" s="16">
        <v>91.435100000000006</v>
      </c>
      <c r="S32" s="16">
        <v>3.2795959999999999E-2</v>
      </c>
      <c r="T32">
        <v>43.024299999999997</v>
      </c>
      <c r="U32" s="13">
        <f t="shared" si="0"/>
        <v>933363.57106979133</v>
      </c>
      <c r="V32" s="13">
        <f t="shared" si="1"/>
        <v>151699.34011003759</v>
      </c>
      <c r="W32" s="13">
        <f t="shared" si="2"/>
        <v>184398.65860760256</v>
      </c>
      <c r="X32" s="13">
        <f t="shared" si="3"/>
        <v>1269461.5697874315</v>
      </c>
      <c r="Y32" s="12">
        <f t="shared" si="4"/>
        <v>-1.3435421323460761</v>
      </c>
      <c r="Z32" s="18">
        <f t="shared" si="5"/>
        <v>1.3435421323460761E-2</v>
      </c>
      <c r="AA32" s="18"/>
      <c r="AB32" s="16"/>
      <c r="AC32" s="16"/>
      <c r="AD32" s="18"/>
      <c r="AE32" s="18"/>
      <c r="AF32" s="18"/>
      <c r="AG32" s="18"/>
      <c r="AH32" s="16">
        <f>$S32*100</f>
        <v>3.2795959999999997</v>
      </c>
      <c r="AI32" s="18"/>
      <c r="AL32">
        <v>10000</v>
      </c>
      <c r="AM32" s="13">
        <f>AL32*1000/(300*24)</f>
        <v>1388.8888888888889</v>
      </c>
      <c r="AN32" s="12">
        <f>AM32/AN25/AP32</f>
        <v>5.4896794027228815</v>
      </c>
      <c r="AO32" s="13">
        <f>AM32/AN25</f>
        <v>6038.6473429951693</v>
      </c>
      <c r="AP32">
        <v>1100</v>
      </c>
    </row>
    <row r="33" spans="8:42" ht="14.4" customHeight="1">
      <c r="H33" t="s">
        <v>432</v>
      </c>
      <c r="I33" s="44" t="s">
        <v>445</v>
      </c>
      <c r="J33">
        <f>C$9-2</f>
        <v>60.650300000000001</v>
      </c>
      <c r="K33" s="16">
        <v>92.51934</v>
      </c>
      <c r="L33" s="16">
        <v>3.2021902999999997E-2</v>
      </c>
      <c r="M33">
        <f t="shared" si="7"/>
        <v>43.024299999999997</v>
      </c>
      <c r="Q33" s="30" t="s">
        <v>428</v>
      </c>
      <c r="R33" s="16">
        <v>91.394295</v>
      </c>
      <c r="S33" s="16">
        <v>3.1928065999999998E-2</v>
      </c>
      <c r="T33">
        <v>44.472904999999997</v>
      </c>
      <c r="U33" s="13">
        <f t="shared" si="0"/>
        <v>933757.82168277306</v>
      </c>
      <c r="V33" s="13">
        <f t="shared" si="1"/>
        <v>156806.9751576758</v>
      </c>
      <c r="W33" s="13">
        <f t="shared" si="2"/>
        <v>178732.23563718016</v>
      </c>
      <c r="X33" s="13">
        <f t="shared" si="3"/>
        <v>1269297.0324776289</v>
      </c>
      <c r="Y33" s="12">
        <f t="shared" si="4"/>
        <v>-1.356329182035898</v>
      </c>
      <c r="Z33" s="18">
        <f t="shared" si="5"/>
        <v>1.356329182035898E-2</v>
      </c>
      <c r="AA33" s="18"/>
      <c r="AB33" s="16"/>
      <c r="AC33" s="16"/>
      <c r="AD33" s="18"/>
      <c r="AE33" s="18"/>
      <c r="AF33" s="18"/>
      <c r="AG33" s="18"/>
      <c r="AH33" s="16">
        <f>$S33*100</f>
        <v>3.1928065999999999</v>
      </c>
      <c r="AI33" s="18"/>
      <c r="AL33" t="s">
        <v>360</v>
      </c>
      <c r="AM33" t="s">
        <v>361</v>
      </c>
      <c r="AN33" t="s">
        <v>342</v>
      </c>
      <c r="AO33" t="s">
        <v>361</v>
      </c>
      <c r="AP33" t="s">
        <v>327</v>
      </c>
    </row>
    <row r="34" spans="8:42">
      <c r="H34" t="s">
        <v>434</v>
      </c>
      <c r="I34" s="44"/>
      <c r="J34">
        <f>C$9+2</f>
        <v>64.650300000000001</v>
      </c>
      <c r="K34" s="16">
        <v>85.829880000000003</v>
      </c>
      <c r="L34" s="16">
        <v>3.1444027999999999E-2</v>
      </c>
      <c r="M34">
        <f t="shared" si="7"/>
        <v>43.024299999999997</v>
      </c>
      <c r="Q34" s="30" t="s">
        <v>429</v>
      </c>
      <c r="R34" s="16">
        <v>86.762825000000007</v>
      </c>
      <c r="S34" s="16">
        <v>3.0677237999999999E-2</v>
      </c>
      <c r="T34">
        <v>43.024299999999997</v>
      </c>
      <c r="U34" s="13">
        <f t="shared" si="0"/>
        <v>982185.48692423629</v>
      </c>
      <c r="V34" s="13">
        <f t="shared" si="1"/>
        <v>151699.34011003759</v>
      </c>
      <c r="W34" s="13">
        <f t="shared" si="2"/>
        <v>170652.46915653316</v>
      </c>
      <c r="X34" s="13">
        <f t="shared" si="3"/>
        <v>1304537.2961908071</v>
      </c>
      <c r="Y34" s="12">
        <f t="shared" si="4"/>
        <v>1.3823749071681046</v>
      </c>
      <c r="Z34" s="18">
        <f t="shared" si="5"/>
        <v>1.3823749071681046E-2</v>
      </c>
      <c r="AA34" s="18"/>
      <c r="AB34" s="16"/>
      <c r="AC34" s="16"/>
      <c r="AD34" s="18"/>
      <c r="AE34" s="18"/>
      <c r="AF34" s="18"/>
      <c r="AG34" s="18"/>
      <c r="AH34" s="16">
        <f>$S34*100</f>
        <v>3.0677238</v>
      </c>
      <c r="AI34" s="18"/>
    </row>
    <row r="35" spans="8:42" ht="14.4" customHeight="1">
      <c r="H35" t="s">
        <v>441</v>
      </c>
      <c r="I35" s="44" t="s">
        <v>446</v>
      </c>
      <c r="J35">
        <f>C$5*0.8</f>
        <v>23.177680000000002</v>
      </c>
      <c r="K35" s="16">
        <v>78.773790000000005</v>
      </c>
      <c r="L35" s="16">
        <v>3.0785371999999998E-2</v>
      </c>
      <c r="M35">
        <f>M$4-C$5+J35</f>
        <v>37.229879999999994</v>
      </c>
      <c r="Q35" s="30" t="s">
        <v>430</v>
      </c>
      <c r="R35" s="16">
        <v>86.566604999999996</v>
      </c>
      <c r="S35" s="16">
        <v>3.1509734999999997E-2</v>
      </c>
      <c r="T35">
        <v>41.575694999999996</v>
      </c>
      <c r="U35" s="13">
        <f t="shared" si="0"/>
        <v>984410.4585464478</v>
      </c>
      <c r="V35" s="13">
        <f t="shared" si="1"/>
        <v>146591.70506239933</v>
      </c>
      <c r="W35" s="13">
        <f t="shared" si="2"/>
        <v>176018.67863897505</v>
      </c>
      <c r="X35" s="13">
        <f t="shared" si="3"/>
        <v>1307020.8422478223</v>
      </c>
      <c r="Y35" s="12">
        <f t="shared" si="4"/>
        <v>1.5753841819406533</v>
      </c>
      <c r="Z35" s="18">
        <f t="shared" si="5"/>
        <v>1.5753841819406533E-2</v>
      </c>
      <c r="AA35" s="18"/>
      <c r="AB35" s="16"/>
      <c r="AC35" s="16"/>
      <c r="AD35" s="18"/>
      <c r="AE35" s="18"/>
      <c r="AF35" s="18"/>
      <c r="AG35" s="18"/>
      <c r="AH35" s="16">
        <f>$S35*100</f>
        <v>3.1509734999999996</v>
      </c>
      <c r="AI35" s="18"/>
    </row>
    <row r="36" spans="8:42">
      <c r="H36" t="s">
        <v>438</v>
      </c>
      <c r="I36" s="44"/>
      <c r="J36">
        <f>C$5*1.2</f>
        <v>34.76652</v>
      </c>
      <c r="K36" s="16">
        <v>98.120570000000001</v>
      </c>
      <c r="L36" s="16">
        <v>3.2468570000000002E-2</v>
      </c>
      <c r="M36">
        <f>M$4-C$5+J36</f>
        <v>48.818719999999999</v>
      </c>
      <c r="Q36" s="32" t="s">
        <v>431</v>
      </c>
      <c r="R36" s="16">
        <v>88.788123999999996</v>
      </c>
      <c r="S36" s="16">
        <v>3.4538409999999999E-2</v>
      </c>
      <c r="T36">
        <v>43.024299999999997</v>
      </c>
      <c r="U36" s="13">
        <f t="shared" si="0"/>
        <v>960075.30901486543</v>
      </c>
      <c r="V36" s="13">
        <f t="shared" si="1"/>
        <v>151699.34011003759</v>
      </c>
      <c r="W36" s="13">
        <f t="shared" si="2"/>
        <v>195926.9287024627</v>
      </c>
      <c r="X36" s="13">
        <f t="shared" si="3"/>
        <v>1307701.5778273658</v>
      </c>
      <c r="Y36" s="12">
        <f t="shared" si="4"/>
        <v>1.6282876826220427</v>
      </c>
      <c r="Z36" s="18">
        <f t="shared" si="5"/>
        <v>1.6282876826220427E-2</v>
      </c>
      <c r="AA36" s="18"/>
      <c r="AB36" s="16"/>
      <c r="AC36" s="18"/>
      <c r="AD36" s="16"/>
      <c r="AE36" s="16"/>
      <c r="AF36" s="16"/>
      <c r="AG36" s="18"/>
      <c r="AH36" s="16"/>
      <c r="AI36" s="18"/>
      <c r="AJ36" s="16">
        <f>$S36*100</f>
        <v>3.4538409999999997</v>
      </c>
    </row>
    <row r="37" spans="8:42" ht="14.4" customHeight="1">
      <c r="H37" t="s">
        <v>417</v>
      </c>
      <c r="I37" s="44" t="s">
        <v>447</v>
      </c>
      <c r="J37">
        <f>C$6*0.8</f>
        <v>11.241759999999999</v>
      </c>
      <c r="K37" s="16">
        <v>88.836100000000002</v>
      </c>
      <c r="L37" s="16">
        <v>3.3668562999999999E-2</v>
      </c>
      <c r="M37">
        <f>M$4-C$6+J37</f>
        <v>40.213859999999997</v>
      </c>
      <c r="Q37" s="32" t="s">
        <v>432</v>
      </c>
      <c r="R37" s="16">
        <v>92.51934</v>
      </c>
      <c r="S37" s="16">
        <v>3.2021902999999997E-2</v>
      </c>
      <c r="T37">
        <v>43.024299999999997</v>
      </c>
      <c r="U37" s="13">
        <f t="shared" si="0"/>
        <v>923078.15664796741</v>
      </c>
      <c r="V37" s="13">
        <f t="shared" si="1"/>
        <v>151699.34011003759</v>
      </c>
      <c r="W37" s="13">
        <f t="shared" si="2"/>
        <v>179342.49588427955</v>
      </c>
      <c r="X37" s="13">
        <f t="shared" si="3"/>
        <v>1254119.9926422846</v>
      </c>
      <c r="Y37" s="12">
        <f t="shared" si="4"/>
        <v>-2.53581584528485</v>
      </c>
      <c r="Z37" s="18">
        <f t="shared" si="5"/>
        <v>2.53581584528485E-2</v>
      </c>
      <c r="AA37" s="18"/>
      <c r="AB37" s="16"/>
      <c r="AC37" s="18"/>
      <c r="AD37" s="16"/>
      <c r="AE37" s="16"/>
      <c r="AF37" s="18"/>
      <c r="AG37" s="16"/>
      <c r="AH37" s="16"/>
      <c r="AI37" s="18"/>
      <c r="AJ37" s="16">
        <f>$S37*100</f>
        <v>3.2021902999999998</v>
      </c>
    </row>
    <row r="38" spans="8:42">
      <c r="H38" t="s">
        <v>407</v>
      </c>
      <c r="I38" s="44"/>
      <c r="J38">
        <f>C$6*1.2</f>
        <v>16.862639999999999</v>
      </c>
      <c r="K38" s="16">
        <v>89.145099999999999</v>
      </c>
      <c r="L38" s="16">
        <v>3.0289529999999999E-2</v>
      </c>
      <c r="M38">
        <f>M$4-C$6+J38</f>
        <v>45.834739999999996</v>
      </c>
      <c r="Q38" s="31" t="s">
        <v>433</v>
      </c>
      <c r="R38" s="16">
        <v>93.713356000000005</v>
      </c>
      <c r="S38" s="16">
        <v>3.2119849999999998E-2</v>
      </c>
      <c r="T38">
        <v>45.921509999999998</v>
      </c>
      <c r="U38" s="13">
        <f t="shared" si="0"/>
        <v>912161.86629121122</v>
      </c>
      <c r="V38" s="13">
        <f t="shared" si="1"/>
        <v>161914.61020531403</v>
      </c>
      <c r="W38" s="13">
        <f t="shared" si="2"/>
        <v>179980.10250143838</v>
      </c>
      <c r="X38" s="13">
        <f t="shared" si="3"/>
        <v>1254056.5789979638</v>
      </c>
      <c r="Y38" s="12">
        <f t="shared" si="4"/>
        <v>-2.5407440492400291</v>
      </c>
      <c r="Z38" s="18">
        <f t="shared" si="5"/>
        <v>2.5407440492400291E-2</v>
      </c>
      <c r="AA38" s="18"/>
      <c r="AB38" s="16"/>
      <c r="AC38" s="18"/>
      <c r="AD38" s="18"/>
      <c r="AE38" s="16"/>
      <c r="AF38" s="18"/>
      <c r="AG38" s="18"/>
      <c r="AH38" s="16"/>
      <c r="AI38" s="16">
        <f>$S38*100</f>
        <v>3.2119849999999999</v>
      </c>
    </row>
    <row r="39" spans="8:42" ht="14.4" customHeight="1">
      <c r="H39" t="s">
        <v>439</v>
      </c>
      <c r="I39" s="44" t="s">
        <v>448</v>
      </c>
      <c r="J39">
        <f>C$9+J35*C$7</f>
        <v>39.472699999999996</v>
      </c>
      <c r="K39" s="16">
        <v>99.818306000000007</v>
      </c>
      <c r="L39" s="16">
        <v>3.6186969999999999E-2</v>
      </c>
      <c r="M39">
        <f t="shared" ref="M39:M46" si="8">M$4</f>
        <v>43.024299999999997</v>
      </c>
      <c r="Q39" s="32" t="s">
        <v>434</v>
      </c>
      <c r="R39" s="16">
        <v>85.829880000000003</v>
      </c>
      <c r="S39" s="16">
        <v>3.1444027999999999E-2</v>
      </c>
      <c r="T39">
        <v>43.024299999999997</v>
      </c>
      <c r="U39" s="13">
        <f t="shared" si="0"/>
        <v>992900.9546691064</v>
      </c>
      <c r="V39" s="13">
        <f t="shared" si="1"/>
        <v>151699.34011003759</v>
      </c>
      <c r="W39" s="13">
        <f t="shared" si="2"/>
        <v>175593.50089152693</v>
      </c>
      <c r="X39" s="13">
        <f t="shared" si="3"/>
        <v>1320193.7956706709</v>
      </c>
      <c r="Y39" s="12">
        <f t="shared" si="4"/>
        <v>2.5991228718573955</v>
      </c>
      <c r="Z39" s="18">
        <f t="shared" si="5"/>
        <v>2.5991228718573955E-2</v>
      </c>
      <c r="AA39" s="18"/>
      <c r="AB39" s="16"/>
      <c r="AC39" s="18"/>
      <c r="AD39" s="18"/>
      <c r="AE39" s="16"/>
      <c r="AF39" s="18"/>
      <c r="AG39" s="18"/>
      <c r="AH39" s="16"/>
      <c r="AI39" s="18"/>
      <c r="AJ39" s="16">
        <f>$S39*100</f>
        <v>3.1444027999999999</v>
      </c>
    </row>
    <row r="40" spans="8:42">
      <c r="H40" t="s">
        <v>440</v>
      </c>
      <c r="I40" s="44"/>
      <c r="J40">
        <f>C$9+J36*C$7</f>
        <v>27.883899999999997</v>
      </c>
      <c r="K40" s="16">
        <v>80.824010000000001</v>
      </c>
      <c r="L40" s="16">
        <v>2.7649848000000001E-2</v>
      </c>
      <c r="M40">
        <f t="shared" si="8"/>
        <v>43.024299999999997</v>
      </c>
      <c r="Q40" s="31" t="s">
        <v>435</v>
      </c>
      <c r="R40" s="16">
        <v>94.035049999999998</v>
      </c>
      <c r="S40" s="16">
        <v>3.3893574000000003E-2</v>
      </c>
      <c r="T40">
        <v>43.024299999999997</v>
      </c>
      <c r="U40" s="13">
        <f t="shared" si="0"/>
        <v>909291.65575989382</v>
      </c>
      <c r="V40" s="13">
        <f t="shared" si="1"/>
        <v>151699.34011003759</v>
      </c>
      <c r="W40" s="13">
        <f t="shared" si="2"/>
        <v>191636.73326645605</v>
      </c>
      <c r="X40" s="13">
        <f t="shared" si="3"/>
        <v>1252627.7291363874</v>
      </c>
      <c r="Y40" s="12">
        <f t="shared" si="4"/>
        <v>-2.6517873998405661</v>
      </c>
      <c r="Z40" s="18">
        <f t="shared" si="5"/>
        <v>2.6517873998405661E-2</v>
      </c>
      <c r="AA40" s="18"/>
      <c r="AB40" s="16"/>
      <c r="AC40" s="18"/>
      <c r="AD40" s="16"/>
      <c r="AE40" s="16"/>
      <c r="AF40" s="18"/>
      <c r="AG40" s="18"/>
      <c r="AH40" s="16"/>
      <c r="AI40" s="16">
        <f>$S40*100</f>
        <v>3.3893574000000002</v>
      </c>
      <c r="AJ40" s="16"/>
    </row>
    <row r="41" spans="8:42" ht="14.4" customHeight="1">
      <c r="H41" t="s">
        <v>431</v>
      </c>
      <c r="I41" s="44" t="s">
        <v>449</v>
      </c>
      <c r="J41">
        <f>D$7+J37*C$8</f>
        <v>22.436540000000001</v>
      </c>
      <c r="K41" s="16">
        <v>88.788123999999996</v>
      </c>
      <c r="L41" s="16">
        <v>3.4538409999999999E-2</v>
      </c>
      <c r="M41">
        <f t="shared" si="8"/>
        <v>43.024299999999997</v>
      </c>
      <c r="Q41" s="31" t="s">
        <v>436</v>
      </c>
      <c r="R41" s="16">
        <v>84.641945000000007</v>
      </c>
      <c r="S41" s="16">
        <v>2.9648937E-2</v>
      </c>
      <c r="T41">
        <v>43.024299999999997</v>
      </c>
      <c r="U41" s="13">
        <f t="shared" si="0"/>
        <v>1007061.3065141324</v>
      </c>
      <c r="V41" s="13">
        <f t="shared" si="1"/>
        <v>151699.34011003759</v>
      </c>
      <c r="W41" s="13">
        <f t="shared" si="2"/>
        <v>164085.68466442326</v>
      </c>
      <c r="X41" s="13">
        <f t="shared" si="3"/>
        <v>1322846.3312885934</v>
      </c>
      <c r="Y41" s="12">
        <f t="shared" si="4"/>
        <v>2.8052652038980774</v>
      </c>
      <c r="Z41" s="18">
        <f t="shared" si="5"/>
        <v>2.8052652038980774E-2</v>
      </c>
      <c r="AA41" s="18"/>
      <c r="AB41" s="16"/>
      <c r="AC41" s="16"/>
      <c r="AD41" s="18"/>
      <c r="AE41" s="18"/>
      <c r="AF41" s="16"/>
      <c r="AG41" s="18"/>
      <c r="AH41" s="16"/>
      <c r="AI41" s="16">
        <f>$S41*100</f>
        <v>2.9648937000000002</v>
      </c>
    </row>
    <row r="42" spans="8:42">
      <c r="H42" t="s">
        <v>426</v>
      </c>
      <c r="I42" s="44"/>
      <c r="J42">
        <f>D$7+J38*C$8</f>
        <v>16.815660000000001</v>
      </c>
      <c r="K42" s="16">
        <v>89.206590000000006</v>
      </c>
      <c r="L42" s="16">
        <v>2.9401070000000001E-2</v>
      </c>
      <c r="M42">
        <f t="shared" si="8"/>
        <v>43.024299999999997</v>
      </c>
      <c r="Q42" s="31" t="s">
        <v>437</v>
      </c>
      <c r="R42" s="16">
        <v>84.036670000000001</v>
      </c>
      <c r="S42" s="16">
        <v>3.1281345000000002E-2</v>
      </c>
      <c r="T42">
        <v>40.127089999999995</v>
      </c>
      <c r="U42" s="13">
        <f t="shared" si="0"/>
        <v>1014508.2980371234</v>
      </c>
      <c r="V42" s="13">
        <f t="shared" si="1"/>
        <v>141484.07001476112</v>
      </c>
      <c r="W42" s="13">
        <f t="shared" si="2"/>
        <v>174542.01939923555</v>
      </c>
      <c r="X42" s="13">
        <f t="shared" si="3"/>
        <v>1330534.38745112</v>
      </c>
      <c r="Y42" s="12">
        <f t="shared" si="4"/>
        <v>3.4027440145480758</v>
      </c>
      <c r="Z42" s="18">
        <f t="shared" si="5"/>
        <v>3.4027440145480758E-2</v>
      </c>
      <c r="AA42" s="18"/>
      <c r="AB42" s="16"/>
      <c r="AC42" s="16"/>
      <c r="AD42" s="18"/>
      <c r="AE42" s="16"/>
      <c r="AF42" s="16"/>
      <c r="AG42" s="18"/>
      <c r="AH42" s="16"/>
      <c r="AI42" s="16">
        <f>$S42*100</f>
        <v>3.1281345000000003</v>
      </c>
    </row>
    <row r="43" spans="8:42" ht="14.4" customHeight="1">
      <c r="H43" t="s">
        <v>415</v>
      </c>
      <c r="I43" s="44" t="s">
        <v>377</v>
      </c>
      <c r="J43">
        <f>C10*0.8</f>
        <v>0.39200000000000002</v>
      </c>
      <c r="K43">
        <v>88.750725000000003</v>
      </c>
      <c r="L43">
        <v>3.1832939999999997E-2</v>
      </c>
      <c r="M43">
        <f t="shared" si="8"/>
        <v>43.024299999999997</v>
      </c>
      <c r="Q43" s="32" t="s">
        <v>438</v>
      </c>
      <c r="R43" s="16">
        <v>98.120570000000001</v>
      </c>
      <c r="S43" s="16">
        <v>3.2468570000000002E-2</v>
      </c>
      <c r="T43">
        <v>48.818719999999999</v>
      </c>
      <c r="U43" s="13">
        <f t="shared" si="0"/>
        <v>875260.41192492354</v>
      </c>
      <c r="V43" s="13">
        <f t="shared" si="1"/>
        <v>172129.88030059045</v>
      </c>
      <c r="W43" s="13">
        <f t="shared" si="2"/>
        <v>182255.30193346951</v>
      </c>
      <c r="X43" s="13">
        <f t="shared" si="3"/>
        <v>1229645.5941589836</v>
      </c>
      <c r="Y43" s="12">
        <f t="shared" si="4"/>
        <v>-4.4378485812646247</v>
      </c>
      <c r="Z43" s="18">
        <f t="shared" si="5"/>
        <v>4.4378485812646244E-2</v>
      </c>
      <c r="AA43" s="18"/>
      <c r="AB43" s="16"/>
      <c r="AD43" s="18"/>
      <c r="AE43" s="16"/>
      <c r="AG43" s="18"/>
      <c r="AH43" s="16"/>
      <c r="AI43" s="18"/>
      <c r="AJ43" s="16">
        <f>$S43*100</f>
        <v>3.2468570000000003</v>
      </c>
    </row>
    <row r="44" spans="8:42">
      <c r="H44" t="s">
        <v>419</v>
      </c>
      <c r="I44" s="44"/>
      <c r="J44">
        <f>C10*1.2</f>
        <v>0.58799999999999997</v>
      </c>
      <c r="K44">
        <v>88.384690000000006</v>
      </c>
      <c r="L44">
        <v>3.1468167999999998E-2</v>
      </c>
      <c r="M44">
        <f t="shared" si="8"/>
        <v>43.024299999999997</v>
      </c>
      <c r="Q44" s="32" t="s">
        <v>439</v>
      </c>
      <c r="R44" s="16">
        <v>99.818306000000007</v>
      </c>
      <c r="S44" s="16">
        <v>3.6186969999999999E-2</v>
      </c>
      <c r="T44">
        <v>43.024299999999997</v>
      </c>
      <c r="U44" s="13">
        <f t="shared" si="0"/>
        <v>862332.22038623819</v>
      </c>
      <c r="V44" s="13">
        <f t="shared" si="1"/>
        <v>151699.34011003759</v>
      </c>
      <c r="W44" s="13">
        <f t="shared" si="2"/>
        <v>207024.844181013</v>
      </c>
      <c r="X44" s="13">
        <f t="shared" si="3"/>
        <v>1221056.4046772888</v>
      </c>
      <c r="Y44" s="12">
        <f t="shared" si="4"/>
        <v>-5.1053591466770136</v>
      </c>
      <c r="Z44" s="18">
        <f t="shared" si="5"/>
        <v>5.1053591466770139E-2</v>
      </c>
      <c r="AA44" s="18"/>
      <c r="AB44" s="18"/>
      <c r="AC44" s="16"/>
      <c r="AD44" s="16"/>
      <c r="AE44" s="18"/>
      <c r="AF44" s="16"/>
      <c r="AG44" s="18"/>
      <c r="AH44" s="16"/>
      <c r="AI44" s="18"/>
      <c r="AJ44" s="16">
        <f>$S44*100</f>
        <v>3.6186970000000001</v>
      </c>
    </row>
    <row r="45" spans="8:42" ht="14.4" customHeight="1">
      <c r="H45" t="s">
        <v>411</v>
      </c>
      <c r="I45" s="44" t="s">
        <v>379</v>
      </c>
      <c r="J45">
        <f>C11*0.8</f>
        <v>12</v>
      </c>
      <c r="K45">
        <v>88.949659999999994</v>
      </c>
      <c r="L45">
        <v>3.1807195000000003E-2</v>
      </c>
      <c r="M45">
        <f t="shared" si="8"/>
        <v>43.024299999999997</v>
      </c>
      <c r="Q45" s="32" t="s">
        <v>440</v>
      </c>
      <c r="R45" s="16">
        <v>80.824010000000001</v>
      </c>
      <c r="S45" s="16">
        <v>2.7649848000000001E-2</v>
      </c>
      <c r="T45">
        <v>43.024299999999997</v>
      </c>
      <c r="U45" s="13">
        <f t="shared" si="0"/>
        <v>1056876.5387814876</v>
      </c>
      <c r="V45" s="13">
        <f t="shared" si="1"/>
        <v>151699.34011003759</v>
      </c>
      <c r="W45" s="13">
        <f t="shared" si="2"/>
        <v>151510.39502258442</v>
      </c>
      <c r="X45" s="13">
        <f t="shared" si="3"/>
        <v>1360086.2739141097</v>
      </c>
      <c r="Y45" s="12">
        <f t="shared" si="4"/>
        <v>5.6993747366847369</v>
      </c>
      <c r="Z45" s="18">
        <f t="shared" si="5"/>
        <v>5.6993747366847369E-2</v>
      </c>
      <c r="AA45" s="18"/>
      <c r="AB45" s="16"/>
      <c r="AC45" s="16"/>
      <c r="AD45" s="18"/>
      <c r="AE45" s="18"/>
      <c r="AF45" s="16"/>
      <c r="AG45" s="18"/>
      <c r="AH45" s="16"/>
      <c r="AI45" s="18"/>
      <c r="AJ45" s="16">
        <f>$S45*100</f>
        <v>2.7649848000000001</v>
      </c>
    </row>
    <row r="46" spans="8:42">
      <c r="H46" t="s">
        <v>413</v>
      </c>
      <c r="I46" s="44"/>
      <c r="J46">
        <f>C11*1.2</f>
        <v>18</v>
      </c>
      <c r="K46">
        <v>88.773439999999994</v>
      </c>
      <c r="L46">
        <v>3.1597838000000003E-2</v>
      </c>
      <c r="M46">
        <f t="shared" si="8"/>
        <v>43.024299999999997</v>
      </c>
      <c r="Q46" s="32" t="s">
        <v>441</v>
      </c>
      <c r="R46" s="16">
        <v>78.773790000000005</v>
      </c>
      <c r="S46" s="16">
        <v>3.0785371999999998E-2</v>
      </c>
      <c r="T46">
        <v>37.229879999999994</v>
      </c>
      <c r="U46" s="13">
        <f t="shared" si="0"/>
        <v>1086665.8274186207</v>
      </c>
      <c r="V46" s="13">
        <f t="shared" si="1"/>
        <v>131268.79991948465</v>
      </c>
      <c r="W46" s="13">
        <f t="shared" si="2"/>
        <v>171346.95788303253</v>
      </c>
      <c r="X46" s="13">
        <f t="shared" si="3"/>
        <v>1389281.5852211379</v>
      </c>
      <c r="Y46" s="12">
        <f t="shared" si="4"/>
        <v>7.9682941498002924</v>
      </c>
      <c r="Z46" s="18">
        <f t="shared" si="5"/>
        <v>7.9682941498002924E-2</v>
      </c>
      <c r="AA46" s="18"/>
      <c r="AB46" s="16"/>
      <c r="AC46" s="16"/>
      <c r="AD46" s="18"/>
      <c r="AE46" s="18"/>
      <c r="AF46" s="16"/>
      <c r="AG46" s="18"/>
      <c r="AH46" s="16"/>
      <c r="AI46" s="18"/>
      <c r="AJ46" s="16">
        <f>$S46*100</f>
        <v>3.0785372</v>
      </c>
    </row>
    <row r="49" spans="1:98" ht="69">
      <c r="A49" s="34">
        <v>66</v>
      </c>
      <c r="H49" s="33" t="s">
        <v>442</v>
      </c>
      <c r="I49" s="33" t="s">
        <v>443</v>
      </c>
      <c r="J49" s="33" t="s">
        <v>444</v>
      </c>
      <c r="K49" s="33" t="s">
        <v>323</v>
      </c>
      <c r="L49" s="33" t="s">
        <v>370</v>
      </c>
      <c r="M49" s="33" t="s">
        <v>178</v>
      </c>
      <c r="N49" s="33"/>
      <c r="O49" s="33"/>
      <c r="Q49" s="29"/>
      <c r="R49" s="25" t="s">
        <v>579</v>
      </c>
      <c r="S49" s="25" t="s">
        <v>578</v>
      </c>
      <c r="T49" s="25" t="s">
        <v>386</v>
      </c>
      <c r="U49" s="25" t="s">
        <v>372</v>
      </c>
      <c r="V49" s="25" t="s">
        <v>387</v>
      </c>
      <c r="W49" s="25" t="s">
        <v>375</v>
      </c>
      <c r="X49" s="25" t="s">
        <v>374</v>
      </c>
      <c r="Y49" s="25" t="s">
        <v>388</v>
      </c>
      <c r="Z49" s="25"/>
      <c r="AA49" s="25" t="s">
        <v>389</v>
      </c>
      <c r="AB49" s="25" t="s">
        <v>390</v>
      </c>
      <c r="AC49" s="25" t="s">
        <v>391</v>
      </c>
      <c r="AD49" s="25" t="s">
        <v>392</v>
      </c>
      <c r="AE49" s="25" t="s">
        <v>393</v>
      </c>
      <c r="AF49" s="25" t="s">
        <v>394</v>
      </c>
      <c r="AG49" s="25" t="s">
        <v>395</v>
      </c>
      <c r="AH49" s="25" t="s">
        <v>396</v>
      </c>
      <c r="AI49" s="25" t="s">
        <v>397</v>
      </c>
      <c r="AJ49" s="25" t="s">
        <v>398</v>
      </c>
      <c r="CO49" s="13"/>
      <c r="CP49" s="13"/>
      <c r="CQ49" s="13"/>
      <c r="CR49" s="13"/>
      <c r="CS49" s="12"/>
      <c r="CT49" s="18"/>
    </row>
    <row r="50" spans="1:98">
      <c r="A50" s="35"/>
      <c r="H50" t="s">
        <v>399</v>
      </c>
      <c r="K50" s="16">
        <v>186.74239</v>
      </c>
      <c r="L50" s="16">
        <v>2.3689763999999999E-2</v>
      </c>
      <c r="M50">
        <f>SUM(C51:C59)</f>
        <v>157.71429999999998</v>
      </c>
      <c r="Q50" s="36" t="s">
        <v>399</v>
      </c>
      <c r="R50" s="42">
        <v>186.74239</v>
      </c>
      <c r="S50" s="42">
        <v>2.3689763999999999E-2</v>
      </c>
      <c r="T50" s="36">
        <v>157.71429999999998</v>
      </c>
      <c r="U50" s="37">
        <f>(((180/(AL$54*(R50*0.000001)^2)*(1-AL$53)/AL$53)*AL$56*AL$57/(AL$58*AL$59))*AL$63+AL$62)/(AN$74*60)*AM$68</f>
        <v>597770.15910105314</v>
      </c>
      <c r="V50" s="37">
        <f t="shared" ref="V50:V113" si="9">AO$78/(6000/T50*60)*AM$71</f>
        <v>556084.70645464293</v>
      </c>
      <c r="W50" s="37">
        <f t="shared" ref="W50:W113" si="10">(AM$74+2*AM$71)*(S50/(AN$71-S50))*2</f>
        <v>127318.98732935383</v>
      </c>
      <c r="X50" s="37">
        <f t="shared" ref="X50:X113" si="11">SUM(U50:W50)</f>
        <v>1281173.85288505</v>
      </c>
      <c r="Y50" s="12">
        <f t="shared" ref="Y50:Y113" si="12">(X50/X$50-1)*100</f>
        <v>0</v>
      </c>
      <c r="Z50" s="18">
        <f t="shared" ref="Z50:Z113" si="13">ABS(Y50)/100</f>
        <v>0</v>
      </c>
      <c r="AA50" s="42">
        <f>$S50*100</f>
        <v>2.3689763999999998</v>
      </c>
      <c r="AB50" s="16"/>
      <c r="AC50" s="16"/>
      <c r="AD50" s="16"/>
      <c r="AE50" s="16"/>
      <c r="AF50" s="16"/>
      <c r="AG50" s="16"/>
      <c r="AH50" s="16"/>
      <c r="AI50" s="16"/>
      <c r="AJ50" s="16"/>
      <c r="AK50" t="s">
        <v>321</v>
      </c>
      <c r="CO50" s="13"/>
      <c r="CP50" s="13"/>
      <c r="CQ50" s="13"/>
      <c r="CR50" s="13"/>
      <c r="CS50" s="12"/>
      <c r="CT50" s="18"/>
    </row>
    <row r="51" spans="1:98">
      <c r="A51" s="45" t="s">
        <v>178</v>
      </c>
      <c r="B51" t="s">
        <v>241</v>
      </c>
      <c r="C51" s="16">
        <v>13.5596</v>
      </c>
      <c r="D51" t="s">
        <v>199</v>
      </c>
      <c r="H51" t="s">
        <v>420</v>
      </c>
      <c r="I51" s="44" t="s">
        <v>445</v>
      </c>
      <c r="J51">
        <f>C$69-0.5</f>
        <v>56.9741</v>
      </c>
      <c r="K51" s="16">
        <v>186.06017</v>
      </c>
      <c r="L51" s="16">
        <v>2.3529782999999999E-2</v>
      </c>
      <c r="M51">
        <f>M$50</f>
        <v>157.71429999999998</v>
      </c>
      <c r="Q51" s="30" t="s">
        <v>432</v>
      </c>
      <c r="R51" s="16">
        <v>186.74875</v>
      </c>
      <c r="S51" s="16">
        <v>2.3689587000000002E-2</v>
      </c>
      <c r="T51">
        <v>157.71429999999998</v>
      </c>
      <c r="U51" s="13">
        <f>(((180/(AL$54*(R51*0.000001)^2)*(1-AL$53)/AL$53)*AL$56*AL$57/(AL$58*AL$59))*AL$63+AL$62)/(AN$74*60)*AM$68</f>
        <v>597762.95112687023</v>
      </c>
      <c r="V51" s="13">
        <f t="shared" si="9"/>
        <v>556084.70645464293</v>
      </c>
      <c r="W51" s="13">
        <f t="shared" si="10"/>
        <v>127317.9268251477</v>
      </c>
      <c r="X51" s="13">
        <f t="shared" si="11"/>
        <v>1281165.5844066609</v>
      </c>
      <c r="Y51" s="12">
        <f t="shared" si="12"/>
        <v>-6.4538301109973162E-4</v>
      </c>
      <c r="Z51" s="18">
        <f t="shared" si="13"/>
        <v>6.4538301109973162E-6</v>
      </c>
      <c r="AA51" s="16"/>
      <c r="AB51" s="16">
        <f t="shared" ref="AB51:AB52" si="14">$S51*100</f>
        <v>2.3689587000000003</v>
      </c>
      <c r="AC51" s="16"/>
      <c r="AD51" s="16"/>
      <c r="AE51" s="16"/>
      <c r="AF51" s="16"/>
      <c r="AG51" s="16"/>
      <c r="AH51" s="16"/>
      <c r="AI51" s="16"/>
      <c r="AJ51" s="16"/>
      <c r="AK51" s="1" t="s">
        <v>322</v>
      </c>
      <c r="CO51" s="13"/>
      <c r="CP51" s="13"/>
      <c r="CQ51" s="13"/>
      <c r="CR51" s="13"/>
      <c r="CS51" s="12"/>
      <c r="CT51" s="18"/>
    </row>
    <row r="52" spans="1:98">
      <c r="A52" s="45"/>
      <c r="B52" t="s">
        <v>242</v>
      </c>
      <c r="C52" s="16">
        <v>15.001899999999999</v>
      </c>
      <c r="D52" t="s">
        <v>199</v>
      </c>
      <c r="H52" t="s">
        <v>421</v>
      </c>
      <c r="I52" s="44"/>
      <c r="J52">
        <f>C$69+0.5</f>
        <v>57.9741</v>
      </c>
      <c r="K52" s="16">
        <v>185.34415000000001</v>
      </c>
      <c r="L52" s="16">
        <v>2.3491655E-2</v>
      </c>
      <c r="M52">
        <f>M$50</f>
        <v>157.71429999999998</v>
      </c>
      <c r="Q52" s="30" t="s">
        <v>434</v>
      </c>
      <c r="R52" s="16">
        <v>186.73215999999999</v>
      </c>
      <c r="S52" s="16">
        <v>2.3689506999999999E-2</v>
      </c>
      <c r="T52">
        <v>157.71429999999998</v>
      </c>
      <c r="U52" s="13">
        <f t="shared" ref="U52:U115" si="15">(((180/(AL$54*(R52*0.000001)^2)*(1-AL$53)/AL$53)*AL$56*AL$57/(AL$58*AL$59))*AL$63+AL$62)/(AN$74*60)*AM$68</f>
        <v>597781.75460464112</v>
      </c>
      <c r="V52" s="13">
        <f t="shared" si="9"/>
        <v>556084.70645464293</v>
      </c>
      <c r="W52" s="13">
        <f t="shared" si="10"/>
        <v>127317.44750180979</v>
      </c>
      <c r="X52" s="13">
        <f t="shared" si="11"/>
        <v>1281183.9085610937</v>
      </c>
      <c r="Y52" s="12">
        <f t="shared" si="12"/>
        <v>7.8487989909614697E-4</v>
      </c>
      <c r="Z52" s="18">
        <f t="shared" si="13"/>
        <v>7.8487989909614697E-6</v>
      </c>
      <c r="AA52" s="16"/>
      <c r="AB52" s="16">
        <f t="shared" si="14"/>
        <v>2.3689507000000001</v>
      </c>
      <c r="AC52" s="16"/>
      <c r="AD52" s="16"/>
      <c r="AE52" s="16"/>
      <c r="AF52" s="16"/>
      <c r="AG52" s="16"/>
      <c r="AH52" s="16"/>
      <c r="AI52" s="16"/>
      <c r="AJ52" s="16"/>
      <c r="AK52" t="s">
        <v>323</v>
      </c>
      <c r="AL52" s="20">
        <v>2.0000000000000001E-4</v>
      </c>
      <c r="AM52" t="s">
        <v>324</v>
      </c>
      <c r="CO52" s="13"/>
      <c r="CP52" s="13"/>
      <c r="CQ52" s="13"/>
      <c r="CR52" s="13"/>
      <c r="CS52" s="12"/>
      <c r="CT52" s="18"/>
    </row>
    <row r="53" spans="1:98">
      <c r="A53" s="45"/>
      <c r="B53" t="s">
        <v>243</v>
      </c>
      <c r="C53" s="16">
        <v>6.4176900000000003</v>
      </c>
      <c r="D53" t="s">
        <v>199</v>
      </c>
      <c r="H53" t="s">
        <v>430</v>
      </c>
      <c r="I53" s="44" t="s">
        <v>446</v>
      </c>
      <c r="J53">
        <f>C$51*0.95</f>
        <v>12.88162</v>
      </c>
      <c r="K53" s="16">
        <v>184.80847</v>
      </c>
      <c r="L53" s="16">
        <v>2.3427175000000001E-2</v>
      </c>
      <c r="M53">
        <f>M$50-C$51+J53</f>
        <v>157.03631999999999</v>
      </c>
      <c r="Q53" s="31" t="s">
        <v>491</v>
      </c>
      <c r="R53" s="16">
        <v>186.76098999999999</v>
      </c>
      <c r="S53" s="16">
        <v>2.3690139999999998E-2</v>
      </c>
      <c r="T53">
        <v>157.71429999999998</v>
      </c>
      <c r="U53" s="13">
        <f t="shared" si="15"/>
        <v>597749.08124881308</v>
      </c>
      <c r="V53" s="13">
        <f t="shared" si="9"/>
        <v>556084.70645464293</v>
      </c>
      <c r="W53" s="13">
        <f t="shared" si="10"/>
        <v>127321.24015788676</v>
      </c>
      <c r="X53" s="13">
        <f t="shared" si="11"/>
        <v>1281155.0278613428</v>
      </c>
      <c r="Y53" s="12">
        <f t="shared" si="12"/>
        <v>-1.4693574696966749E-3</v>
      </c>
      <c r="Z53" s="18">
        <f t="shared" si="13"/>
        <v>1.4693574696966749E-5</v>
      </c>
      <c r="AA53" s="16"/>
      <c r="AB53" s="16"/>
      <c r="AC53" s="16">
        <f t="shared" ref="AC53:AC54" si="16">$S53*100</f>
        <v>2.369014</v>
      </c>
      <c r="AD53" s="16"/>
      <c r="AE53" s="16"/>
      <c r="AF53" s="16"/>
      <c r="AG53" s="16"/>
      <c r="AH53" s="16"/>
      <c r="AI53" s="16"/>
      <c r="AJ53" s="16"/>
      <c r="AK53" t="s">
        <v>325</v>
      </c>
      <c r="AL53">
        <v>0.4</v>
      </c>
      <c r="CO53" s="13"/>
      <c r="CP53" s="13"/>
      <c r="CQ53" s="13"/>
      <c r="CR53" s="13"/>
      <c r="CS53" s="12"/>
      <c r="CT53" s="18"/>
    </row>
    <row r="54" spans="1:98">
      <c r="A54" s="45"/>
      <c r="B54" t="s">
        <v>244</v>
      </c>
      <c r="C54" s="16">
        <v>5.6201400000000001</v>
      </c>
      <c r="D54" t="s">
        <v>199</v>
      </c>
      <c r="H54" t="s">
        <v>428</v>
      </c>
      <c r="I54" s="44"/>
      <c r="J54">
        <f>C$51*1.05</f>
        <v>14.237579999999999</v>
      </c>
      <c r="K54" s="16">
        <v>184.41265999999999</v>
      </c>
      <c r="L54" s="16">
        <v>2.3316360000000001E-2</v>
      </c>
      <c r="M54">
        <f>M$50-C$51+J54</f>
        <v>158.39228</v>
      </c>
      <c r="Q54" s="31" t="s">
        <v>488</v>
      </c>
      <c r="R54" s="16">
        <v>186.72436999999999</v>
      </c>
      <c r="S54" s="16">
        <v>2.3689503000000001E-2</v>
      </c>
      <c r="T54">
        <v>157.71429999999998</v>
      </c>
      <c r="U54" s="13">
        <f t="shared" si="15"/>
        <v>597790.58569449116</v>
      </c>
      <c r="V54" s="13">
        <f t="shared" si="9"/>
        <v>556084.70645464293</v>
      </c>
      <c r="W54" s="13">
        <f t="shared" si="10"/>
        <v>127317.42353565268</v>
      </c>
      <c r="X54" s="13">
        <f t="shared" si="11"/>
        <v>1281192.7156847867</v>
      </c>
      <c r="Y54" s="12">
        <f t="shared" si="12"/>
        <v>1.4723060179688829E-3</v>
      </c>
      <c r="Z54" s="18">
        <f t="shared" si="13"/>
        <v>1.4723060179688829E-5</v>
      </c>
      <c r="AA54" s="16"/>
      <c r="AB54" s="16"/>
      <c r="AC54" s="16">
        <f t="shared" si="16"/>
        <v>2.3689502999999998</v>
      </c>
      <c r="AD54" s="16"/>
      <c r="AE54" s="16"/>
      <c r="AF54" s="16"/>
      <c r="AG54" s="16"/>
      <c r="AH54" s="16"/>
      <c r="AI54" s="16"/>
      <c r="AJ54" s="16"/>
      <c r="AK54" t="s">
        <v>326</v>
      </c>
      <c r="AL54">
        <v>1300</v>
      </c>
      <c r="AM54" t="s">
        <v>327</v>
      </c>
      <c r="CO54" s="13"/>
      <c r="CP54" s="13"/>
      <c r="CQ54" s="13"/>
      <c r="CR54" s="13"/>
      <c r="CS54" s="12"/>
      <c r="CT54" s="18"/>
    </row>
    <row r="55" spans="1:98">
      <c r="A55" s="45"/>
      <c r="B55" t="s">
        <v>245</v>
      </c>
      <c r="C55" s="16">
        <v>35.141599999999997</v>
      </c>
      <c r="D55" t="s">
        <v>199</v>
      </c>
      <c r="H55" t="s">
        <v>409</v>
      </c>
      <c r="I55" s="44" t="s">
        <v>447</v>
      </c>
      <c r="J55">
        <f>C$52*0.95</f>
        <v>14.251804999999999</v>
      </c>
      <c r="K55" s="16">
        <v>182.64972</v>
      </c>
      <c r="L55" s="16">
        <v>2.3689890000000002E-2</v>
      </c>
      <c r="M55">
        <f>M$50-C$52+J55</f>
        <v>156.96420499999996</v>
      </c>
      <c r="Q55" s="32" t="s">
        <v>527</v>
      </c>
      <c r="R55" s="16">
        <v>186.70988</v>
      </c>
      <c r="S55" s="16">
        <v>2.3689538E-2</v>
      </c>
      <c r="T55">
        <v>157.71429999999998</v>
      </c>
      <c r="U55" s="13">
        <f t="shared" si="15"/>
        <v>597807.01514214627</v>
      </c>
      <c r="V55" s="13">
        <f t="shared" si="9"/>
        <v>556084.70645464293</v>
      </c>
      <c r="W55" s="13">
        <f t="shared" si="10"/>
        <v>127317.63323955912</v>
      </c>
      <c r="X55" s="13">
        <f t="shared" si="11"/>
        <v>1281209.3548363482</v>
      </c>
      <c r="Y55" s="12">
        <f t="shared" si="12"/>
        <v>2.771048692440381E-3</v>
      </c>
      <c r="Z55" s="18">
        <f t="shared" si="13"/>
        <v>2.771048692440381E-5</v>
      </c>
      <c r="AA55" s="16"/>
      <c r="AB55" s="16"/>
      <c r="AC55" s="16"/>
      <c r="AD55" s="16">
        <f t="shared" ref="AD55:AD56" si="17">$S55*100</f>
        <v>2.3689537999999999</v>
      </c>
      <c r="AE55" s="16"/>
      <c r="AF55" s="16"/>
      <c r="AG55" s="16"/>
      <c r="AH55" s="16"/>
      <c r="AI55" s="16"/>
      <c r="AJ55" s="16"/>
      <c r="AK55" t="s">
        <v>328</v>
      </c>
      <c r="AL55" s="20">
        <f>180/(AL54*AL52^2)*(1-AL53)/AL53</f>
        <v>5192307.692307692</v>
      </c>
      <c r="AM55" t="s">
        <v>329</v>
      </c>
      <c r="CO55" s="13"/>
      <c r="CP55" s="13"/>
      <c r="CQ55" s="13"/>
      <c r="CR55" s="13"/>
      <c r="CS55" s="12"/>
      <c r="CT55" s="18"/>
    </row>
    <row r="56" spans="1:98">
      <c r="A56" s="45"/>
      <c r="B56" t="s">
        <v>246</v>
      </c>
      <c r="C56" s="16">
        <v>54.459299999999999</v>
      </c>
      <c r="D56" t="s">
        <v>199</v>
      </c>
      <c r="H56" t="s">
        <v>405</v>
      </c>
      <c r="I56" s="44"/>
      <c r="J56">
        <f>C$52*1.05</f>
        <v>15.751994999999999</v>
      </c>
      <c r="K56" s="16">
        <v>190.17599999999999</v>
      </c>
      <c r="L56" s="16">
        <v>2.3610367E-2</v>
      </c>
      <c r="M56">
        <f>M$50-C$52+J56</f>
        <v>158.46439499999997</v>
      </c>
      <c r="Q56" s="32" t="s">
        <v>528</v>
      </c>
      <c r="R56" s="16">
        <v>186.77435</v>
      </c>
      <c r="S56" s="16">
        <v>2.3689822999999999E-2</v>
      </c>
      <c r="T56">
        <v>157.71429999999998</v>
      </c>
      <c r="U56" s="13">
        <f t="shared" si="15"/>
        <v>597733.94534399547</v>
      </c>
      <c r="V56" s="13">
        <f t="shared" si="9"/>
        <v>556084.70645464293</v>
      </c>
      <c r="W56" s="13">
        <f t="shared" si="10"/>
        <v>127319.34083116024</v>
      </c>
      <c r="X56" s="13">
        <f t="shared" si="11"/>
        <v>1281137.9926297988</v>
      </c>
      <c r="Y56" s="12">
        <f t="shared" si="12"/>
        <v>-2.799015541132821E-3</v>
      </c>
      <c r="Z56" s="18">
        <f t="shared" si="13"/>
        <v>2.799015541132821E-5</v>
      </c>
      <c r="AA56" s="16"/>
      <c r="AB56" s="16"/>
      <c r="AC56" s="16"/>
      <c r="AD56" s="16">
        <f t="shared" si="17"/>
        <v>2.3689822999999999</v>
      </c>
      <c r="AE56" s="16"/>
      <c r="AF56" s="16"/>
      <c r="AG56" s="16"/>
      <c r="AH56" s="16"/>
      <c r="AI56" s="16"/>
      <c r="AJ56" s="16"/>
      <c r="AK56" t="s">
        <v>330</v>
      </c>
      <c r="AL56">
        <f>1100*0.22/(1-0.33)</f>
        <v>361.19402985074629</v>
      </c>
      <c r="AM56" t="s">
        <v>327</v>
      </c>
      <c r="CO56" s="13"/>
      <c r="CP56" s="13"/>
      <c r="CQ56" s="13"/>
      <c r="CR56" s="13"/>
      <c r="CS56" s="12"/>
      <c r="CT56" s="18"/>
    </row>
    <row r="57" spans="1:98">
      <c r="A57" s="45"/>
      <c r="B57" t="s">
        <v>247</v>
      </c>
      <c r="C57" s="16">
        <v>5.0209700000000002</v>
      </c>
      <c r="D57" t="s">
        <v>199</v>
      </c>
      <c r="H57" t="s">
        <v>427</v>
      </c>
      <c r="I57" s="44" t="s">
        <v>563</v>
      </c>
      <c r="J57">
        <f>C$53*0.95</f>
        <v>6.0968055000000003</v>
      </c>
      <c r="K57" s="16">
        <v>186.33477999999999</v>
      </c>
      <c r="L57" s="16">
        <v>2.3630483000000001E-2</v>
      </c>
      <c r="M57">
        <f>M$50-C$53+J57</f>
        <v>157.39341549999997</v>
      </c>
      <c r="Q57" s="30" t="s">
        <v>410</v>
      </c>
      <c r="R57" s="16">
        <v>186.65538000000001</v>
      </c>
      <c r="S57" s="16">
        <v>2.3659204999999999E-2</v>
      </c>
      <c r="T57">
        <v>157.71429999999998</v>
      </c>
      <c r="U57" s="13">
        <f t="shared" si="15"/>
        <v>597868.84408486844</v>
      </c>
      <c r="V57" s="13">
        <f t="shared" si="9"/>
        <v>556084.70645464293</v>
      </c>
      <c r="W57" s="13">
        <f t="shared" si="10"/>
        <v>127135.91853709779</v>
      </c>
      <c r="X57" s="13">
        <f t="shared" si="11"/>
        <v>1281089.469076609</v>
      </c>
      <c r="Y57" s="12">
        <f t="shared" si="12"/>
        <v>-6.5864447866270659E-3</v>
      </c>
      <c r="Z57" s="18">
        <f t="shared" si="13"/>
        <v>6.5864447866270659E-5</v>
      </c>
      <c r="AA57" s="16"/>
      <c r="AB57" s="16">
        <f>$S57*100</f>
        <v>2.3659205000000001</v>
      </c>
      <c r="AC57" s="16"/>
      <c r="AD57" s="16"/>
      <c r="AE57" s="16"/>
      <c r="AF57" s="16"/>
      <c r="AG57" s="16"/>
      <c r="AH57" s="16"/>
      <c r="AI57" s="16"/>
      <c r="AJ57" s="16"/>
      <c r="AK57" t="s">
        <v>331</v>
      </c>
      <c r="AL57">
        <v>0.05</v>
      </c>
      <c r="AM57" t="s">
        <v>332</v>
      </c>
      <c r="CO57" s="13"/>
      <c r="CP57" s="13"/>
      <c r="CQ57" s="13"/>
      <c r="CR57" s="13"/>
      <c r="CS57" s="12"/>
      <c r="CT57" s="18"/>
    </row>
    <row r="58" spans="1:98">
      <c r="A58" s="45"/>
      <c r="B58" t="s">
        <v>248</v>
      </c>
      <c r="C58" s="16">
        <v>10.287100000000001</v>
      </c>
      <c r="D58" t="s">
        <v>199</v>
      </c>
      <c r="H58" t="s">
        <v>429</v>
      </c>
      <c r="I58" s="44"/>
      <c r="J58">
        <f>C$53*1.05</f>
        <v>6.7385745000000004</v>
      </c>
      <c r="K58" s="16">
        <v>184.16153</v>
      </c>
      <c r="L58" s="16">
        <v>2.3310674E-2</v>
      </c>
      <c r="M58">
        <f>M$50-C$53+J58</f>
        <v>158.03518449999999</v>
      </c>
      <c r="Q58" s="31" t="s">
        <v>500</v>
      </c>
      <c r="R58" s="16">
        <v>185.43547000000001</v>
      </c>
      <c r="S58" s="16">
        <v>2.3454716E-2</v>
      </c>
      <c r="T58">
        <v>157.71429999999998</v>
      </c>
      <c r="U58" s="13">
        <f t="shared" si="15"/>
        <v>599267.10163907788</v>
      </c>
      <c r="V58" s="13">
        <f t="shared" si="9"/>
        <v>556084.70645464293</v>
      </c>
      <c r="W58" s="13">
        <f t="shared" si="10"/>
        <v>125912.28711278636</v>
      </c>
      <c r="X58" s="13">
        <f t="shared" si="11"/>
        <v>1281264.0952065072</v>
      </c>
      <c r="Y58" s="12">
        <f t="shared" si="12"/>
        <v>7.0437217598584567E-3</v>
      </c>
      <c r="Z58" s="18">
        <f t="shared" si="13"/>
        <v>7.0437217598584567E-5</v>
      </c>
      <c r="AA58" s="16"/>
      <c r="AB58" s="16"/>
      <c r="AC58" s="16">
        <f>$S58*100</f>
        <v>2.3454716000000002</v>
      </c>
      <c r="AD58" s="16"/>
      <c r="AE58" s="16"/>
      <c r="AF58" s="16"/>
      <c r="AG58" s="16"/>
      <c r="AH58" s="16"/>
      <c r="AI58" s="16"/>
      <c r="AJ58" s="16"/>
      <c r="AK58" t="s">
        <v>333</v>
      </c>
      <c r="AL58">
        <v>1</v>
      </c>
      <c r="AM58" t="s">
        <v>334</v>
      </c>
      <c r="CO58" s="13"/>
      <c r="CP58" s="13"/>
      <c r="CQ58" s="13"/>
      <c r="CR58" s="13"/>
      <c r="CS58" s="12"/>
      <c r="CT58" s="18"/>
    </row>
    <row r="59" spans="1:98" ht="14.4">
      <c r="A59" s="45"/>
      <c r="B59" t="s">
        <v>249</v>
      </c>
      <c r="C59" s="16">
        <v>12.206</v>
      </c>
      <c r="D59" t="s">
        <v>199</v>
      </c>
      <c r="H59" t="s">
        <v>418</v>
      </c>
      <c r="I59" s="44" t="s">
        <v>564</v>
      </c>
      <c r="J59">
        <f>C$54*0.95</f>
        <v>5.3391329999999995</v>
      </c>
      <c r="K59" s="16">
        <v>181.06566000000001</v>
      </c>
      <c r="L59" s="16">
        <v>2.3062282999999999E-2</v>
      </c>
      <c r="M59">
        <f>M$50-C$54+J59</f>
        <v>157.43329299999999</v>
      </c>
      <c r="Q59" s="30" t="s">
        <v>420</v>
      </c>
      <c r="R59" s="16">
        <v>186.06017</v>
      </c>
      <c r="S59" s="16">
        <v>2.3529782999999999E-2</v>
      </c>
      <c r="T59">
        <v>157.71429999999998</v>
      </c>
      <c r="U59" s="13">
        <f t="shared" si="15"/>
        <v>598547.63639814151</v>
      </c>
      <c r="V59" s="13">
        <f t="shared" si="9"/>
        <v>556084.70645464293</v>
      </c>
      <c r="W59" s="13">
        <f t="shared" si="10"/>
        <v>126361.19518584125</v>
      </c>
      <c r="X59" s="13">
        <f t="shared" si="11"/>
        <v>1280993.5380386256</v>
      </c>
      <c r="Y59" s="12">
        <f t="shared" si="12"/>
        <v>-1.4074190323065672E-2</v>
      </c>
      <c r="Z59" s="18">
        <f t="shared" si="13"/>
        <v>1.4074190323065672E-4</v>
      </c>
      <c r="AA59" s="16"/>
      <c r="AB59" s="16">
        <f>$S59*100</f>
        <v>2.3529782999999997</v>
      </c>
      <c r="AC59" s="16"/>
      <c r="AD59" s="16"/>
      <c r="AE59" s="16"/>
      <c r="AF59" s="16"/>
      <c r="AG59" s="16"/>
      <c r="AH59" s="16"/>
      <c r="AI59" s="16"/>
      <c r="AJ59" s="16"/>
      <c r="AK59" s="21" t="s">
        <v>335</v>
      </c>
      <c r="AL59" s="20">
        <v>100000</v>
      </c>
      <c r="AM59" t="s">
        <v>336</v>
      </c>
      <c r="CO59" s="13"/>
      <c r="CP59" s="13"/>
      <c r="CQ59" s="13"/>
      <c r="CR59" s="13"/>
      <c r="CS59" s="12"/>
      <c r="CT59" s="18"/>
    </row>
    <row r="60" spans="1:98" ht="16.8">
      <c r="A60" s="45" t="s">
        <v>451</v>
      </c>
      <c r="B60" t="s">
        <v>241</v>
      </c>
      <c r="C60">
        <f>(E60-C69)/C51</f>
        <v>-0.88453199209416178</v>
      </c>
      <c r="D60" t="s">
        <v>576</v>
      </c>
      <c r="E60" s="16">
        <v>45.480200000000004</v>
      </c>
      <c r="F60" s="17" t="s">
        <v>200</v>
      </c>
      <c r="H60" t="s">
        <v>416</v>
      </c>
      <c r="I60" s="44"/>
      <c r="J60">
        <f>C$54*1.05</f>
        <v>5.9011470000000008</v>
      </c>
      <c r="K60" s="16">
        <v>187.10597000000001</v>
      </c>
      <c r="L60" s="16">
        <v>2.3760900000000001E-2</v>
      </c>
      <c r="M60">
        <f>M$50-C$54+J60</f>
        <v>157.995307</v>
      </c>
      <c r="Q60" s="32" t="s">
        <v>529</v>
      </c>
      <c r="R60" s="16">
        <v>179.9573</v>
      </c>
      <c r="S60" s="16">
        <v>2.2293210000000001E-2</v>
      </c>
      <c r="T60">
        <v>157.71429999999998</v>
      </c>
      <c r="U60" s="13">
        <f t="shared" si="15"/>
        <v>605900.6810834565</v>
      </c>
      <c r="V60" s="13">
        <f t="shared" si="9"/>
        <v>556084.70645464293</v>
      </c>
      <c r="W60" s="13">
        <f t="shared" si="10"/>
        <v>119007.71875584809</v>
      </c>
      <c r="X60" s="13">
        <f t="shared" si="11"/>
        <v>1280993.1062939474</v>
      </c>
      <c r="Y60" s="12">
        <f t="shared" si="12"/>
        <v>-1.4107889471481894E-2</v>
      </c>
      <c r="Z60" s="18">
        <f t="shared" si="13"/>
        <v>1.4107889471481894E-4</v>
      </c>
      <c r="AA60" s="16"/>
      <c r="AB60" s="16"/>
      <c r="AC60" s="16"/>
      <c r="AD60" s="16">
        <f t="shared" ref="AD60:AD61" si="18">$S60*100</f>
        <v>2.2293210000000001</v>
      </c>
      <c r="AE60" s="16"/>
      <c r="AF60" s="16"/>
      <c r="AG60" s="16"/>
      <c r="AH60" s="16"/>
      <c r="AI60" s="16"/>
      <c r="AJ60" s="16"/>
      <c r="AK60" t="s">
        <v>337</v>
      </c>
      <c r="AL60" s="20">
        <f>AL55*AL56*AL57/(AL58*AL59)</f>
        <v>937.71526980482224</v>
      </c>
      <c r="AM60" t="s">
        <v>338</v>
      </c>
      <c r="CO60" s="13"/>
      <c r="CP60" s="13"/>
      <c r="CQ60" s="13"/>
      <c r="CR60" s="13"/>
      <c r="CS60" s="12"/>
      <c r="CT60" s="18"/>
    </row>
    <row r="61" spans="1:98" ht="16.8">
      <c r="A61" s="45"/>
      <c r="B61" t="s">
        <v>242</v>
      </c>
      <c r="C61">
        <f t="shared" ref="C61:C68" si="19">(E61-E60)/C52</f>
        <v>-0.99999333417767111</v>
      </c>
      <c r="D61" t="s">
        <v>576</v>
      </c>
      <c r="E61" s="16">
        <v>30.478400000000001</v>
      </c>
      <c r="F61" s="17" t="s">
        <v>200</v>
      </c>
      <c r="H61" t="s">
        <v>402</v>
      </c>
      <c r="I61" s="44" t="s">
        <v>565</v>
      </c>
      <c r="J61">
        <f>C$55*0.95</f>
        <v>33.384519999999995</v>
      </c>
      <c r="K61" s="16">
        <v>186.73412999999999</v>
      </c>
      <c r="L61" s="16">
        <v>2.3689934999999999E-2</v>
      </c>
      <c r="M61">
        <f>M$50-C$55+J61</f>
        <v>155.95721999999998</v>
      </c>
      <c r="Q61" s="32" t="s">
        <v>530</v>
      </c>
      <c r="R61" s="16">
        <v>185.82182</v>
      </c>
      <c r="S61" s="16">
        <v>2.3482552E-2</v>
      </c>
      <c r="T61">
        <v>157.71429999999998</v>
      </c>
      <c r="U61" s="13">
        <f t="shared" si="15"/>
        <v>598821.28743150248</v>
      </c>
      <c r="V61" s="13">
        <f t="shared" si="9"/>
        <v>556084.70645464293</v>
      </c>
      <c r="W61" s="13">
        <f t="shared" si="10"/>
        <v>126078.71107142481</v>
      </c>
      <c r="X61" s="13">
        <f t="shared" si="11"/>
        <v>1280984.7049575702</v>
      </c>
      <c r="Y61" s="12">
        <f t="shared" si="12"/>
        <v>-1.4763642502835239E-2</v>
      </c>
      <c r="Z61" s="18">
        <f t="shared" si="13"/>
        <v>1.4763642502835239E-4</v>
      </c>
      <c r="AA61" s="16"/>
      <c r="AB61" s="16"/>
      <c r="AC61" s="16"/>
      <c r="AD61" s="16">
        <f t="shared" si="18"/>
        <v>2.3482552000000001</v>
      </c>
      <c r="AE61" s="16"/>
      <c r="AF61" s="16"/>
      <c r="AG61" s="16"/>
      <c r="AH61" s="16"/>
      <c r="AI61" s="16"/>
      <c r="AJ61" s="16"/>
      <c r="AK61" t="s">
        <v>339</v>
      </c>
      <c r="AL61" s="20">
        <v>10000000000</v>
      </c>
      <c r="AM61" t="s">
        <v>340</v>
      </c>
      <c r="CO61" s="13"/>
      <c r="CP61" s="13"/>
      <c r="CQ61" s="13"/>
      <c r="CR61" s="13"/>
      <c r="CS61" s="12"/>
      <c r="CT61" s="18"/>
    </row>
    <row r="62" spans="1:98" ht="16.8">
      <c r="A62" s="45"/>
      <c r="B62" t="s">
        <v>243</v>
      </c>
      <c r="C62">
        <f t="shared" si="19"/>
        <v>1.7545565460469417</v>
      </c>
      <c r="D62" t="s">
        <v>576</v>
      </c>
      <c r="E62" s="16">
        <v>41.738599999999998</v>
      </c>
      <c r="F62" s="17" t="s">
        <v>200</v>
      </c>
      <c r="H62" t="s">
        <v>404</v>
      </c>
      <c r="I62" s="44"/>
      <c r="J62">
        <f>C$55*1.05</f>
        <v>36.898679999999999</v>
      </c>
      <c r="K62" s="16">
        <v>186.75031999999999</v>
      </c>
      <c r="L62" s="16">
        <v>2.3689742999999999E-2</v>
      </c>
      <c r="M62">
        <f>M$50-C$55+J62</f>
        <v>159.47137999999998</v>
      </c>
      <c r="Q62" s="30" t="s">
        <v>423</v>
      </c>
      <c r="R62" s="16">
        <v>183.26364000000001</v>
      </c>
      <c r="S62" s="16">
        <v>2.3043775999999998E-2</v>
      </c>
      <c r="T62">
        <v>157.71429999999998</v>
      </c>
      <c r="U62" s="13">
        <f t="shared" si="15"/>
        <v>601825.90384994983</v>
      </c>
      <c r="V62" s="13">
        <f t="shared" si="9"/>
        <v>556084.70645464293</v>
      </c>
      <c r="W62" s="13">
        <f t="shared" si="10"/>
        <v>123460.59632784949</v>
      </c>
      <c r="X62" s="13">
        <f t="shared" si="11"/>
        <v>1281371.2066324421</v>
      </c>
      <c r="Y62" s="12">
        <f t="shared" si="12"/>
        <v>1.5404134805563352E-2</v>
      </c>
      <c r="Z62" s="18">
        <f t="shared" si="13"/>
        <v>1.5404134805563352E-4</v>
      </c>
      <c r="AA62" s="16"/>
      <c r="AB62" s="16">
        <f>$S62*100</f>
        <v>2.3043776</v>
      </c>
      <c r="AC62" s="16"/>
      <c r="AD62" s="16"/>
      <c r="AE62" s="16"/>
      <c r="AF62" s="16"/>
      <c r="AG62" s="16"/>
      <c r="AH62" s="16"/>
      <c r="AI62" s="16"/>
      <c r="AJ62" s="16"/>
      <c r="AK62" t="s">
        <v>341</v>
      </c>
      <c r="AL62" s="20">
        <f>AL57*AL61/(AL58*AL59)</f>
        <v>5000</v>
      </c>
      <c r="AM62" t="s">
        <v>338</v>
      </c>
      <c r="CO62" s="13"/>
      <c r="CP62" s="13"/>
      <c r="CQ62" s="13"/>
      <c r="CR62" s="13"/>
      <c r="CS62" s="12"/>
      <c r="CT62" s="18"/>
    </row>
    <row r="63" spans="1:98" ht="16.8">
      <c r="A63" s="45"/>
      <c r="B63" t="s">
        <v>244</v>
      </c>
      <c r="C63">
        <f t="shared" si="19"/>
        <v>1.2760002419868548</v>
      </c>
      <c r="D63" t="s">
        <v>576</v>
      </c>
      <c r="E63" s="16">
        <v>48.9099</v>
      </c>
      <c r="F63" s="17" t="s">
        <v>200</v>
      </c>
      <c r="H63" t="s">
        <v>400</v>
      </c>
      <c r="I63" s="44" t="s">
        <v>566</v>
      </c>
      <c r="J63">
        <f>C$56*0.95</f>
        <v>51.736334999999997</v>
      </c>
      <c r="K63" s="16">
        <v>186.5292</v>
      </c>
      <c r="L63" s="16">
        <v>2.3769258000000001E-2</v>
      </c>
      <c r="M63">
        <f>M$50-C$56+J63</f>
        <v>154.99133499999999</v>
      </c>
      <c r="Q63" s="32" t="s">
        <v>531</v>
      </c>
      <c r="R63" s="16">
        <v>186.75014999999999</v>
      </c>
      <c r="S63" s="16">
        <v>2.3742340000000001E-2</v>
      </c>
      <c r="T63">
        <v>157.71429999999998</v>
      </c>
      <c r="U63" s="13">
        <f t="shared" si="15"/>
        <v>597761.36456478119</v>
      </c>
      <c r="V63" s="13">
        <f t="shared" si="9"/>
        <v>556084.70645464293</v>
      </c>
      <c r="W63" s="13">
        <f t="shared" si="10"/>
        <v>127634.0795876381</v>
      </c>
      <c r="X63" s="13">
        <f t="shared" si="11"/>
        <v>1281480.1506070623</v>
      </c>
      <c r="Y63" s="12">
        <f t="shared" si="12"/>
        <v>2.3907584542293137E-2</v>
      </c>
      <c r="Z63" s="18">
        <f t="shared" si="13"/>
        <v>2.3907584542293137E-4</v>
      </c>
      <c r="AA63" s="16"/>
      <c r="AB63" s="16"/>
      <c r="AC63" s="16"/>
      <c r="AD63" s="16">
        <f>$S63*100</f>
        <v>2.374234</v>
      </c>
      <c r="AE63" s="16"/>
      <c r="AF63" s="16"/>
      <c r="AG63" s="16"/>
      <c r="AH63" s="16"/>
      <c r="AI63" s="16"/>
      <c r="AJ63" s="16"/>
      <c r="AK63" t="s">
        <v>36</v>
      </c>
      <c r="AL63" s="20">
        <v>1</v>
      </c>
      <c r="AM63" t="s">
        <v>342</v>
      </c>
    </row>
    <row r="64" spans="1:98" ht="16.8">
      <c r="A64" s="45"/>
      <c r="B64" t="s">
        <v>245</v>
      </c>
      <c r="C64">
        <f t="shared" si="19"/>
        <v>-1.0728026043208322E-3</v>
      </c>
      <c r="D64" t="s">
        <v>576</v>
      </c>
      <c r="E64" s="16">
        <v>48.872199999999999</v>
      </c>
      <c r="F64" s="17" t="s">
        <v>200</v>
      </c>
      <c r="H64" t="s">
        <v>401</v>
      </c>
      <c r="I64" s="44"/>
      <c r="J64">
        <f>C$56*1.05</f>
        <v>57.182265000000001</v>
      </c>
      <c r="K64" s="16">
        <v>186.93672000000001</v>
      </c>
      <c r="L64" s="16">
        <v>2.3610055000000001E-2</v>
      </c>
      <c r="M64">
        <f>M$50-C$56+J64</f>
        <v>160.43726499999997</v>
      </c>
      <c r="Q64" s="30" t="s">
        <v>419</v>
      </c>
      <c r="R64" s="16">
        <v>185.82919999999999</v>
      </c>
      <c r="S64" s="16">
        <v>2.3462853999999998E-2</v>
      </c>
      <c r="T64">
        <v>157.71429999999998</v>
      </c>
      <c r="U64" s="13">
        <f t="shared" si="15"/>
        <v>598812.79861016478</v>
      </c>
      <c r="V64" s="13">
        <f t="shared" si="9"/>
        <v>556084.70645464293</v>
      </c>
      <c r="W64" s="13">
        <f t="shared" si="10"/>
        <v>125960.93738605257</v>
      </c>
      <c r="X64" s="13">
        <f t="shared" si="11"/>
        <v>1280858.4424508605</v>
      </c>
      <c r="Y64" s="12">
        <f t="shared" si="12"/>
        <v>-2.4618862887282322E-2</v>
      </c>
      <c r="Z64" s="18">
        <f t="shared" si="13"/>
        <v>2.4618862887282322E-4</v>
      </c>
      <c r="AA64" s="16"/>
      <c r="AB64" s="16">
        <f>$S64*100</f>
        <v>2.3462853999999997</v>
      </c>
      <c r="AC64" s="16"/>
      <c r="AD64" s="16"/>
      <c r="AE64" s="16"/>
      <c r="AF64" s="16"/>
      <c r="AG64" s="16"/>
      <c r="AH64" s="16"/>
      <c r="AI64" s="16"/>
      <c r="AJ64" s="16"/>
      <c r="AK64" t="s">
        <v>343</v>
      </c>
      <c r="AL64" s="20">
        <f>AL60*AL63+AL62</f>
        <v>5937.7152698048221</v>
      </c>
      <c r="AM64" t="s">
        <v>338</v>
      </c>
    </row>
    <row r="65" spans="1:42" ht="16.8">
      <c r="A65" s="45"/>
      <c r="B65" t="s">
        <v>246</v>
      </c>
      <c r="C65">
        <f t="shared" si="19"/>
        <v>-0.57647454153835986</v>
      </c>
      <c r="D65" t="s">
        <v>576</v>
      </c>
      <c r="E65" s="16">
        <v>17.477799999999998</v>
      </c>
      <c r="F65" s="17" t="s">
        <v>200</v>
      </c>
      <c r="H65" t="s">
        <v>424</v>
      </c>
      <c r="I65" s="44" t="s">
        <v>567</v>
      </c>
      <c r="J65">
        <f>C$57*0.95</f>
        <v>4.7699214999999997</v>
      </c>
      <c r="K65" s="16">
        <v>186.73815999999999</v>
      </c>
      <c r="L65" s="16">
        <v>2.3721923999999998E-2</v>
      </c>
      <c r="M65">
        <f>M$50-C$57+J65</f>
        <v>157.46325149999998</v>
      </c>
      <c r="Q65" s="31" t="s">
        <v>471</v>
      </c>
      <c r="R65" s="16">
        <v>182.95294000000001</v>
      </c>
      <c r="S65" s="16">
        <v>2.2893562999999999E-2</v>
      </c>
      <c r="T65">
        <v>157.71429999999998</v>
      </c>
      <c r="U65" s="13">
        <f t="shared" si="15"/>
        <v>602199.43333490368</v>
      </c>
      <c r="V65" s="13">
        <f t="shared" si="9"/>
        <v>556084.70645464293</v>
      </c>
      <c r="W65" s="13">
        <f t="shared" si="10"/>
        <v>122566.84544478933</v>
      </c>
      <c r="X65" s="13">
        <f t="shared" si="11"/>
        <v>1280850.985234336</v>
      </c>
      <c r="Y65" s="12">
        <f t="shared" si="12"/>
        <v>-2.5200924135859726E-2</v>
      </c>
      <c r="Z65" s="18">
        <f t="shared" si="13"/>
        <v>2.5200924135859726E-4</v>
      </c>
      <c r="AA65" s="16"/>
      <c r="AB65" s="16"/>
      <c r="AC65" s="16">
        <f>$S65*100</f>
        <v>2.2893562999999997</v>
      </c>
      <c r="AD65" s="16"/>
      <c r="AE65" s="16"/>
      <c r="AF65" s="16"/>
      <c r="AG65" s="16"/>
      <c r="AH65" s="16"/>
      <c r="AI65" s="16"/>
      <c r="AJ65" s="16"/>
    </row>
    <row r="66" spans="1:42" ht="16.8">
      <c r="A66" s="45"/>
      <c r="B66" t="s">
        <v>247</v>
      </c>
      <c r="C66">
        <f t="shared" si="19"/>
        <v>1.2518099092406454</v>
      </c>
      <c r="D66" t="s">
        <v>576</v>
      </c>
      <c r="E66" s="16">
        <v>23.763100000000001</v>
      </c>
      <c r="F66" s="17" t="s">
        <v>200</v>
      </c>
      <c r="H66" t="s">
        <v>425</v>
      </c>
      <c r="I66" s="44"/>
      <c r="J66">
        <f>C$57*1.05</f>
        <v>5.2720185000000006</v>
      </c>
      <c r="K66" s="16">
        <v>186.74656999999999</v>
      </c>
      <c r="L66" s="16">
        <v>2.3657942000000001E-2</v>
      </c>
      <c r="M66">
        <f>M$50-C$57+J66</f>
        <v>157.96534849999998</v>
      </c>
      <c r="Q66" s="30" t="s">
        <v>407</v>
      </c>
      <c r="R66" s="16">
        <v>186.73462000000001</v>
      </c>
      <c r="S66" s="16">
        <v>2.3746438000000002E-2</v>
      </c>
      <c r="T66">
        <v>157.71429999999998</v>
      </c>
      <c r="U66" s="13">
        <f t="shared" si="15"/>
        <v>597778.96606903861</v>
      </c>
      <c r="V66" s="13">
        <f t="shared" si="9"/>
        <v>556084.70645464293</v>
      </c>
      <c r="W66" s="13">
        <f t="shared" si="10"/>
        <v>127658.64598449942</v>
      </c>
      <c r="X66" s="13">
        <f t="shared" si="11"/>
        <v>1281522.318508181</v>
      </c>
      <c r="Y66" s="12">
        <f t="shared" si="12"/>
        <v>2.719893341143198E-2</v>
      </c>
      <c r="Z66" s="18">
        <f t="shared" si="13"/>
        <v>2.719893341143198E-4</v>
      </c>
      <c r="AA66" s="16"/>
      <c r="AB66" s="16">
        <f t="shared" ref="AB66:AB70" si="20">$S66*100</f>
        <v>2.3746438000000003</v>
      </c>
      <c r="AC66" s="16"/>
      <c r="AD66" s="16"/>
      <c r="AE66" s="16"/>
      <c r="AF66" s="16"/>
      <c r="AG66" s="16"/>
      <c r="AH66" s="16"/>
      <c r="AI66" s="16"/>
      <c r="AJ66" s="16"/>
    </row>
    <row r="67" spans="1:42" ht="16.8">
      <c r="A67" s="45"/>
      <c r="B67" t="s">
        <v>248</v>
      </c>
      <c r="C67">
        <f t="shared" si="19"/>
        <v>0</v>
      </c>
      <c r="D67" t="s">
        <v>576</v>
      </c>
      <c r="E67" s="16">
        <v>23.763100000000001</v>
      </c>
      <c r="F67" s="17" t="s">
        <v>200</v>
      </c>
      <c r="H67" t="s">
        <v>437</v>
      </c>
      <c r="I67" s="44" t="s">
        <v>568</v>
      </c>
      <c r="J67">
        <f>C$58*0.95</f>
        <v>9.7727450000000005</v>
      </c>
      <c r="K67" s="16">
        <v>186.73795999999999</v>
      </c>
      <c r="L67" s="16">
        <v>2.371819E-2</v>
      </c>
      <c r="M67">
        <f>M$50-C$58+J67</f>
        <v>157.19994499999996</v>
      </c>
      <c r="Q67" s="30" t="s">
        <v>417</v>
      </c>
      <c r="R67" s="16">
        <v>186.75013999999999</v>
      </c>
      <c r="S67" s="16">
        <v>2.3632520000000001E-2</v>
      </c>
      <c r="T67">
        <v>157.71429999999998</v>
      </c>
      <c r="U67" s="13">
        <f t="shared" si="15"/>
        <v>597761.37589724117</v>
      </c>
      <c r="V67" s="13">
        <f t="shared" si="9"/>
        <v>556084.70645464293</v>
      </c>
      <c r="W67" s="13">
        <f t="shared" si="10"/>
        <v>126976.10193233934</v>
      </c>
      <c r="X67" s="13">
        <f t="shared" si="11"/>
        <v>1280822.1842842235</v>
      </c>
      <c r="Y67" s="12">
        <f t="shared" si="12"/>
        <v>-2.7448936772678234E-2</v>
      </c>
      <c r="Z67" s="18">
        <f t="shared" si="13"/>
        <v>2.7448936772678234E-4</v>
      </c>
      <c r="AA67" s="16"/>
      <c r="AB67" s="16">
        <f t="shared" si="20"/>
        <v>2.3632520000000001</v>
      </c>
      <c r="AC67" s="16"/>
      <c r="AD67" s="16"/>
      <c r="AE67" s="16"/>
      <c r="AF67" s="16"/>
      <c r="AG67" s="16"/>
      <c r="AH67" s="16"/>
      <c r="AI67" s="16"/>
      <c r="AJ67" s="16"/>
      <c r="AK67" t="s">
        <v>344</v>
      </c>
      <c r="AL67" t="s">
        <v>333</v>
      </c>
      <c r="AM67" t="s">
        <v>345</v>
      </c>
    </row>
    <row r="68" spans="1:42" ht="16.8">
      <c r="A68" s="45"/>
      <c r="B68" t="s">
        <v>249</v>
      </c>
      <c r="C68">
        <f t="shared" si="19"/>
        <v>-0.89582991971161741</v>
      </c>
      <c r="D68" t="s">
        <v>576</v>
      </c>
      <c r="E68" s="16">
        <v>12.8286</v>
      </c>
      <c r="F68" s="17" t="s">
        <v>200</v>
      </c>
      <c r="H68" t="s">
        <v>433</v>
      </c>
      <c r="I68" s="44"/>
      <c r="J68">
        <f>C$58*1.05</f>
        <v>10.801455000000001</v>
      </c>
      <c r="K68" s="16">
        <v>186.74672000000001</v>
      </c>
      <c r="L68" s="16">
        <v>2.366184E-2</v>
      </c>
      <c r="M68">
        <f>M$50-C$58+J68</f>
        <v>158.22865499999997</v>
      </c>
      <c r="Q68" s="30" t="s">
        <v>426</v>
      </c>
      <c r="R68" s="16">
        <v>185.00154000000001</v>
      </c>
      <c r="S68" s="16">
        <v>2.3291426E-2</v>
      </c>
      <c r="T68">
        <v>157.71429999999998</v>
      </c>
      <c r="U68" s="13">
        <f t="shared" si="15"/>
        <v>599771.15298192878</v>
      </c>
      <c r="V68" s="13">
        <f t="shared" si="9"/>
        <v>556084.70645464293</v>
      </c>
      <c r="W68" s="13">
        <f t="shared" si="10"/>
        <v>124936.92278482845</v>
      </c>
      <c r="X68" s="13">
        <f t="shared" si="11"/>
        <v>1280792.7822213999</v>
      </c>
      <c r="Y68" s="12">
        <f t="shared" si="12"/>
        <v>-2.9743868312015476E-2</v>
      </c>
      <c r="Z68" s="18">
        <f t="shared" si="13"/>
        <v>2.9743868312015476E-4</v>
      </c>
      <c r="AA68" s="16"/>
      <c r="AB68" s="16">
        <f t="shared" si="20"/>
        <v>2.3291426</v>
      </c>
      <c r="AC68" s="16"/>
      <c r="AD68" s="16"/>
      <c r="AE68" s="16"/>
      <c r="AF68" s="16"/>
      <c r="AG68" s="16"/>
      <c r="AH68" s="16"/>
      <c r="AI68" s="16"/>
      <c r="AJ68" s="16"/>
      <c r="AK68" t="s">
        <v>346</v>
      </c>
      <c r="AL68" s="14">
        <f>AO78/AP78*AL64/3600</f>
        <v>9.0544870044112979</v>
      </c>
      <c r="AM68">
        <v>354200</v>
      </c>
    </row>
    <row r="69" spans="1:42" ht="14.4">
      <c r="A69" t="s">
        <v>445</v>
      </c>
      <c r="C69" s="16">
        <v>57.4741</v>
      </c>
      <c r="D69" s="17" t="s">
        <v>200</v>
      </c>
      <c r="H69" t="s">
        <v>414</v>
      </c>
      <c r="I69" s="44" t="s">
        <v>569</v>
      </c>
      <c r="J69">
        <f>C$59*0.95</f>
        <v>11.595699999999999</v>
      </c>
      <c r="K69" s="16">
        <v>186.71959000000001</v>
      </c>
      <c r="L69" s="16">
        <v>2.3849618E-2</v>
      </c>
      <c r="M69">
        <f>M$50-C$59+J69</f>
        <v>157.10399999999998</v>
      </c>
      <c r="Q69" s="30" t="s">
        <v>415</v>
      </c>
      <c r="R69" s="16">
        <v>186.47875999999999</v>
      </c>
      <c r="S69" s="16">
        <v>2.3704520999999999E-2</v>
      </c>
      <c r="T69">
        <v>157.71429999999998</v>
      </c>
      <c r="U69" s="13">
        <f t="shared" si="15"/>
        <v>598069.58788122563</v>
      </c>
      <c r="V69" s="13">
        <f t="shared" si="9"/>
        <v>556084.70645464293</v>
      </c>
      <c r="W69" s="13">
        <f t="shared" si="10"/>
        <v>127407.4110213535</v>
      </c>
      <c r="X69" s="13">
        <f t="shared" si="11"/>
        <v>1281561.7053572221</v>
      </c>
      <c r="Y69" s="12">
        <f t="shared" si="12"/>
        <v>3.0273211656539623E-2</v>
      </c>
      <c r="Z69" s="18">
        <f t="shared" si="13"/>
        <v>3.0273211656539623E-4</v>
      </c>
      <c r="AA69" s="16"/>
      <c r="AB69" s="16">
        <f t="shared" si="20"/>
        <v>2.3704521000000001</v>
      </c>
      <c r="AC69" s="16"/>
      <c r="AD69" s="16"/>
      <c r="AE69" s="16"/>
      <c r="AF69" s="16"/>
      <c r="AG69" s="16"/>
      <c r="AH69" s="16"/>
      <c r="AI69" s="16"/>
      <c r="AJ69" s="16"/>
      <c r="AL69" t="s">
        <v>334</v>
      </c>
      <c r="AM69" t="s">
        <v>347</v>
      </c>
    </row>
    <row r="70" spans="1:42">
      <c r="A70" t="s">
        <v>377</v>
      </c>
      <c r="C70">
        <v>0.7</v>
      </c>
      <c r="D70" s="12" t="s">
        <v>199</v>
      </c>
      <c r="H70" t="s">
        <v>408</v>
      </c>
      <c r="I70" s="44"/>
      <c r="J70">
        <f>C$59*1.05</f>
        <v>12.8163</v>
      </c>
      <c r="K70" s="16">
        <v>186.76437000000001</v>
      </c>
      <c r="L70" s="16">
        <v>2.3534004000000001E-2</v>
      </c>
      <c r="M70">
        <f>M$50-C$59+J70</f>
        <v>158.3246</v>
      </c>
      <c r="Q70" s="30" t="s">
        <v>421</v>
      </c>
      <c r="R70" s="16">
        <v>185.34415000000001</v>
      </c>
      <c r="S70" s="16">
        <v>2.3491655E-2</v>
      </c>
      <c r="T70">
        <v>157.71429999999998</v>
      </c>
      <c r="U70" s="13">
        <f t="shared" si="15"/>
        <v>599372.88452441292</v>
      </c>
      <c r="V70" s="13">
        <f t="shared" si="9"/>
        <v>556084.70645464293</v>
      </c>
      <c r="W70" s="13">
        <f t="shared" si="10"/>
        <v>126133.14519565784</v>
      </c>
      <c r="X70" s="13">
        <f t="shared" si="11"/>
        <v>1281590.7361747138</v>
      </c>
      <c r="Y70" s="12">
        <f t="shared" si="12"/>
        <v>3.253916622829589E-2</v>
      </c>
      <c r="Z70" s="18">
        <f t="shared" si="13"/>
        <v>3.253916622829589E-4</v>
      </c>
      <c r="AA70" s="16"/>
      <c r="AB70" s="16">
        <f t="shared" si="20"/>
        <v>2.3491654999999998</v>
      </c>
      <c r="AC70" s="16"/>
      <c r="AD70" s="16"/>
      <c r="AE70" s="16"/>
      <c r="AF70" s="16"/>
      <c r="AG70" s="16"/>
      <c r="AH70" s="16"/>
      <c r="AI70" s="16"/>
      <c r="AJ70" s="16"/>
      <c r="AL70" t="s">
        <v>36</v>
      </c>
      <c r="AN70" t="s">
        <v>180</v>
      </c>
      <c r="AO70" t="s">
        <v>348</v>
      </c>
      <c r="AP70" t="s">
        <v>349</v>
      </c>
    </row>
    <row r="71" spans="1:42" ht="16.2">
      <c r="A71" t="s">
        <v>379</v>
      </c>
      <c r="C71" s="16">
        <v>6</v>
      </c>
      <c r="D71" s="12" t="s">
        <v>524</v>
      </c>
      <c r="H71" t="s">
        <v>435</v>
      </c>
      <c r="I71" s="44" t="s">
        <v>448</v>
      </c>
      <c r="J71">
        <f>C$69+J53*C$60</f>
        <v>46.079895000000008</v>
      </c>
      <c r="K71" s="16">
        <v>178.04160999999999</v>
      </c>
      <c r="L71" s="16">
        <v>2.3084756000000001E-2</v>
      </c>
      <c r="M71">
        <f t="shared" ref="M71:M92" si="21">M$50</f>
        <v>157.71429999999998</v>
      </c>
      <c r="Q71" s="31" t="s">
        <v>504</v>
      </c>
      <c r="R71" s="16">
        <v>184.97274999999999</v>
      </c>
      <c r="S71" s="16">
        <v>2.326377E-2</v>
      </c>
      <c r="T71">
        <v>157.71429999999998</v>
      </c>
      <c r="U71" s="13">
        <f t="shared" si="15"/>
        <v>599804.72087260336</v>
      </c>
      <c r="V71" s="13">
        <f t="shared" si="9"/>
        <v>556084.70645464293</v>
      </c>
      <c r="W71" s="13">
        <f t="shared" si="10"/>
        <v>124771.88045849533</v>
      </c>
      <c r="X71" s="13">
        <f t="shared" si="11"/>
        <v>1280661.3077857418</v>
      </c>
      <c r="Y71" s="12">
        <f t="shared" si="12"/>
        <v>-4.0005897572292781E-2</v>
      </c>
      <c r="Z71" s="18">
        <f t="shared" si="13"/>
        <v>4.0005897572292781E-4</v>
      </c>
      <c r="AA71" s="16"/>
      <c r="AB71" s="16"/>
      <c r="AC71" s="16">
        <f t="shared" ref="AC71:AC72" si="22">$S71*100</f>
        <v>2.3263769999999999</v>
      </c>
      <c r="AD71" s="16"/>
      <c r="AE71" s="16"/>
      <c r="AF71" s="16"/>
      <c r="AG71" s="16"/>
      <c r="AH71" s="16"/>
      <c r="AI71" s="16"/>
      <c r="AJ71" s="16"/>
      <c r="AK71" t="s">
        <v>350</v>
      </c>
      <c r="AL71">
        <v>8</v>
      </c>
      <c r="AM71">
        <v>210200</v>
      </c>
      <c r="AN71">
        <v>0.23</v>
      </c>
      <c r="AO71">
        <f>(AL71*2/PI())^(1/3)</f>
        <v>1.7205080276561993</v>
      </c>
      <c r="AP71">
        <f>AO71*0.7</f>
        <v>1.2043556193593394</v>
      </c>
    </row>
    <row r="72" spans="1:42">
      <c r="A72" s="35"/>
      <c r="D72" s="12"/>
      <c r="H72" t="s">
        <v>436</v>
      </c>
      <c r="I72" s="44"/>
      <c r="J72">
        <f>C$69+J54*C$60</f>
        <v>44.880505000000007</v>
      </c>
      <c r="K72" s="16">
        <v>188.27562</v>
      </c>
      <c r="L72" s="16">
        <v>2.3417223000000001E-2</v>
      </c>
      <c r="M72">
        <f t="shared" si="21"/>
        <v>157.71429999999998</v>
      </c>
      <c r="Q72" s="31" t="s">
        <v>411</v>
      </c>
      <c r="R72" s="16">
        <v>186.96629999999999</v>
      </c>
      <c r="S72" s="16">
        <v>2.3635883E-2</v>
      </c>
      <c r="T72">
        <v>157.71429999999998</v>
      </c>
      <c r="U72" s="13">
        <f t="shared" si="15"/>
        <v>597516.83808015147</v>
      </c>
      <c r="V72" s="13">
        <f t="shared" si="9"/>
        <v>556084.70645464293</v>
      </c>
      <c r="W72" s="13">
        <f t="shared" si="10"/>
        <v>126996.2406807381</v>
      </c>
      <c r="X72" s="13">
        <f t="shared" si="11"/>
        <v>1280597.7852155326</v>
      </c>
      <c r="Y72" s="12">
        <f t="shared" si="12"/>
        <v>-4.4964051383045156E-2</v>
      </c>
      <c r="Z72" s="18">
        <f t="shared" si="13"/>
        <v>4.4964051383045156E-4</v>
      </c>
      <c r="AA72" s="16"/>
      <c r="AB72" s="16"/>
      <c r="AC72" s="16">
        <f t="shared" si="22"/>
        <v>2.3635883</v>
      </c>
      <c r="AD72" s="16"/>
      <c r="AE72" s="16"/>
      <c r="AF72" s="16"/>
      <c r="AG72" s="16"/>
      <c r="AH72" s="16"/>
      <c r="AI72" s="16"/>
      <c r="AJ72" s="16"/>
      <c r="AL72" t="s">
        <v>342</v>
      </c>
      <c r="AM72" t="s">
        <v>347</v>
      </c>
      <c r="AN72" t="s">
        <v>351</v>
      </c>
      <c r="AO72" t="s">
        <v>324</v>
      </c>
      <c r="AP72" t="s">
        <v>324</v>
      </c>
    </row>
    <row r="73" spans="1:42">
      <c r="D73" s="12"/>
      <c r="H73" t="s">
        <v>423</v>
      </c>
      <c r="I73" s="44" t="s">
        <v>449</v>
      </c>
      <c r="J73">
        <f>E$60+J55*C$61</f>
        <v>31.228490000000001</v>
      </c>
      <c r="K73" s="16">
        <v>183.26364000000001</v>
      </c>
      <c r="L73" s="16">
        <v>2.3043775999999998E-2</v>
      </c>
      <c r="M73">
        <f t="shared" si="21"/>
        <v>157.71429999999998</v>
      </c>
      <c r="Q73" s="30" t="s">
        <v>431</v>
      </c>
      <c r="R73" s="16">
        <v>187.4854</v>
      </c>
      <c r="S73" s="16">
        <v>2.3928668E-2</v>
      </c>
      <c r="T73">
        <v>157.71429999999998</v>
      </c>
      <c r="U73" s="13">
        <f t="shared" si="15"/>
        <v>596933.04049190774</v>
      </c>
      <c r="V73" s="13">
        <f t="shared" si="9"/>
        <v>556084.70645464293</v>
      </c>
      <c r="W73" s="13">
        <f t="shared" si="10"/>
        <v>128752.05309198468</v>
      </c>
      <c r="X73" s="13">
        <f t="shared" si="11"/>
        <v>1281769.8000385354</v>
      </c>
      <c r="Y73" s="12">
        <f t="shared" si="12"/>
        <v>4.6515713081674015E-2</v>
      </c>
      <c r="Z73" s="18">
        <f t="shared" si="13"/>
        <v>4.6515713081674015E-4</v>
      </c>
      <c r="AA73" s="16"/>
      <c r="AB73" s="16">
        <f>$S73*100</f>
        <v>2.3928668000000002</v>
      </c>
      <c r="AC73" s="16"/>
      <c r="AD73" s="16"/>
      <c r="AE73" s="16"/>
      <c r="AF73" s="16"/>
      <c r="AG73" s="16"/>
      <c r="AH73" s="16"/>
      <c r="AI73" s="16"/>
      <c r="AJ73" s="16"/>
      <c r="AL73" t="s">
        <v>36</v>
      </c>
      <c r="AN73" t="s">
        <v>178</v>
      </c>
    </row>
    <row r="74" spans="1:42">
      <c r="H74" t="s">
        <v>422</v>
      </c>
      <c r="I74" s="44"/>
      <c r="J74">
        <f>E$60+J56*C$61</f>
        <v>29.72831</v>
      </c>
      <c r="K74" s="16">
        <v>178.90690000000001</v>
      </c>
      <c r="L74" s="16">
        <v>2.3075935999999998E-2</v>
      </c>
      <c r="M74">
        <f t="shared" si="21"/>
        <v>157.71429999999998</v>
      </c>
      <c r="Q74" s="31" t="s">
        <v>485</v>
      </c>
      <c r="R74" s="16">
        <v>182.88646</v>
      </c>
      <c r="S74" s="16">
        <v>2.320666E-2</v>
      </c>
      <c r="T74">
        <v>157.072531</v>
      </c>
      <c r="U74" s="13">
        <f t="shared" si="15"/>
        <v>602279.60421096813</v>
      </c>
      <c r="V74" s="13">
        <f t="shared" si="9"/>
        <v>553821.89372316154</v>
      </c>
      <c r="W74" s="13">
        <f t="shared" si="10"/>
        <v>124431.20560845915</v>
      </c>
      <c r="X74" s="13">
        <f t="shared" si="11"/>
        <v>1280532.7035425887</v>
      </c>
      <c r="Y74" s="12">
        <f t="shared" si="12"/>
        <v>-5.0043898493357108E-2</v>
      </c>
      <c r="Z74" s="18">
        <f t="shared" si="13"/>
        <v>5.0043898493357108E-4</v>
      </c>
      <c r="AA74" s="16"/>
      <c r="AB74" s="16"/>
      <c r="AC74" s="16">
        <f t="shared" ref="AC74:AC75" si="23">$S74*100</f>
        <v>2.3206660000000001</v>
      </c>
      <c r="AD74" s="16"/>
      <c r="AE74" s="16"/>
      <c r="AF74" s="16"/>
      <c r="AG74" s="16"/>
      <c r="AH74" s="16"/>
      <c r="AI74" s="16"/>
      <c r="AJ74" s="16"/>
      <c r="AK74" t="s">
        <v>352</v>
      </c>
      <c r="AL74">
        <v>8</v>
      </c>
      <c r="AM74">
        <v>134000</v>
      </c>
      <c r="AN74">
        <v>60</v>
      </c>
      <c r="AO74" t="s">
        <v>353</v>
      </c>
    </row>
    <row r="75" spans="1:42">
      <c r="H75" t="s">
        <v>410</v>
      </c>
      <c r="I75" s="44" t="s">
        <v>570</v>
      </c>
      <c r="J75">
        <f>E$61+C$62*J57</f>
        <v>41.17559</v>
      </c>
      <c r="K75" s="16">
        <v>186.65538000000001</v>
      </c>
      <c r="L75" s="16">
        <v>2.3659204999999999E-2</v>
      </c>
      <c r="M75">
        <f t="shared" si="21"/>
        <v>157.71429999999998</v>
      </c>
      <c r="Q75" s="31" t="s">
        <v>413</v>
      </c>
      <c r="R75" s="16">
        <v>185.06854000000001</v>
      </c>
      <c r="S75" s="16">
        <v>2.3480343000000001E-2</v>
      </c>
      <c r="T75">
        <v>157.71429999999998</v>
      </c>
      <c r="U75" s="13">
        <f t="shared" si="15"/>
        <v>599693.09453119198</v>
      </c>
      <c r="V75" s="13">
        <f t="shared" si="9"/>
        <v>556084.70645464293</v>
      </c>
      <c r="W75" s="13">
        <f t="shared" si="10"/>
        <v>126065.50241558845</v>
      </c>
      <c r="X75" s="13">
        <f t="shared" si="11"/>
        <v>1281843.3034014234</v>
      </c>
      <c r="Y75" s="12">
        <f t="shared" si="12"/>
        <v>5.2252901888838466E-2</v>
      </c>
      <c r="Z75" s="18">
        <f t="shared" si="13"/>
        <v>5.2252901888838466E-4</v>
      </c>
      <c r="AA75" s="16"/>
      <c r="AB75" s="16"/>
      <c r="AC75" s="16">
        <f t="shared" si="23"/>
        <v>2.3480343000000001</v>
      </c>
      <c r="AD75" s="16"/>
      <c r="AE75" s="16"/>
      <c r="AF75" s="16"/>
      <c r="AG75" s="16"/>
      <c r="AH75" s="16"/>
      <c r="AI75" s="16"/>
      <c r="AJ75" s="16"/>
      <c r="AL75" t="s">
        <v>342</v>
      </c>
      <c r="AM75" t="s">
        <v>347</v>
      </c>
      <c r="AN75" t="s">
        <v>199</v>
      </c>
    </row>
    <row r="76" spans="1:42">
      <c r="H76" t="s">
        <v>412</v>
      </c>
      <c r="I76" s="44"/>
      <c r="J76">
        <f>E$61+C$62*J58</f>
        <v>42.301609999999997</v>
      </c>
      <c r="K76" s="16">
        <v>184.0703</v>
      </c>
      <c r="L76" s="16">
        <v>2.3315803999999999E-2</v>
      </c>
      <c r="M76">
        <f t="shared" si="21"/>
        <v>157.71429999999998</v>
      </c>
      <c r="Q76" s="30" t="s">
        <v>424</v>
      </c>
      <c r="R76" s="16">
        <v>186.73815999999999</v>
      </c>
      <c r="S76" s="16">
        <v>2.3721923999999998E-2</v>
      </c>
      <c r="T76">
        <v>157.46325149999998</v>
      </c>
      <c r="U76" s="13">
        <f t="shared" si="15"/>
        <v>597774.95349169092</v>
      </c>
      <c r="V76" s="13">
        <f t="shared" si="9"/>
        <v>555199.53477757645</v>
      </c>
      <c r="W76" s="13">
        <f t="shared" si="10"/>
        <v>127511.70575781402</v>
      </c>
      <c r="X76" s="13">
        <f t="shared" si="11"/>
        <v>1280486.1940270814</v>
      </c>
      <c r="Y76" s="12">
        <f t="shared" si="12"/>
        <v>-5.3674125211045087E-2</v>
      </c>
      <c r="Z76" s="18">
        <f t="shared" si="13"/>
        <v>5.3674125211045087E-4</v>
      </c>
      <c r="AA76" s="16"/>
      <c r="AB76" s="16">
        <f t="shared" ref="AB76:AB77" si="24">$S76*100</f>
        <v>2.3721923999999999</v>
      </c>
      <c r="AC76" s="16"/>
      <c r="AD76" s="16"/>
      <c r="AE76" s="16"/>
      <c r="AF76" s="16"/>
      <c r="AG76" s="16"/>
      <c r="AH76" s="16"/>
      <c r="AI76" s="16"/>
      <c r="AJ76" s="16"/>
    </row>
    <row r="77" spans="1:42">
      <c r="H77" t="s">
        <v>403</v>
      </c>
      <c r="I77" s="44" t="s">
        <v>571</v>
      </c>
      <c r="J77">
        <f>E$62+C$63*J59</f>
        <v>48.551335000000002</v>
      </c>
      <c r="K77" s="16">
        <v>186.31880000000001</v>
      </c>
      <c r="L77" s="16">
        <v>2.3763587999999999E-2</v>
      </c>
      <c r="M77">
        <f t="shared" si="21"/>
        <v>157.71429999999998</v>
      </c>
      <c r="Q77" s="30" t="s">
        <v>425</v>
      </c>
      <c r="R77" s="16">
        <v>186.74656999999999</v>
      </c>
      <c r="S77" s="16">
        <v>2.3657942000000001E-2</v>
      </c>
      <c r="T77">
        <v>157.96534849999998</v>
      </c>
      <c r="U77" s="13">
        <f t="shared" si="15"/>
        <v>597765.4217017357</v>
      </c>
      <c r="V77" s="13">
        <f t="shared" si="9"/>
        <v>556969.87813170953</v>
      </c>
      <c r="W77" s="13">
        <f t="shared" si="10"/>
        <v>127128.35349156012</v>
      </c>
      <c r="X77" s="13">
        <f t="shared" si="11"/>
        <v>1281863.6533250054</v>
      </c>
      <c r="Y77" s="12">
        <f t="shared" si="12"/>
        <v>5.3841283007938223E-2</v>
      </c>
      <c r="Z77" s="18">
        <f t="shared" si="13"/>
        <v>5.3841283007938223E-4</v>
      </c>
      <c r="AA77" s="16"/>
      <c r="AB77" s="16">
        <f t="shared" si="24"/>
        <v>2.3657942000000003</v>
      </c>
      <c r="AC77" s="16"/>
      <c r="AD77" s="16"/>
      <c r="AE77" s="16"/>
      <c r="AF77" s="16"/>
      <c r="AG77" s="16"/>
      <c r="AH77" s="16"/>
      <c r="AI77" s="16"/>
      <c r="AJ77" s="16"/>
      <c r="AK77" t="s">
        <v>354</v>
      </c>
      <c r="AL77" t="s">
        <v>355</v>
      </c>
      <c r="AM77" t="s">
        <v>356</v>
      </c>
      <c r="AN77" t="s">
        <v>357</v>
      </c>
      <c r="AO77" t="s">
        <v>358</v>
      </c>
      <c r="AP77" t="s">
        <v>359</v>
      </c>
    </row>
    <row r="78" spans="1:42">
      <c r="H78" t="s">
        <v>406</v>
      </c>
      <c r="I78" s="44"/>
      <c r="J78">
        <f>E$62+C$63*J60</f>
        <v>49.268464999999999</v>
      </c>
      <c r="K78" s="16">
        <v>185.59119999999999</v>
      </c>
      <c r="L78" s="16">
        <v>2.3004804E-2</v>
      </c>
      <c r="M78">
        <f t="shared" si="21"/>
        <v>157.71429999999998</v>
      </c>
      <c r="Q78" s="31" t="s">
        <v>480</v>
      </c>
      <c r="R78" s="16">
        <v>186.72684000000001</v>
      </c>
      <c r="S78" s="16">
        <v>2.3802357E-2</v>
      </c>
      <c r="T78">
        <v>157.71429999999998</v>
      </c>
      <c r="U78" s="13">
        <f t="shared" si="15"/>
        <v>597787.78547316534</v>
      </c>
      <c r="V78" s="13">
        <f t="shared" si="9"/>
        <v>556084.70645464293</v>
      </c>
      <c r="W78" s="13">
        <f t="shared" si="10"/>
        <v>127993.96277095175</v>
      </c>
      <c r="X78" s="13">
        <f t="shared" si="11"/>
        <v>1281866.4546987598</v>
      </c>
      <c r="Y78" s="12">
        <f t="shared" si="12"/>
        <v>5.4059939808337454E-2</v>
      </c>
      <c r="Z78" s="18">
        <f t="shared" si="13"/>
        <v>5.4059939808337454E-4</v>
      </c>
      <c r="AA78" s="16"/>
      <c r="AB78" s="16"/>
      <c r="AC78" s="16">
        <f t="shared" ref="AC78:AC80" si="25">$S78*100</f>
        <v>2.3802357000000001</v>
      </c>
      <c r="AD78" s="16"/>
      <c r="AE78" s="16"/>
      <c r="AF78" s="16"/>
      <c r="AG78" s="16"/>
      <c r="AH78" s="16"/>
      <c r="AI78" s="16"/>
      <c r="AJ78" s="16"/>
      <c r="AL78">
        <v>10000</v>
      </c>
      <c r="AM78" s="13">
        <f>AL78*1000/(300*24)</f>
        <v>1388.8888888888889</v>
      </c>
      <c r="AN78" s="12">
        <f>AM78/AN71/AP78</f>
        <v>5.4896794027228815</v>
      </c>
      <c r="AO78" s="13">
        <f>AM78/AN71</f>
        <v>6038.6473429951693</v>
      </c>
      <c r="AP78">
        <v>1100</v>
      </c>
    </row>
    <row r="79" spans="1:42">
      <c r="H79" t="s">
        <v>432</v>
      </c>
      <c r="I79" s="44" t="s">
        <v>572</v>
      </c>
      <c r="J79">
        <f>E$63+C$64*J61</f>
        <v>48.874085000000001</v>
      </c>
      <c r="K79" s="16">
        <v>186.74875</v>
      </c>
      <c r="L79" s="16">
        <v>2.3689587000000002E-2</v>
      </c>
      <c r="M79">
        <f t="shared" si="21"/>
        <v>157.71429999999998</v>
      </c>
      <c r="Q79" s="31" t="s">
        <v>474</v>
      </c>
      <c r="R79" s="16">
        <v>186.75783999999999</v>
      </c>
      <c r="S79" s="16">
        <v>2.3574699000000001E-2</v>
      </c>
      <c r="T79">
        <v>157.71429999999998</v>
      </c>
      <c r="U79" s="13">
        <f t="shared" si="15"/>
        <v>597752.65044212411</v>
      </c>
      <c r="V79" s="13">
        <f t="shared" si="9"/>
        <v>556084.70645464293</v>
      </c>
      <c r="W79" s="13">
        <f t="shared" si="10"/>
        <v>126629.95342416868</v>
      </c>
      <c r="X79" s="13">
        <f t="shared" si="11"/>
        <v>1280467.3103209357</v>
      </c>
      <c r="Y79" s="12">
        <f t="shared" si="12"/>
        <v>-5.5148063045717954E-2</v>
      </c>
      <c r="Z79" s="18">
        <f t="shared" si="13"/>
        <v>5.5148063045717954E-4</v>
      </c>
      <c r="AA79" s="16"/>
      <c r="AB79" s="16"/>
      <c r="AC79" s="16">
        <f t="shared" si="25"/>
        <v>2.3574698999999999</v>
      </c>
      <c r="AD79" s="16"/>
      <c r="AE79" s="16"/>
      <c r="AF79" s="16"/>
      <c r="AG79" s="16"/>
      <c r="AH79" s="16"/>
      <c r="AI79" s="16"/>
      <c r="AJ79" s="16"/>
      <c r="AL79" t="s">
        <v>360</v>
      </c>
      <c r="AM79" t="s">
        <v>361</v>
      </c>
      <c r="AN79" t="s">
        <v>342</v>
      </c>
      <c r="AO79" t="s">
        <v>361</v>
      </c>
      <c r="AP79" t="s">
        <v>327</v>
      </c>
    </row>
    <row r="80" spans="1:42">
      <c r="H80" t="s">
        <v>434</v>
      </c>
      <c r="I80" s="44"/>
      <c r="J80">
        <f>E$63+C$64*J62</f>
        <v>48.870314999999998</v>
      </c>
      <c r="K80" s="16">
        <v>186.73215999999999</v>
      </c>
      <c r="L80" s="16">
        <v>2.3689506999999999E-2</v>
      </c>
      <c r="M80">
        <f t="shared" si="21"/>
        <v>157.71429999999998</v>
      </c>
      <c r="Q80" s="31" t="s">
        <v>501</v>
      </c>
      <c r="R80" s="16">
        <v>184.43531999999999</v>
      </c>
      <c r="S80" s="16">
        <v>2.3364850999999999E-2</v>
      </c>
      <c r="T80">
        <v>157.71429999999998</v>
      </c>
      <c r="U80" s="13">
        <f t="shared" si="15"/>
        <v>600434.22941256361</v>
      </c>
      <c r="V80" s="13">
        <f t="shared" si="9"/>
        <v>556084.70645464293</v>
      </c>
      <c r="W80" s="13">
        <f t="shared" si="10"/>
        <v>125375.314481468</v>
      </c>
      <c r="X80" s="13">
        <f t="shared" si="11"/>
        <v>1281894.2503486746</v>
      </c>
      <c r="Y80" s="12">
        <f t="shared" si="12"/>
        <v>5.6229485327263795E-2</v>
      </c>
      <c r="Z80" s="18">
        <f t="shared" si="13"/>
        <v>5.6229485327263795E-4</v>
      </c>
      <c r="AA80" s="16"/>
      <c r="AB80" s="16"/>
      <c r="AC80" s="16">
        <f t="shared" si="25"/>
        <v>2.3364851</v>
      </c>
      <c r="AD80" s="16"/>
      <c r="AE80" s="16"/>
      <c r="AF80" s="16"/>
      <c r="AG80" s="16"/>
      <c r="AH80" s="16"/>
      <c r="AI80" s="16"/>
      <c r="AJ80" s="16"/>
    </row>
    <row r="81" spans="5:36">
      <c r="H81" t="s">
        <v>441</v>
      </c>
      <c r="I81" s="44" t="s">
        <v>573</v>
      </c>
      <c r="J81">
        <f>E$64+C$65*J63</f>
        <v>19.047519999999999</v>
      </c>
      <c r="K81" s="16">
        <v>186.87886</v>
      </c>
      <c r="L81" s="16">
        <v>2.4221289999999999E-2</v>
      </c>
      <c r="M81">
        <f t="shared" si="21"/>
        <v>157.71429999999998</v>
      </c>
      <c r="Q81" s="30" t="s">
        <v>440</v>
      </c>
      <c r="R81" s="16">
        <v>186.7604</v>
      </c>
      <c r="S81" s="16">
        <v>2.3550482000000001E-2</v>
      </c>
      <c r="T81">
        <v>157.71429999999998</v>
      </c>
      <c r="U81" s="13">
        <f t="shared" si="15"/>
        <v>597749.74975064013</v>
      </c>
      <c r="V81" s="13">
        <f t="shared" si="9"/>
        <v>556084.70645464293</v>
      </c>
      <c r="W81" s="13">
        <f t="shared" si="10"/>
        <v>126485.03466886273</v>
      </c>
      <c r="X81" s="13">
        <f t="shared" si="11"/>
        <v>1280319.4908741459</v>
      </c>
      <c r="Y81" s="12">
        <f t="shared" si="12"/>
        <v>-6.6685876314143133E-2</v>
      </c>
      <c r="Z81" s="18">
        <f t="shared" si="13"/>
        <v>6.6685876314143133E-4</v>
      </c>
      <c r="AA81" s="16"/>
      <c r="AB81" s="16">
        <f>$S81*100</f>
        <v>2.3550482000000001</v>
      </c>
      <c r="AC81" s="16"/>
      <c r="AD81" s="16"/>
      <c r="AE81" s="16"/>
      <c r="AF81" s="16"/>
      <c r="AG81" s="16"/>
      <c r="AH81" s="16"/>
      <c r="AI81" s="16"/>
      <c r="AJ81" s="16"/>
    </row>
    <row r="82" spans="5:36">
      <c r="H82" t="s">
        <v>438</v>
      </c>
      <c r="I82" s="44"/>
      <c r="J82">
        <f>E$64+C$65*J64</f>
        <v>15.908079999999998</v>
      </c>
      <c r="K82" s="16">
        <v>186.59200999999999</v>
      </c>
      <c r="L82" s="16">
        <v>2.3141377000000001E-2</v>
      </c>
      <c r="M82">
        <f t="shared" si="21"/>
        <v>157.71429999999998</v>
      </c>
      <c r="Q82" s="32" t="s">
        <v>532</v>
      </c>
      <c r="R82" s="16">
        <v>183.54118</v>
      </c>
      <c r="S82" s="16">
        <v>2.2922331000000001E-2</v>
      </c>
      <c r="T82">
        <v>157.71429999999998</v>
      </c>
      <c r="U82" s="13">
        <f t="shared" si="15"/>
        <v>601493.84275334864</v>
      </c>
      <c r="V82" s="13">
        <f t="shared" si="9"/>
        <v>556084.70645464293</v>
      </c>
      <c r="W82" s="13">
        <f t="shared" si="10"/>
        <v>122737.91150701043</v>
      </c>
      <c r="X82" s="13">
        <f t="shared" si="11"/>
        <v>1280316.4607150019</v>
      </c>
      <c r="Y82" s="12">
        <f t="shared" si="12"/>
        <v>-6.6922390596513281E-2</v>
      </c>
      <c r="Z82" s="18">
        <f t="shared" si="13"/>
        <v>6.6922390596513281E-4</v>
      </c>
      <c r="AA82" s="16"/>
      <c r="AB82" s="16"/>
      <c r="AC82" s="16"/>
      <c r="AD82" s="16">
        <f>$S82*100</f>
        <v>2.2922331000000002</v>
      </c>
      <c r="AE82" s="16"/>
      <c r="AF82" s="16"/>
      <c r="AG82" s="16"/>
      <c r="AH82" s="16"/>
      <c r="AI82" s="16"/>
      <c r="AJ82" s="16"/>
    </row>
    <row r="83" spans="5:36">
      <c r="H83" t="s">
        <v>417</v>
      </c>
      <c r="I83" s="44" t="s">
        <v>574</v>
      </c>
      <c r="J83">
        <f>E$65+C$66*J65</f>
        <v>23.448835000000003</v>
      </c>
      <c r="K83" s="16">
        <v>186.75013999999999</v>
      </c>
      <c r="L83" s="16">
        <v>2.3632520000000001E-2</v>
      </c>
      <c r="M83">
        <f t="shared" si="21"/>
        <v>157.71429999999998</v>
      </c>
      <c r="Q83" s="30" t="s">
        <v>412</v>
      </c>
      <c r="R83" s="16">
        <v>184.0703</v>
      </c>
      <c r="S83" s="16">
        <v>2.3315803999999999E-2</v>
      </c>
      <c r="T83">
        <v>157.71429999999998</v>
      </c>
      <c r="U83" s="13">
        <f t="shared" si="15"/>
        <v>600864.93666481401</v>
      </c>
      <c r="V83" s="13">
        <f t="shared" si="9"/>
        <v>556084.70645464293</v>
      </c>
      <c r="W83" s="13">
        <f t="shared" si="10"/>
        <v>125082.43966171461</v>
      </c>
      <c r="X83" s="13">
        <f t="shared" si="11"/>
        <v>1282032.0827811717</v>
      </c>
      <c r="Y83" s="12">
        <f t="shared" si="12"/>
        <v>6.698777798102018E-2</v>
      </c>
      <c r="Z83" s="18">
        <f t="shared" si="13"/>
        <v>6.698777798102018E-4</v>
      </c>
      <c r="AA83" s="16"/>
      <c r="AB83" s="16">
        <f t="shared" ref="AB83:AB85" si="26">$S83*100</f>
        <v>2.3315804</v>
      </c>
      <c r="AC83" s="16"/>
      <c r="AD83" s="16"/>
      <c r="AE83" s="16"/>
      <c r="AF83" s="16"/>
      <c r="AG83" s="16"/>
      <c r="AH83" s="16"/>
      <c r="AI83" s="16"/>
      <c r="AJ83" s="16"/>
    </row>
    <row r="84" spans="5:36">
      <c r="H84" t="s">
        <v>407</v>
      </c>
      <c r="I84" s="44"/>
      <c r="J84">
        <f>E$65+C$66*J66</f>
        <v>24.077365000000004</v>
      </c>
      <c r="K84" s="16">
        <v>186.73462000000001</v>
      </c>
      <c r="L84" s="16">
        <v>2.3746438000000002E-2</v>
      </c>
      <c r="M84">
        <f t="shared" si="21"/>
        <v>157.71429999999998</v>
      </c>
      <c r="Q84" s="30" t="s">
        <v>439</v>
      </c>
      <c r="R84" s="16">
        <v>186.72364999999999</v>
      </c>
      <c r="S84" s="16">
        <v>2.3831543E-2</v>
      </c>
      <c r="T84">
        <v>157.71429999999998</v>
      </c>
      <c r="U84" s="13">
        <f t="shared" si="15"/>
        <v>597791.40197425673</v>
      </c>
      <c r="V84" s="13">
        <f t="shared" si="9"/>
        <v>556084.70645464293</v>
      </c>
      <c r="W84" s="13">
        <f t="shared" si="10"/>
        <v>128169.04808285003</v>
      </c>
      <c r="X84" s="13">
        <f t="shared" si="11"/>
        <v>1282045.1565117496</v>
      </c>
      <c r="Y84" s="12">
        <f t="shared" si="12"/>
        <v>6.8008227356308737E-2</v>
      </c>
      <c r="Z84" s="18">
        <f t="shared" si="13"/>
        <v>6.8008227356308737E-4</v>
      </c>
      <c r="AA84" s="16"/>
      <c r="AB84" s="16">
        <f t="shared" si="26"/>
        <v>2.3831543000000002</v>
      </c>
      <c r="AC84" s="16"/>
      <c r="AD84" s="16"/>
      <c r="AE84" s="16"/>
      <c r="AF84" s="16"/>
      <c r="AG84" s="16"/>
      <c r="AH84" s="16"/>
      <c r="AI84" s="16"/>
      <c r="AJ84" s="16"/>
    </row>
    <row r="85" spans="5:36">
      <c r="H85" t="s">
        <v>439</v>
      </c>
      <c r="I85" s="44" t="s">
        <v>575</v>
      </c>
      <c r="J85">
        <f>E$67+C$68*J69</f>
        <v>13.375325</v>
      </c>
      <c r="K85" s="16">
        <v>186.72364999999999</v>
      </c>
      <c r="L85" s="16">
        <v>2.3831543E-2</v>
      </c>
      <c r="M85">
        <f t="shared" si="21"/>
        <v>157.71429999999998</v>
      </c>
      <c r="Q85" s="30" t="s">
        <v>403</v>
      </c>
      <c r="R85" s="16">
        <v>186.31880000000001</v>
      </c>
      <c r="S85" s="16">
        <v>2.3763587999999999E-2</v>
      </c>
      <c r="T85">
        <v>157.71429999999998</v>
      </c>
      <c r="U85" s="13">
        <f t="shared" si="15"/>
        <v>598251.88902355533</v>
      </c>
      <c r="V85" s="13">
        <f t="shared" si="9"/>
        <v>556084.70645464293</v>
      </c>
      <c r="W85" s="13">
        <f t="shared" si="10"/>
        <v>127761.46616825354</v>
      </c>
      <c r="X85" s="13">
        <f t="shared" si="11"/>
        <v>1282098.0616464517</v>
      </c>
      <c r="Y85" s="12">
        <f t="shared" si="12"/>
        <v>7.2137654020987263E-2</v>
      </c>
      <c r="Z85" s="18">
        <f t="shared" si="13"/>
        <v>7.2137654020987263E-4</v>
      </c>
      <c r="AA85" s="16"/>
      <c r="AB85" s="16">
        <f t="shared" si="26"/>
        <v>2.3763587999999998</v>
      </c>
      <c r="AC85" s="16"/>
      <c r="AD85" s="16"/>
      <c r="AE85" s="16"/>
      <c r="AF85" s="16"/>
      <c r="AG85" s="16"/>
      <c r="AH85" s="16"/>
      <c r="AI85" s="16"/>
      <c r="AJ85" s="16"/>
    </row>
    <row r="86" spans="5:36">
      <c r="H86" t="s">
        <v>440</v>
      </c>
      <c r="I86" s="44"/>
      <c r="J86">
        <f>E$67+C$68*J70</f>
        <v>12.281874999999999</v>
      </c>
      <c r="K86" s="16">
        <v>186.7604</v>
      </c>
      <c r="L86" s="16">
        <v>2.3550482000000001E-2</v>
      </c>
      <c r="M86">
        <f t="shared" si="21"/>
        <v>157.71429999999998</v>
      </c>
      <c r="Q86" s="32" t="s">
        <v>533</v>
      </c>
      <c r="R86" s="16">
        <v>181.06468000000001</v>
      </c>
      <c r="S86" s="16">
        <v>2.3062310999999999E-2</v>
      </c>
      <c r="T86">
        <v>156.590272</v>
      </c>
      <c r="U86" s="13">
        <f t="shared" si="15"/>
        <v>604511.04547249211</v>
      </c>
      <c r="V86" s="13">
        <f t="shared" si="9"/>
        <v>552121.49715512618</v>
      </c>
      <c r="W86" s="13">
        <f t="shared" si="10"/>
        <v>123570.96747514175</v>
      </c>
      <c r="X86" s="13">
        <f t="shared" si="11"/>
        <v>1280203.51010276</v>
      </c>
      <c r="Y86" s="12">
        <f t="shared" si="12"/>
        <v>-7.5738572099703916E-2</v>
      </c>
      <c r="Z86" s="18">
        <f t="shared" si="13"/>
        <v>7.5738572099703916E-4</v>
      </c>
      <c r="AA86" s="16"/>
      <c r="AB86" s="16"/>
      <c r="AC86" s="16"/>
      <c r="AD86" s="16">
        <f>$S86*100</f>
        <v>2.3062310999999998</v>
      </c>
      <c r="AE86" s="16"/>
      <c r="AF86" s="16"/>
      <c r="AG86" s="16"/>
      <c r="AH86" s="16"/>
      <c r="AI86" s="16"/>
      <c r="AJ86" s="16"/>
    </row>
    <row r="87" spans="5:36">
      <c r="H87" t="s">
        <v>431</v>
      </c>
      <c r="I87" s="44" t="s">
        <v>377</v>
      </c>
      <c r="J87">
        <f>C70*0.95</f>
        <v>0.66499999999999992</v>
      </c>
      <c r="K87" s="16">
        <v>187.4854</v>
      </c>
      <c r="L87" s="16">
        <v>2.3928668E-2</v>
      </c>
      <c r="M87">
        <f t="shared" si="21"/>
        <v>157.71429999999998</v>
      </c>
      <c r="Q87" s="30" t="s">
        <v>416</v>
      </c>
      <c r="R87" s="16">
        <v>187.10597000000001</v>
      </c>
      <c r="S87" s="16">
        <v>2.3760900000000001E-2</v>
      </c>
      <c r="T87">
        <v>157.995307</v>
      </c>
      <c r="U87" s="13">
        <f t="shared" si="15"/>
        <v>597359.28252253018</v>
      </c>
      <c r="V87" s="13">
        <f t="shared" si="9"/>
        <v>557075.50877952226</v>
      </c>
      <c r="W87" s="13">
        <f t="shared" si="10"/>
        <v>127745.34954817007</v>
      </c>
      <c r="X87" s="13">
        <f t="shared" si="11"/>
        <v>1282180.1408502224</v>
      </c>
      <c r="Y87" s="12">
        <f t="shared" si="12"/>
        <v>7.8544216532860922E-2</v>
      </c>
      <c r="Z87" s="18">
        <f t="shared" si="13"/>
        <v>7.8544216532860922E-4</v>
      </c>
      <c r="AA87" s="16"/>
      <c r="AB87" s="16">
        <f>$S87*100</f>
        <v>2.37609</v>
      </c>
      <c r="AC87" s="16"/>
      <c r="AD87" s="16"/>
      <c r="AE87" s="16"/>
      <c r="AF87" s="16"/>
      <c r="AG87" s="16"/>
      <c r="AH87" s="16"/>
      <c r="AI87" s="16"/>
      <c r="AJ87" s="16"/>
    </row>
    <row r="88" spans="5:36">
      <c r="H88" t="s">
        <v>426</v>
      </c>
      <c r="I88" s="44"/>
      <c r="J88">
        <f>C70*1.05</f>
        <v>0.73499999999999999</v>
      </c>
      <c r="K88" s="16">
        <v>185.00154000000001</v>
      </c>
      <c r="L88" s="16">
        <v>2.3291426E-2</v>
      </c>
      <c r="M88">
        <f t="shared" si="21"/>
        <v>157.71429999999998</v>
      </c>
      <c r="Q88" s="31" t="s">
        <v>468</v>
      </c>
      <c r="R88" s="16">
        <v>181.06528</v>
      </c>
      <c r="S88" s="16">
        <v>2.3062306000000001E-2</v>
      </c>
      <c r="T88">
        <v>157.15228599999998</v>
      </c>
      <c r="U88" s="13">
        <f t="shared" si="15"/>
        <v>604510.29944488581</v>
      </c>
      <c r="V88" s="13">
        <f t="shared" si="9"/>
        <v>554103.1018048845</v>
      </c>
      <c r="W88" s="13">
        <f t="shared" si="10"/>
        <v>123570.93769876454</v>
      </c>
      <c r="X88" s="13">
        <f t="shared" si="11"/>
        <v>1282184.3389485348</v>
      </c>
      <c r="Y88" s="12">
        <f t="shared" si="12"/>
        <v>7.8871892460918858E-2</v>
      </c>
      <c r="Z88" s="18">
        <f t="shared" si="13"/>
        <v>7.8871892460918858E-4</v>
      </c>
      <c r="AA88" s="16"/>
      <c r="AB88" s="16"/>
      <c r="AC88" s="16">
        <f>$S88*100</f>
        <v>2.3062306000000001</v>
      </c>
      <c r="AD88" s="16"/>
      <c r="AE88" s="16"/>
      <c r="AF88" s="16"/>
      <c r="AG88" s="16"/>
      <c r="AH88" s="16"/>
      <c r="AI88" s="16"/>
      <c r="AJ88" s="16"/>
    </row>
    <row r="89" spans="5:36">
      <c r="H89" t="s">
        <v>415</v>
      </c>
      <c r="I89" s="44" t="s">
        <v>379</v>
      </c>
      <c r="J89">
        <f>C71*0.95</f>
        <v>5.6999999999999993</v>
      </c>
      <c r="K89" s="16">
        <v>186.47875999999999</v>
      </c>
      <c r="L89" s="16">
        <v>2.3704520999999999E-2</v>
      </c>
      <c r="M89">
        <f t="shared" si="21"/>
        <v>157.71429999999998</v>
      </c>
      <c r="Q89" s="30" t="s">
        <v>427</v>
      </c>
      <c r="R89" s="16">
        <v>186.33477999999999</v>
      </c>
      <c r="S89" s="16">
        <v>2.3630483000000001E-2</v>
      </c>
      <c r="T89">
        <v>157.39341549999997</v>
      </c>
      <c r="U89" s="13">
        <f t="shared" si="15"/>
        <v>598233.65603323048</v>
      </c>
      <c r="V89" s="13">
        <f t="shared" si="9"/>
        <v>554953.30008890235</v>
      </c>
      <c r="W89" s="13">
        <f t="shared" si="10"/>
        <v>126963.9040265816</v>
      </c>
      <c r="X89" s="13">
        <f t="shared" si="11"/>
        <v>1280150.8601487146</v>
      </c>
      <c r="Y89" s="12">
        <f t="shared" si="12"/>
        <v>-7.9848081041600238E-2</v>
      </c>
      <c r="Z89" s="18">
        <f t="shared" si="13"/>
        <v>7.9848081041600238E-4</v>
      </c>
      <c r="AA89" s="16"/>
      <c r="AB89" s="16">
        <f>$S89*100</f>
        <v>2.3630483</v>
      </c>
      <c r="AC89" s="16"/>
      <c r="AD89" s="16"/>
      <c r="AE89" s="16"/>
      <c r="AF89" s="16"/>
      <c r="AG89" s="16"/>
      <c r="AH89" s="16"/>
      <c r="AI89" s="16"/>
      <c r="AJ89" s="16"/>
    </row>
    <row r="90" spans="5:36">
      <c r="H90" t="s">
        <v>419</v>
      </c>
      <c r="I90" s="44"/>
      <c r="J90">
        <f>C71*1.05</f>
        <v>6.3000000000000007</v>
      </c>
      <c r="K90" s="16">
        <v>185.82919999999999</v>
      </c>
      <c r="L90" s="16">
        <v>2.3462853999999998E-2</v>
      </c>
      <c r="M90">
        <f t="shared" si="21"/>
        <v>157.71429999999998</v>
      </c>
      <c r="Q90" s="31" t="s">
        <v>505</v>
      </c>
      <c r="R90" s="16">
        <v>185.70876999999999</v>
      </c>
      <c r="S90" s="16">
        <v>2.3672038999999999E-2</v>
      </c>
      <c r="T90">
        <v>157.71429999999998</v>
      </c>
      <c r="U90" s="13">
        <f t="shared" si="15"/>
        <v>598951.44934772723</v>
      </c>
      <c r="V90" s="13">
        <f t="shared" si="9"/>
        <v>556084.70645464293</v>
      </c>
      <c r="W90" s="13">
        <f t="shared" si="10"/>
        <v>127212.79615223841</v>
      </c>
      <c r="X90" s="13">
        <f t="shared" si="11"/>
        <v>1282248.9519546086</v>
      </c>
      <c r="Y90" s="12">
        <f t="shared" si="12"/>
        <v>8.3915158519465294E-2</v>
      </c>
      <c r="Z90" s="18">
        <f t="shared" si="13"/>
        <v>8.3915158519465294E-4</v>
      </c>
      <c r="AA90" s="16"/>
      <c r="AB90" s="16"/>
      <c r="AC90" s="16">
        <f>$S90*100</f>
        <v>2.3672038999999998</v>
      </c>
      <c r="AD90" s="16"/>
      <c r="AE90" s="16"/>
      <c r="AF90" s="16"/>
      <c r="AG90" s="16"/>
      <c r="AH90" s="16"/>
      <c r="AI90" s="16"/>
      <c r="AJ90" s="16"/>
    </row>
    <row r="91" spans="5:36">
      <c r="H91" t="s">
        <v>411</v>
      </c>
      <c r="I91" s="44" t="s">
        <v>445</v>
      </c>
      <c r="J91">
        <f>C$69-1</f>
        <v>56.4741</v>
      </c>
      <c r="K91" s="16">
        <v>186.96629999999999</v>
      </c>
      <c r="L91" s="16">
        <v>2.3635883E-2</v>
      </c>
      <c r="M91">
        <f t="shared" si="21"/>
        <v>157.71429999999998</v>
      </c>
      <c r="Q91" s="30" t="s">
        <v>414</v>
      </c>
      <c r="R91" s="16">
        <v>186.71959000000001</v>
      </c>
      <c r="S91" s="16">
        <v>2.3849618E-2</v>
      </c>
      <c r="T91">
        <v>157.10399999999998</v>
      </c>
      <c r="U91" s="13">
        <f t="shared" si="15"/>
        <v>597796.00506190967</v>
      </c>
      <c r="V91" s="13">
        <f t="shared" si="9"/>
        <v>553932.85024154594</v>
      </c>
      <c r="W91" s="13">
        <f t="shared" si="10"/>
        <v>128277.50393593739</v>
      </c>
      <c r="X91" s="13">
        <f t="shared" si="11"/>
        <v>1280006.3592393929</v>
      </c>
      <c r="Y91" s="12">
        <f t="shared" si="12"/>
        <v>-9.1126871113400565E-2</v>
      </c>
      <c r="Z91" s="18">
        <f t="shared" si="13"/>
        <v>9.1126871113400565E-4</v>
      </c>
      <c r="AA91" s="16"/>
      <c r="AB91" s="16">
        <f t="shared" ref="AB91:AB92" si="27">$S91*100</f>
        <v>2.3849618000000001</v>
      </c>
      <c r="AC91" s="16"/>
      <c r="AD91" s="16"/>
      <c r="AE91" s="16"/>
      <c r="AF91" s="16"/>
      <c r="AG91" s="16"/>
      <c r="AH91" s="16"/>
      <c r="AI91" s="16"/>
      <c r="AJ91" s="16"/>
    </row>
    <row r="92" spans="5:36">
      <c r="H92" t="s">
        <v>413</v>
      </c>
      <c r="I92" s="44"/>
      <c r="J92">
        <f>C$69+1</f>
        <v>58.4741</v>
      </c>
      <c r="K92" s="16">
        <v>185.06854000000001</v>
      </c>
      <c r="L92" s="16">
        <v>2.3480343000000001E-2</v>
      </c>
      <c r="M92">
        <f t="shared" si="21"/>
        <v>157.71429999999998</v>
      </c>
      <c r="Q92" s="30" t="s">
        <v>408</v>
      </c>
      <c r="R92" s="16">
        <v>186.76437000000001</v>
      </c>
      <c r="S92" s="16">
        <v>2.3534004000000001E-2</v>
      </c>
      <c r="T92">
        <v>158.3246</v>
      </c>
      <c r="U92" s="13">
        <f t="shared" si="15"/>
        <v>597745.2516485916</v>
      </c>
      <c r="V92" s="13">
        <f t="shared" si="9"/>
        <v>558236.56266774016</v>
      </c>
      <c r="W92" s="13">
        <f t="shared" si="10"/>
        <v>126386.44687622073</v>
      </c>
      <c r="X92" s="13">
        <f t="shared" si="11"/>
        <v>1282368.2611925525</v>
      </c>
      <c r="Y92" s="12">
        <f t="shared" si="12"/>
        <v>9.3227652501082225E-2</v>
      </c>
      <c r="Z92" s="18">
        <f t="shared" si="13"/>
        <v>9.3227652501082225E-4</v>
      </c>
      <c r="AA92" s="16"/>
      <c r="AB92" s="16">
        <f t="shared" si="27"/>
        <v>2.3534003999999999</v>
      </c>
      <c r="AC92" s="16"/>
      <c r="AD92" s="16"/>
      <c r="AE92" s="16"/>
      <c r="AF92" s="16"/>
      <c r="AG92" s="16"/>
      <c r="AH92" s="16"/>
      <c r="AI92" s="16"/>
      <c r="AJ92" s="16"/>
    </row>
    <row r="93" spans="5:36">
      <c r="E93" s="12"/>
      <c r="F93" s="12"/>
      <c r="H93" t="s">
        <v>496</v>
      </c>
      <c r="I93" s="44" t="s">
        <v>446</v>
      </c>
      <c r="J93">
        <f>C$51*0.9</f>
        <v>12.20364</v>
      </c>
      <c r="K93" s="16">
        <v>186.57364999999999</v>
      </c>
      <c r="L93" s="16">
        <v>2.3759902999999999E-2</v>
      </c>
      <c r="M93">
        <f>M$50-C$51+J93</f>
        <v>156.35834</v>
      </c>
      <c r="Q93" s="31" t="s">
        <v>494</v>
      </c>
      <c r="R93" s="16">
        <v>185.87798000000001</v>
      </c>
      <c r="S93" s="16">
        <v>2.3735404000000002E-2</v>
      </c>
      <c r="T93">
        <v>157.71429999999998</v>
      </c>
      <c r="U93" s="13">
        <f t="shared" si="15"/>
        <v>598756.71499782091</v>
      </c>
      <c r="V93" s="13">
        <f t="shared" si="9"/>
        <v>556084.70645464293</v>
      </c>
      <c r="W93" s="13">
        <f t="shared" si="10"/>
        <v>127592.50237592882</v>
      </c>
      <c r="X93" s="13">
        <f t="shared" si="11"/>
        <v>1282433.9238283928</v>
      </c>
      <c r="Y93" s="12">
        <f t="shared" si="12"/>
        <v>9.8352845751992213E-2</v>
      </c>
      <c r="Z93" s="18">
        <f t="shared" si="13"/>
        <v>9.8352845751992213E-4</v>
      </c>
      <c r="AA93" s="16"/>
      <c r="AB93" s="16"/>
      <c r="AC93" s="16">
        <f t="shared" ref="AC93:AC94" si="28">$S93*100</f>
        <v>2.3735404</v>
      </c>
      <c r="AD93" s="16"/>
      <c r="AE93" s="16"/>
      <c r="AF93" s="16"/>
      <c r="AG93" s="16"/>
      <c r="AH93" s="16"/>
      <c r="AI93" s="16"/>
      <c r="AJ93" s="16"/>
    </row>
    <row r="94" spans="5:36">
      <c r="E94" s="12"/>
      <c r="F94" s="12"/>
      <c r="H94" t="s">
        <v>497</v>
      </c>
      <c r="I94" s="44"/>
      <c r="J94">
        <f>C$51*1.1</f>
        <v>14.915560000000001</v>
      </c>
      <c r="K94" s="16">
        <v>183.34091000000001</v>
      </c>
      <c r="L94" s="16">
        <v>2.3185654999999999E-2</v>
      </c>
      <c r="M94">
        <f>M$50-C$51+J94</f>
        <v>159.07025999999999</v>
      </c>
      <c r="Q94" s="31" t="s">
        <v>470</v>
      </c>
      <c r="R94" s="16">
        <v>188.11208999999999</v>
      </c>
      <c r="S94" s="16">
        <v>2.4156919999999998E-2</v>
      </c>
      <c r="T94">
        <v>157.71429999999998</v>
      </c>
      <c r="U94" s="13">
        <f t="shared" si="15"/>
        <v>596234.67277211044</v>
      </c>
      <c r="V94" s="13">
        <f t="shared" si="9"/>
        <v>556084.70645464293</v>
      </c>
      <c r="W94" s="13">
        <f t="shared" si="10"/>
        <v>130124.33012564715</v>
      </c>
      <c r="X94" s="13">
        <f t="shared" si="11"/>
        <v>1282443.7093524006</v>
      </c>
      <c r="Y94" s="12">
        <f t="shared" si="12"/>
        <v>9.9116639360929959E-2</v>
      </c>
      <c r="Z94" s="18">
        <f t="shared" si="13"/>
        <v>9.9116639360929959E-4</v>
      </c>
      <c r="AA94" s="16"/>
      <c r="AB94" s="16"/>
      <c r="AC94" s="16">
        <f t="shared" si="28"/>
        <v>2.415692</v>
      </c>
      <c r="AD94" s="16"/>
      <c r="AE94" s="16"/>
      <c r="AF94" s="16"/>
      <c r="AG94" s="16"/>
      <c r="AH94" s="16"/>
      <c r="AI94" s="16"/>
      <c r="AJ94" s="16"/>
    </row>
    <row r="95" spans="5:36">
      <c r="E95" s="12"/>
      <c r="F95" s="12"/>
      <c r="H95" t="s">
        <v>476</v>
      </c>
      <c r="I95" s="44" t="s">
        <v>447</v>
      </c>
      <c r="J95">
        <f>C$52*0.9</f>
        <v>13.501709999999999</v>
      </c>
      <c r="K95" s="16">
        <v>175.50712999999999</v>
      </c>
      <c r="L95" s="16">
        <v>2.3236270999999999E-2</v>
      </c>
      <c r="M95">
        <f>M$50-C$52+J95</f>
        <v>156.21410999999998</v>
      </c>
      <c r="Q95" s="32" t="s">
        <v>534</v>
      </c>
      <c r="R95" s="16">
        <v>186.71115</v>
      </c>
      <c r="S95" s="16">
        <v>2.3912105999999999E-2</v>
      </c>
      <c r="T95">
        <v>157.71429999999998</v>
      </c>
      <c r="U95" s="13">
        <f t="shared" si="15"/>
        <v>597805.5750031129</v>
      </c>
      <c r="V95" s="13">
        <f t="shared" si="9"/>
        <v>556084.70645464293</v>
      </c>
      <c r="W95" s="13">
        <f t="shared" si="10"/>
        <v>128652.5987441067</v>
      </c>
      <c r="X95" s="13">
        <f t="shared" si="11"/>
        <v>1282542.8802018624</v>
      </c>
      <c r="Y95" s="12">
        <f t="shared" si="12"/>
        <v>0.10685726326131739</v>
      </c>
      <c r="Z95" s="18">
        <f t="shared" si="13"/>
        <v>1.0685726326131739E-3</v>
      </c>
      <c r="AA95" s="16"/>
      <c r="AB95" s="16"/>
      <c r="AC95" s="16"/>
      <c r="AD95" s="16"/>
      <c r="AE95" s="16"/>
      <c r="AF95" s="16"/>
      <c r="AG95" s="16">
        <f>$S95*100</f>
        <v>2.3912106</v>
      </c>
      <c r="AH95" s="16"/>
      <c r="AI95" s="16"/>
      <c r="AJ95" s="16"/>
    </row>
    <row r="96" spans="5:36">
      <c r="E96" s="12"/>
      <c r="F96" s="12"/>
      <c r="H96" t="s">
        <v>483</v>
      </c>
      <c r="I96" s="44"/>
      <c r="J96">
        <f>C$52*1.1</f>
        <v>16.502089999999999</v>
      </c>
      <c r="K96" s="16">
        <v>194.16607999999999</v>
      </c>
      <c r="L96" s="16">
        <v>2.3651986999999999E-2</v>
      </c>
      <c r="M96">
        <f>M$50-C$52+J96</f>
        <v>159.21448999999998</v>
      </c>
      <c r="Q96" s="31" t="s">
        <v>463</v>
      </c>
      <c r="R96" s="16">
        <v>186.73385999999999</v>
      </c>
      <c r="S96" s="16">
        <v>2.3754407000000002E-2</v>
      </c>
      <c r="T96">
        <v>157.21220299999999</v>
      </c>
      <c r="U96" s="13">
        <f t="shared" si="15"/>
        <v>597779.82755607832</v>
      </c>
      <c r="V96" s="13">
        <f t="shared" si="9"/>
        <v>554314.36310050997</v>
      </c>
      <c r="W96" s="13">
        <f t="shared" si="10"/>
        <v>127706.42076992162</v>
      </c>
      <c r="X96" s="13">
        <f t="shared" si="11"/>
        <v>1279800.6114265099</v>
      </c>
      <c r="Y96" s="12">
        <f t="shared" si="12"/>
        <v>-0.10718619143278429</v>
      </c>
      <c r="Z96" s="18">
        <f t="shared" si="13"/>
        <v>1.0718619143278429E-3</v>
      </c>
      <c r="AA96" s="16"/>
      <c r="AB96" s="16"/>
      <c r="AC96" s="16"/>
      <c r="AD96" s="16"/>
      <c r="AE96" s="16"/>
      <c r="AF96" s="16">
        <f t="shared" ref="AF96:AF97" si="29">$S96*100</f>
        <v>2.3754407</v>
      </c>
      <c r="AG96" s="16"/>
      <c r="AH96" s="16"/>
      <c r="AI96" s="16"/>
      <c r="AJ96" s="16"/>
    </row>
    <row r="97" spans="8:36">
      <c r="H97" t="s">
        <v>485</v>
      </c>
      <c r="I97" s="44" t="s">
        <v>563</v>
      </c>
      <c r="J97">
        <f>C$53*0.9</f>
        <v>5.7759210000000003</v>
      </c>
      <c r="K97" s="16">
        <v>182.88646</v>
      </c>
      <c r="L97" s="16">
        <v>2.320666E-2</v>
      </c>
      <c r="M97">
        <f>M$50-C$53+J97</f>
        <v>157.072531</v>
      </c>
      <c r="Q97" s="31" t="s">
        <v>469</v>
      </c>
      <c r="R97" s="16">
        <v>186.75073</v>
      </c>
      <c r="S97" s="16">
        <v>2.3626382000000001E-2</v>
      </c>
      <c r="T97">
        <v>158.21639699999997</v>
      </c>
      <c r="U97" s="13">
        <f t="shared" si="15"/>
        <v>597760.70728522609</v>
      </c>
      <c r="V97" s="13">
        <f t="shared" si="9"/>
        <v>557855.04980877612</v>
      </c>
      <c r="W97" s="13">
        <f t="shared" si="10"/>
        <v>126939.34726482336</v>
      </c>
      <c r="X97" s="13">
        <f t="shared" si="11"/>
        <v>1282555.1043588256</v>
      </c>
      <c r="Y97" s="12">
        <f t="shared" si="12"/>
        <v>0.10781140051097093</v>
      </c>
      <c r="Z97" s="18">
        <f t="shared" si="13"/>
        <v>1.0781140051097093E-3</v>
      </c>
      <c r="AA97" s="16"/>
      <c r="AB97" s="16"/>
      <c r="AC97" s="16"/>
      <c r="AD97" s="16"/>
      <c r="AE97" s="16"/>
      <c r="AF97" s="16">
        <f t="shared" si="29"/>
        <v>2.3626382000000001</v>
      </c>
      <c r="AG97" s="16"/>
      <c r="AH97" s="16"/>
      <c r="AI97" s="16"/>
      <c r="AJ97" s="16"/>
    </row>
    <row r="98" spans="8:36">
      <c r="H98" t="s">
        <v>484</v>
      </c>
      <c r="I98" s="44"/>
      <c r="J98">
        <f>C$53*1.1</f>
        <v>7.0594590000000013</v>
      </c>
      <c r="K98" s="16">
        <v>186.16659999999999</v>
      </c>
      <c r="L98" s="16">
        <v>2.3564693000000001E-2</v>
      </c>
      <c r="M98">
        <f>M$50-C$53+J98</f>
        <v>158.35606899999999</v>
      </c>
      <c r="Q98" s="32" t="s">
        <v>535</v>
      </c>
      <c r="R98" s="16">
        <v>186.773</v>
      </c>
      <c r="S98" s="16">
        <v>2.3458090000000001E-2</v>
      </c>
      <c r="T98">
        <v>157.71429999999998</v>
      </c>
      <c r="U98" s="13">
        <f t="shared" si="15"/>
        <v>597735.47464793501</v>
      </c>
      <c r="V98" s="13">
        <f t="shared" si="9"/>
        <v>556084.70645464293</v>
      </c>
      <c r="W98" s="13">
        <f t="shared" si="10"/>
        <v>125932.45696236662</v>
      </c>
      <c r="X98" s="13">
        <f t="shared" si="11"/>
        <v>1279752.6380649447</v>
      </c>
      <c r="Y98" s="12">
        <f t="shared" si="12"/>
        <v>-0.11093067634068143</v>
      </c>
      <c r="Z98" s="18">
        <f t="shared" si="13"/>
        <v>1.1093067634068143E-3</v>
      </c>
      <c r="AA98" s="16"/>
      <c r="AB98" s="16"/>
      <c r="AC98" s="16"/>
      <c r="AD98" s="16"/>
      <c r="AE98" s="16"/>
      <c r="AF98" s="16"/>
      <c r="AG98" s="16">
        <f t="shared" ref="AG98:AG99" si="30">$S98*100</f>
        <v>2.345809</v>
      </c>
      <c r="AH98" s="16"/>
      <c r="AI98" s="16"/>
      <c r="AJ98" s="16"/>
    </row>
    <row r="99" spans="8:36">
      <c r="H99" t="s">
        <v>468</v>
      </c>
      <c r="I99" s="44" t="s">
        <v>564</v>
      </c>
      <c r="J99">
        <f>C$54*0.9</f>
        <v>5.0581260000000006</v>
      </c>
      <c r="K99" s="16">
        <v>181.06528</v>
      </c>
      <c r="L99" s="16">
        <v>2.3062306000000001E-2</v>
      </c>
      <c r="M99">
        <f>M$50-C$54+J99</f>
        <v>157.15228599999998</v>
      </c>
      <c r="Q99" s="32" t="s">
        <v>536</v>
      </c>
      <c r="R99" s="16">
        <v>187.45955000000001</v>
      </c>
      <c r="S99" s="16">
        <v>2.4083052000000001E-2</v>
      </c>
      <c r="T99">
        <v>157.71429999999998</v>
      </c>
      <c r="U99" s="13">
        <f t="shared" si="15"/>
        <v>596961.99759044102</v>
      </c>
      <c r="V99" s="13">
        <f t="shared" si="9"/>
        <v>556084.70645464293</v>
      </c>
      <c r="W99" s="13">
        <f t="shared" si="10"/>
        <v>129679.89433099018</v>
      </c>
      <c r="X99" s="13">
        <f t="shared" si="11"/>
        <v>1282726.5983760741</v>
      </c>
      <c r="Y99" s="12">
        <f t="shared" si="12"/>
        <v>0.1211970949553498</v>
      </c>
      <c r="Z99" s="18">
        <f t="shared" si="13"/>
        <v>1.211970949553498E-3</v>
      </c>
      <c r="AA99" s="16"/>
      <c r="AB99" s="16"/>
      <c r="AC99" s="16"/>
      <c r="AD99" s="16"/>
      <c r="AE99" s="16"/>
      <c r="AF99" s="16"/>
      <c r="AG99" s="16">
        <f t="shared" si="30"/>
        <v>2.4083052</v>
      </c>
      <c r="AH99" s="16"/>
      <c r="AI99" s="16"/>
      <c r="AJ99" s="16"/>
    </row>
    <row r="100" spans="8:36">
      <c r="H100" t="s">
        <v>465</v>
      </c>
      <c r="I100" s="44"/>
      <c r="J100">
        <f>C$54*1.1</f>
        <v>6.1821540000000006</v>
      </c>
      <c r="K100" s="16">
        <v>187.05725000000001</v>
      </c>
      <c r="L100" s="16">
        <v>2.3750156000000001E-2</v>
      </c>
      <c r="M100">
        <f>M$50-C$54+J100</f>
        <v>158.27631399999999</v>
      </c>
      <c r="Q100" s="30" t="s">
        <v>405</v>
      </c>
      <c r="R100" s="16">
        <v>190.17599999999999</v>
      </c>
      <c r="S100" s="16">
        <v>2.3610367E-2</v>
      </c>
      <c r="T100">
        <v>158.46439499999997</v>
      </c>
      <c r="U100" s="13">
        <f t="shared" si="15"/>
        <v>593983.30925262719</v>
      </c>
      <c r="V100" s="13">
        <f t="shared" si="9"/>
        <v>558729.46573067631</v>
      </c>
      <c r="W100" s="13">
        <f t="shared" si="10"/>
        <v>126843.45889408117</v>
      </c>
      <c r="X100" s="13">
        <f t="shared" si="11"/>
        <v>1279556.2338773848</v>
      </c>
      <c r="Y100" s="12">
        <f t="shared" si="12"/>
        <v>-0.12626069475446533</v>
      </c>
      <c r="Z100" s="18">
        <f t="shared" si="13"/>
        <v>1.2626069475446533E-3</v>
      </c>
      <c r="AA100" s="16"/>
      <c r="AB100" s="16"/>
      <c r="AC100" s="16"/>
      <c r="AD100" s="16"/>
      <c r="AE100" s="16">
        <f t="shared" ref="AE100:AE102" si="31">$S100*100</f>
        <v>2.3610367000000001</v>
      </c>
      <c r="AF100" s="16"/>
      <c r="AG100" s="16"/>
      <c r="AH100" s="16"/>
      <c r="AI100" s="16"/>
      <c r="AJ100" s="16"/>
    </row>
    <row r="101" spans="8:36">
      <c r="H101" t="s">
        <v>503</v>
      </c>
      <c r="I101" s="44" t="s">
        <v>565</v>
      </c>
      <c r="J101">
        <f>C$55*0.9</f>
        <v>31.627439999999996</v>
      </c>
      <c r="K101" s="16">
        <v>186.72064</v>
      </c>
      <c r="L101" s="16">
        <v>2.3689542000000001E-2</v>
      </c>
      <c r="M101">
        <f>M$50-C$55+J101</f>
        <v>154.20013999999998</v>
      </c>
      <c r="Q101" s="30" t="s">
        <v>437</v>
      </c>
      <c r="R101" s="16">
        <v>186.73795999999999</v>
      </c>
      <c r="S101" s="16">
        <v>2.371819E-2</v>
      </c>
      <c r="T101">
        <v>157.19994499999996</v>
      </c>
      <c r="U101" s="13">
        <f t="shared" si="15"/>
        <v>597775.18018489401</v>
      </c>
      <c r="V101" s="13">
        <f t="shared" si="9"/>
        <v>554271.14262949536</v>
      </c>
      <c r="W101" s="13">
        <f t="shared" si="10"/>
        <v>127489.32672250646</v>
      </c>
      <c r="X101" s="13">
        <f t="shared" si="11"/>
        <v>1279535.6495368958</v>
      </c>
      <c r="Y101" s="12">
        <f t="shared" si="12"/>
        <v>-0.12786737291470285</v>
      </c>
      <c r="Z101" s="18">
        <f t="shared" si="13"/>
        <v>1.2786737291470285E-3</v>
      </c>
      <c r="AA101" s="16"/>
      <c r="AB101" s="16"/>
      <c r="AC101" s="16"/>
      <c r="AD101" s="16"/>
      <c r="AE101" s="16">
        <f t="shared" si="31"/>
        <v>2.3718189999999999</v>
      </c>
      <c r="AF101" s="16"/>
      <c r="AG101" s="16"/>
      <c r="AH101" s="16"/>
      <c r="AI101" s="16"/>
      <c r="AJ101" s="16"/>
    </row>
    <row r="102" spans="8:36">
      <c r="H102" t="s">
        <v>502</v>
      </c>
      <c r="I102" s="44"/>
      <c r="J102">
        <f>C$55*1.1</f>
        <v>38.655760000000001</v>
      </c>
      <c r="K102" s="16">
        <v>186.75837999999999</v>
      </c>
      <c r="L102" s="16">
        <v>2.3689779000000001E-2</v>
      </c>
      <c r="M102">
        <f>M$50-C$55+J102</f>
        <v>161.22845999999998</v>
      </c>
      <c r="Q102" s="30" t="s">
        <v>433</v>
      </c>
      <c r="R102" s="16">
        <v>186.74672000000001</v>
      </c>
      <c r="S102" s="16">
        <v>2.366184E-2</v>
      </c>
      <c r="T102">
        <v>158.22865499999997</v>
      </c>
      <c r="U102" s="13">
        <f t="shared" si="15"/>
        <v>597765.25170528051</v>
      </c>
      <c r="V102" s="13">
        <f t="shared" si="9"/>
        <v>557898.27027979051</v>
      </c>
      <c r="W102" s="13">
        <f t="shared" si="10"/>
        <v>127151.70180833249</v>
      </c>
      <c r="X102" s="13">
        <f t="shared" si="11"/>
        <v>1282815.2237934035</v>
      </c>
      <c r="Y102" s="12">
        <f t="shared" si="12"/>
        <v>0.12811461181925221</v>
      </c>
      <c r="Z102" s="18">
        <f t="shared" si="13"/>
        <v>1.2811461181925221E-3</v>
      </c>
      <c r="AA102" s="16"/>
      <c r="AB102" s="16"/>
      <c r="AC102" s="16"/>
      <c r="AD102" s="16"/>
      <c r="AE102" s="16">
        <f t="shared" si="31"/>
        <v>2.3661840000000001</v>
      </c>
      <c r="AF102" s="16"/>
      <c r="AG102" s="16"/>
      <c r="AH102" s="16"/>
      <c r="AI102" s="16"/>
      <c r="AJ102" s="16"/>
    </row>
    <row r="103" spans="8:36">
      <c r="H103" t="s">
        <v>477</v>
      </c>
      <c r="I103" s="44" t="s">
        <v>566</v>
      </c>
      <c r="J103">
        <f>C$56*0.9</f>
        <v>49.013370000000002</v>
      </c>
      <c r="K103" s="16">
        <v>186.29017999999999</v>
      </c>
      <c r="L103" s="16">
        <v>2.3847770000000001E-2</v>
      </c>
      <c r="M103">
        <f>M$50-C$56+J103</f>
        <v>152.26836999999998</v>
      </c>
      <c r="Q103" s="31" t="s">
        <v>486</v>
      </c>
      <c r="R103" s="16">
        <v>186.77768</v>
      </c>
      <c r="S103" s="16">
        <v>2.3413661999999998E-2</v>
      </c>
      <c r="T103">
        <v>157.71429999999998</v>
      </c>
      <c r="U103" s="13">
        <f t="shared" si="15"/>
        <v>597730.17320272408</v>
      </c>
      <c r="V103" s="13">
        <f t="shared" si="9"/>
        <v>556084.70645464293</v>
      </c>
      <c r="W103" s="13">
        <f t="shared" si="10"/>
        <v>125666.91813666787</v>
      </c>
      <c r="X103" s="13">
        <f t="shared" si="11"/>
        <v>1279481.7977940349</v>
      </c>
      <c r="Y103" s="12">
        <f t="shared" si="12"/>
        <v>-0.13207068558297452</v>
      </c>
      <c r="Z103" s="18">
        <f t="shared" si="13"/>
        <v>1.3207068558297452E-3</v>
      </c>
      <c r="AA103" s="16"/>
      <c r="AB103" s="16"/>
      <c r="AC103" s="16"/>
      <c r="AD103" s="16"/>
      <c r="AE103" s="16"/>
      <c r="AF103" s="16">
        <f>$S103*100</f>
        <v>2.3413662</v>
      </c>
      <c r="AG103" s="16"/>
      <c r="AH103" s="16"/>
      <c r="AI103" s="16"/>
      <c r="AJ103" s="16"/>
    </row>
    <row r="104" spans="8:36">
      <c r="H104" t="s">
        <v>478</v>
      </c>
      <c r="I104" s="44"/>
      <c r="J104">
        <f>C$56*1.1</f>
        <v>59.905230000000003</v>
      </c>
      <c r="K104" s="16">
        <v>187.11867000000001</v>
      </c>
      <c r="L104" s="16">
        <v>2.3531265999999999E-2</v>
      </c>
      <c r="M104">
        <f>M$50-C$56+J104</f>
        <v>163.16022999999998</v>
      </c>
      <c r="Q104" s="30" t="s">
        <v>430</v>
      </c>
      <c r="R104" s="16">
        <v>184.80847</v>
      </c>
      <c r="S104" s="16">
        <v>2.3427175000000001E-2</v>
      </c>
      <c r="T104">
        <v>157.03631999999999</v>
      </c>
      <c r="U104" s="13">
        <f t="shared" si="15"/>
        <v>599996.56447942706</v>
      </c>
      <c r="V104" s="13">
        <f t="shared" si="9"/>
        <v>553694.21739130432</v>
      </c>
      <c r="W104" s="13">
        <f t="shared" si="10"/>
        <v>125747.67102110358</v>
      </c>
      <c r="X104" s="13">
        <f t="shared" si="11"/>
        <v>1279438.452891835</v>
      </c>
      <c r="Y104" s="12">
        <f t="shared" si="12"/>
        <v>-0.13545390341108687</v>
      </c>
      <c r="Z104" s="18">
        <f t="shared" si="13"/>
        <v>1.3545390341108687E-3</v>
      </c>
      <c r="AA104" s="16"/>
      <c r="AB104" s="16"/>
      <c r="AC104" s="16"/>
      <c r="AD104" s="16"/>
      <c r="AE104" s="16">
        <f>$S104*100</f>
        <v>2.3427175</v>
      </c>
      <c r="AF104" s="16"/>
      <c r="AG104" s="16"/>
      <c r="AH104" s="16"/>
      <c r="AI104" s="16"/>
      <c r="AJ104" s="16"/>
    </row>
    <row r="105" spans="8:36">
      <c r="H105" t="s">
        <v>463</v>
      </c>
      <c r="I105" s="44" t="s">
        <v>567</v>
      </c>
      <c r="J105">
        <f>C$57*0.9</f>
        <v>4.5188730000000001</v>
      </c>
      <c r="K105" s="16">
        <v>186.73385999999999</v>
      </c>
      <c r="L105" s="16">
        <v>2.3754407000000002E-2</v>
      </c>
      <c r="M105">
        <f>M$50-C$57+J105</f>
        <v>157.21220299999999</v>
      </c>
      <c r="Q105" s="31" t="s">
        <v>487</v>
      </c>
      <c r="R105" s="16">
        <v>186.70419999999999</v>
      </c>
      <c r="S105" s="16">
        <v>2.3975857999999999E-2</v>
      </c>
      <c r="T105">
        <v>157.71429999999998</v>
      </c>
      <c r="U105" s="13">
        <f t="shared" si="15"/>
        <v>597813.45643857203</v>
      </c>
      <c r="V105" s="13">
        <f t="shared" si="9"/>
        <v>556084.70645464293</v>
      </c>
      <c r="W105" s="13">
        <f t="shared" si="10"/>
        <v>129035.51541255781</v>
      </c>
      <c r="X105" s="13">
        <f t="shared" si="11"/>
        <v>1282933.6783057728</v>
      </c>
      <c r="Y105" s="12">
        <f t="shared" si="12"/>
        <v>0.13736039154716995</v>
      </c>
      <c r="Z105" s="18">
        <f t="shared" si="13"/>
        <v>1.3736039154716995E-3</v>
      </c>
      <c r="AA105" s="16"/>
      <c r="AB105" s="16"/>
      <c r="AC105" s="16"/>
      <c r="AD105" s="16"/>
      <c r="AE105" s="16"/>
      <c r="AF105" s="16">
        <f>$S105*100</f>
        <v>2.3975857999999999</v>
      </c>
      <c r="AG105" s="16"/>
      <c r="AH105" s="16"/>
      <c r="AI105" s="16"/>
      <c r="AJ105" s="16"/>
    </row>
    <row r="106" spans="8:36">
      <c r="H106" t="s">
        <v>469</v>
      </c>
      <c r="I106" s="44"/>
      <c r="J106">
        <f>C$57*1.1</f>
        <v>5.5230670000000011</v>
      </c>
      <c r="K106" s="16">
        <v>186.75073</v>
      </c>
      <c r="L106" s="16">
        <v>2.3626382000000001E-2</v>
      </c>
      <c r="M106">
        <f>M$50-C$57+J106</f>
        <v>158.21639699999997</v>
      </c>
      <c r="Q106" s="30" t="s">
        <v>429</v>
      </c>
      <c r="R106" s="16">
        <v>184.16153</v>
      </c>
      <c r="S106" s="16">
        <v>2.3310674E-2</v>
      </c>
      <c r="T106">
        <v>158.03518449999999</v>
      </c>
      <c r="U106" s="13">
        <f t="shared" si="15"/>
        <v>600757.04925473942</v>
      </c>
      <c r="V106" s="13">
        <f t="shared" si="9"/>
        <v>557216.11282038374</v>
      </c>
      <c r="W106" s="13">
        <f t="shared" si="10"/>
        <v>125051.81487311056</v>
      </c>
      <c r="X106" s="13">
        <f t="shared" si="11"/>
        <v>1283024.9769482338</v>
      </c>
      <c r="Y106" s="12">
        <f t="shared" si="12"/>
        <v>0.14448656277330496</v>
      </c>
      <c r="Z106" s="18">
        <f t="shared" si="13"/>
        <v>1.4448656277330496E-3</v>
      </c>
      <c r="AA106" s="16"/>
      <c r="AB106" s="16"/>
      <c r="AC106" s="16"/>
      <c r="AD106" s="16"/>
      <c r="AE106" s="16">
        <f>$S106*100</f>
        <v>2.3310673999999998</v>
      </c>
      <c r="AF106" s="16"/>
      <c r="AG106" s="16"/>
      <c r="AH106" s="16"/>
      <c r="AI106" s="16"/>
      <c r="AJ106" s="16"/>
    </row>
    <row r="107" spans="8:36">
      <c r="H107" t="s">
        <v>466</v>
      </c>
      <c r="I107" s="44" t="s">
        <v>568</v>
      </c>
      <c r="J107">
        <f>C$58*0.9</f>
        <v>9.2583900000000003</v>
      </c>
      <c r="K107" s="16">
        <v>186.73346000000001</v>
      </c>
      <c r="L107" s="16">
        <v>2.3747139E-2</v>
      </c>
      <c r="M107">
        <f>M$50-C$58+J107</f>
        <v>156.68558999999996</v>
      </c>
      <c r="Q107" s="32" t="s">
        <v>537</v>
      </c>
      <c r="R107" s="16">
        <v>185.36723000000001</v>
      </c>
      <c r="S107" s="16">
        <v>2.3747674999999999E-2</v>
      </c>
      <c r="T107">
        <v>157.71429999999998</v>
      </c>
      <c r="U107" s="13">
        <f t="shared" si="15"/>
        <v>599346.13444523793</v>
      </c>
      <c r="V107" s="13">
        <f t="shared" si="9"/>
        <v>556084.70645464293</v>
      </c>
      <c r="W107" s="13">
        <f t="shared" si="10"/>
        <v>127666.06165530496</v>
      </c>
      <c r="X107" s="13">
        <f t="shared" si="11"/>
        <v>1283096.9025551858</v>
      </c>
      <c r="Y107" s="12">
        <f t="shared" si="12"/>
        <v>0.1501006023347573</v>
      </c>
      <c r="Z107" s="18">
        <f t="shared" si="13"/>
        <v>1.501006023347573E-3</v>
      </c>
      <c r="AA107" s="16"/>
      <c r="AB107" s="16"/>
      <c r="AC107" s="16"/>
      <c r="AD107" s="16"/>
      <c r="AE107" s="16"/>
      <c r="AF107" s="16"/>
      <c r="AG107" s="16">
        <f>$S107*100</f>
        <v>2.3747674999999999</v>
      </c>
      <c r="AH107" s="16"/>
      <c r="AI107" s="16"/>
      <c r="AJ107" s="16"/>
    </row>
    <row r="108" spans="8:36">
      <c r="H108" t="s">
        <v>479</v>
      </c>
      <c r="I108" s="44"/>
      <c r="J108">
        <f>C$58*1.1</f>
        <v>11.315810000000001</v>
      </c>
      <c r="K108" s="16">
        <v>186.751</v>
      </c>
      <c r="L108" s="16">
        <v>2.3634182E-2</v>
      </c>
      <c r="M108">
        <f>M$50-C$58+J108</f>
        <v>158.74300999999997</v>
      </c>
      <c r="Q108" s="31" t="s">
        <v>465</v>
      </c>
      <c r="R108" s="16">
        <v>187.05725000000001</v>
      </c>
      <c r="S108" s="16">
        <v>2.3750156000000001E-2</v>
      </c>
      <c r="T108">
        <v>158.27631399999999</v>
      </c>
      <c r="U108" s="13">
        <f t="shared" si="15"/>
        <v>597414.20132129407</v>
      </c>
      <c r="V108" s="13">
        <f t="shared" si="9"/>
        <v>558066.31110440148</v>
      </c>
      <c r="W108" s="13">
        <f t="shared" si="10"/>
        <v>127680.93522921647</v>
      </c>
      <c r="X108" s="13">
        <f t="shared" si="11"/>
        <v>1283161.447654912</v>
      </c>
      <c r="Y108" s="12">
        <f t="shared" si="12"/>
        <v>0.1551385680707007</v>
      </c>
      <c r="Z108" s="18">
        <f t="shared" si="13"/>
        <v>1.551385680707007E-3</v>
      </c>
      <c r="AA108" s="16"/>
      <c r="AB108" s="16"/>
      <c r="AC108" s="16"/>
      <c r="AD108" s="16"/>
      <c r="AE108" s="16"/>
      <c r="AF108" s="16">
        <f>$S108*100</f>
        <v>2.3750156000000002</v>
      </c>
      <c r="AG108" s="16"/>
      <c r="AH108" s="16"/>
      <c r="AI108" s="16"/>
      <c r="AJ108" s="16"/>
    </row>
    <row r="109" spans="8:36">
      <c r="H109" t="s">
        <v>467</v>
      </c>
      <c r="I109" s="44" t="s">
        <v>569</v>
      </c>
      <c r="J109">
        <f>C$59*0.9</f>
        <v>10.9854</v>
      </c>
      <c r="K109" s="16">
        <v>186.83887999999999</v>
      </c>
      <c r="L109" s="16">
        <v>2.2945582999999999E-2</v>
      </c>
      <c r="M109">
        <f>M$50-C$59+J109</f>
        <v>156.49369999999999</v>
      </c>
      <c r="Q109" s="30" t="s">
        <v>418</v>
      </c>
      <c r="R109" s="16">
        <v>181.06566000000001</v>
      </c>
      <c r="S109" s="16">
        <v>2.3062282999999999E-2</v>
      </c>
      <c r="T109">
        <v>157.43329299999999</v>
      </c>
      <c r="U109" s="13">
        <f t="shared" si="15"/>
        <v>604509.82696457114</v>
      </c>
      <c r="V109" s="13">
        <f t="shared" si="9"/>
        <v>555093.90412976383</v>
      </c>
      <c r="W109" s="13">
        <f t="shared" si="10"/>
        <v>123570.80072744784</v>
      </c>
      <c r="X109" s="13">
        <f t="shared" si="11"/>
        <v>1283174.5318217827</v>
      </c>
      <c r="Y109" s="12">
        <f t="shared" si="12"/>
        <v>0.15615983203429717</v>
      </c>
      <c r="Z109" s="18">
        <f t="shared" si="13"/>
        <v>1.5615983203429717E-3</v>
      </c>
      <c r="AA109" s="16"/>
      <c r="AB109" s="16"/>
      <c r="AC109" s="16"/>
      <c r="AD109" s="16"/>
      <c r="AE109" s="16">
        <f t="shared" ref="AE109:AE110" si="32">$S109*100</f>
        <v>2.3062282999999999</v>
      </c>
      <c r="AF109" s="16"/>
      <c r="AG109" s="16"/>
      <c r="AH109" s="16"/>
      <c r="AI109" s="16"/>
      <c r="AJ109" s="16"/>
    </row>
    <row r="110" spans="8:36">
      <c r="H110" t="s">
        <v>464</v>
      </c>
      <c r="I110" s="44"/>
      <c r="J110">
        <f>C$59*1.1</f>
        <v>13.426600000000001</v>
      </c>
      <c r="K110" s="16">
        <v>186.78555</v>
      </c>
      <c r="L110" s="16">
        <v>2.3382215000000001E-2</v>
      </c>
      <c r="M110">
        <f>M$50-C$59+J110</f>
        <v>158.9349</v>
      </c>
      <c r="Q110" s="30" t="s">
        <v>409</v>
      </c>
      <c r="R110" s="16">
        <v>182.64972</v>
      </c>
      <c r="S110" s="16">
        <v>2.3689890000000002E-2</v>
      </c>
      <c r="T110">
        <v>156.96420499999996</v>
      </c>
      <c r="U110" s="13">
        <f t="shared" si="15"/>
        <v>602565.80967378337</v>
      </c>
      <c r="V110" s="13">
        <f t="shared" si="9"/>
        <v>553439.94717860967</v>
      </c>
      <c r="W110" s="13">
        <f t="shared" si="10"/>
        <v>127319.74226566017</v>
      </c>
      <c r="X110" s="13">
        <f t="shared" si="11"/>
        <v>1283325.4991180531</v>
      </c>
      <c r="Y110" s="12">
        <f t="shared" si="12"/>
        <v>0.16794334571830216</v>
      </c>
      <c r="Z110" s="18">
        <f t="shared" si="13"/>
        <v>1.6794334571830216E-3</v>
      </c>
      <c r="AA110" s="16"/>
      <c r="AB110" s="16"/>
      <c r="AC110" s="16"/>
      <c r="AD110" s="16"/>
      <c r="AE110" s="16">
        <f t="shared" si="32"/>
        <v>2.368989</v>
      </c>
      <c r="AF110" s="16"/>
      <c r="AG110" s="16"/>
      <c r="AH110" s="16"/>
      <c r="AI110" s="16"/>
      <c r="AJ110" s="16"/>
    </row>
    <row r="111" spans="8:36">
      <c r="H111" t="s">
        <v>493</v>
      </c>
      <c r="I111" s="44" t="s">
        <v>448</v>
      </c>
      <c r="J111">
        <f>C$69+J93*C$60</f>
        <v>46.679590000000005</v>
      </c>
      <c r="K111" s="16">
        <v>178.88892000000001</v>
      </c>
      <c r="L111" s="16">
        <v>2.3518126E-2</v>
      </c>
      <c r="M111">
        <f t="shared" ref="M111:M132" si="33">M$50</f>
        <v>157.71429999999998</v>
      </c>
      <c r="Q111" s="31" t="s">
        <v>484</v>
      </c>
      <c r="R111" s="16">
        <v>186.16659999999999</v>
      </c>
      <c r="S111" s="16">
        <v>2.3564693000000001E-2</v>
      </c>
      <c r="T111">
        <v>158.35606899999999</v>
      </c>
      <c r="U111" s="13">
        <f t="shared" si="15"/>
        <v>598425.7828049286</v>
      </c>
      <c r="V111" s="13">
        <f t="shared" si="9"/>
        <v>558347.51918612444</v>
      </c>
      <c r="W111" s="13">
        <f t="shared" si="10"/>
        <v>126570.07165155135</v>
      </c>
      <c r="X111" s="13">
        <f t="shared" si="11"/>
        <v>1283343.3736426043</v>
      </c>
      <c r="Y111" s="12">
        <f t="shared" si="12"/>
        <v>0.16933851347877837</v>
      </c>
      <c r="Z111" s="18">
        <f t="shared" si="13"/>
        <v>1.6933851347877837E-3</v>
      </c>
      <c r="AA111" s="16"/>
      <c r="AB111" s="16"/>
      <c r="AC111" s="16"/>
      <c r="AD111" s="16"/>
      <c r="AE111" s="16"/>
      <c r="AF111" s="16">
        <f t="shared" ref="AF111:AF112" si="34">$S111*100</f>
        <v>2.3564693000000001</v>
      </c>
      <c r="AG111" s="16"/>
      <c r="AH111" s="16"/>
      <c r="AI111" s="16"/>
      <c r="AJ111" s="16"/>
    </row>
    <row r="112" spans="8:36">
      <c r="H112" t="s">
        <v>495</v>
      </c>
      <c r="I112" s="44"/>
      <c r="J112">
        <f>C$69+J94*C$60</f>
        <v>44.280810000000002</v>
      </c>
      <c r="K112" s="16">
        <v>189.69954000000001</v>
      </c>
      <c r="L112" s="16">
        <v>2.3471705999999998E-2</v>
      </c>
      <c r="M112">
        <f t="shared" si="33"/>
        <v>157.71429999999998</v>
      </c>
      <c r="Q112" s="31" t="s">
        <v>464</v>
      </c>
      <c r="R112" s="16">
        <v>186.78555</v>
      </c>
      <c r="S112" s="16">
        <v>2.3382215000000001E-2</v>
      </c>
      <c r="T112">
        <v>158.9349</v>
      </c>
      <c r="U112" s="13">
        <f t="shared" si="15"/>
        <v>597721.25906406192</v>
      </c>
      <c r="V112" s="13">
        <f t="shared" si="9"/>
        <v>560388.41888083739</v>
      </c>
      <c r="W112" s="13">
        <f t="shared" si="10"/>
        <v>125479.03362723593</v>
      </c>
      <c r="X112" s="13">
        <f t="shared" si="11"/>
        <v>1283588.7115721353</v>
      </c>
      <c r="Y112" s="12">
        <f t="shared" si="12"/>
        <v>0.18848797777502035</v>
      </c>
      <c r="Z112" s="18">
        <f t="shared" si="13"/>
        <v>1.8848797777502035E-3</v>
      </c>
      <c r="AA112" s="16"/>
      <c r="AB112" s="16"/>
      <c r="AC112" s="16"/>
      <c r="AD112" s="16"/>
      <c r="AE112" s="16"/>
      <c r="AF112" s="16">
        <f t="shared" si="34"/>
        <v>2.3382215</v>
      </c>
      <c r="AG112" s="16"/>
      <c r="AH112" s="16"/>
      <c r="AI112" s="16"/>
      <c r="AJ112" s="16"/>
    </row>
    <row r="113" spans="8:36">
      <c r="H113" t="s">
        <v>489</v>
      </c>
      <c r="I113" s="44" t="s">
        <v>449</v>
      </c>
      <c r="J113">
        <f>E$60+J95*C$61</f>
        <v>31.978580000000001</v>
      </c>
      <c r="K113" s="16">
        <v>186.43073000000001</v>
      </c>
      <c r="L113" s="16">
        <v>2.3074730000000002E-2</v>
      </c>
      <c r="M113">
        <f t="shared" si="33"/>
        <v>157.71429999999998</v>
      </c>
      <c r="Q113" s="32" t="s">
        <v>462</v>
      </c>
      <c r="R113" s="16">
        <v>181.83353</v>
      </c>
      <c r="S113" s="16">
        <v>2.3165016E-2</v>
      </c>
      <c r="T113">
        <v>157.71429999999998</v>
      </c>
      <c r="U113" s="13">
        <f t="shared" si="15"/>
        <v>603561.12322838872</v>
      </c>
      <c r="V113" s="13">
        <f t="shared" si="9"/>
        <v>556084.70645464293</v>
      </c>
      <c r="W113" s="13">
        <f t="shared" si="10"/>
        <v>124182.90776573851</v>
      </c>
      <c r="X113" s="13">
        <f t="shared" si="11"/>
        <v>1283828.7374487701</v>
      </c>
      <c r="Y113" s="12">
        <f t="shared" si="12"/>
        <v>0.20722281817893151</v>
      </c>
      <c r="Z113" s="18">
        <f t="shared" si="13"/>
        <v>2.0722281817893151E-3</v>
      </c>
      <c r="AA113" s="16"/>
      <c r="AB113" s="16"/>
      <c r="AC113" s="16"/>
      <c r="AD113" s="16"/>
      <c r="AE113" s="16"/>
      <c r="AF113" s="16"/>
      <c r="AG113" s="16">
        <f t="shared" ref="AG113:AG116" si="35">$S113*100</f>
        <v>2.3165016</v>
      </c>
      <c r="AH113" s="16"/>
      <c r="AI113" s="16"/>
      <c r="AJ113" s="16"/>
    </row>
    <row r="114" spans="8:36">
      <c r="H114" t="s">
        <v>490</v>
      </c>
      <c r="I114" s="44"/>
      <c r="J114">
        <f>E$60+J96*C$61</f>
        <v>28.97822</v>
      </c>
      <c r="K114" s="16">
        <v>181.27203</v>
      </c>
      <c r="L114" s="16">
        <v>2.3591157000000001E-2</v>
      </c>
      <c r="M114">
        <f t="shared" si="33"/>
        <v>157.71429999999998</v>
      </c>
      <c r="Q114" s="32" t="s">
        <v>538</v>
      </c>
      <c r="R114" s="16">
        <v>187.08183</v>
      </c>
      <c r="S114" s="16">
        <v>2.4199028000000001E-2</v>
      </c>
      <c r="T114">
        <v>157.71429999999998</v>
      </c>
      <c r="U114" s="13">
        <f t="shared" si="15"/>
        <v>597386.48856781097</v>
      </c>
      <c r="V114" s="13">
        <f t="shared" ref="V114:V170" si="36">AO$78/(6000/T114*60)*AM$71</f>
        <v>556084.70645464293</v>
      </c>
      <c r="W114" s="13">
        <f t="shared" ref="W114:W170" si="37">(AM$74+2*AM$71)*(S114/(AN$71-S114))*2</f>
        <v>130377.82079279976</v>
      </c>
      <c r="X114" s="13">
        <f t="shared" ref="X114:X170" si="38">SUM(U114:W114)</f>
        <v>1283849.0158152538</v>
      </c>
      <c r="Y114" s="12">
        <f t="shared" ref="Y114:Y170" si="39">(X114/X$50-1)*100</f>
        <v>0.20880561402183417</v>
      </c>
      <c r="Z114" s="18">
        <f t="shared" ref="Z114:Z170" si="40">ABS(Y114)/100</f>
        <v>2.0880561402183417E-3</v>
      </c>
      <c r="AA114" s="16"/>
      <c r="AB114" s="16"/>
      <c r="AC114" s="16"/>
      <c r="AD114" s="16"/>
      <c r="AE114" s="16"/>
      <c r="AF114" s="16"/>
      <c r="AG114" s="16">
        <f t="shared" si="35"/>
        <v>2.4199028</v>
      </c>
      <c r="AH114" s="16"/>
      <c r="AI114" s="16"/>
      <c r="AJ114" s="16"/>
    </row>
    <row r="115" spans="8:36">
      <c r="H115" t="s">
        <v>500</v>
      </c>
      <c r="I115" s="44" t="s">
        <v>570</v>
      </c>
      <c r="J115">
        <f>E$61+C$62*J97</f>
        <v>40.612579999999994</v>
      </c>
      <c r="K115" s="16">
        <v>185.43547000000001</v>
      </c>
      <c r="L115" s="16">
        <v>2.3454716E-2</v>
      </c>
      <c r="M115">
        <f t="shared" si="33"/>
        <v>157.71429999999998</v>
      </c>
      <c r="Q115" s="32" t="s">
        <v>539</v>
      </c>
      <c r="R115" s="16">
        <v>186.72513000000001</v>
      </c>
      <c r="S115" s="16">
        <v>2.3820270000000001E-2</v>
      </c>
      <c r="T115">
        <v>156.71010599999997</v>
      </c>
      <c r="U115" s="13">
        <f t="shared" si="15"/>
        <v>597789.72407609376</v>
      </c>
      <c r="V115" s="13">
        <f t="shared" si="36"/>
        <v>552544.01974637667</v>
      </c>
      <c r="W115" s="13">
        <f t="shared" si="37"/>
        <v>128101.41606063796</v>
      </c>
      <c r="X115" s="13">
        <f t="shared" si="38"/>
        <v>1278435.1598831082</v>
      </c>
      <c r="Y115" s="12">
        <f t="shared" si="39"/>
        <v>-0.21376435335255239</v>
      </c>
      <c r="Z115" s="18">
        <f t="shared" si="40"/>
        <v>2.1376435335255239E-3</v>
      </c>
      <c r="AA115" s="16"/>
      <c r="AB115" s="16"/>
      <c r="AC115" s="16"/>
      <c r="AD115" s="16"/>
      <c r="AE115" s="16"/>
      <c r="AF115" s="16"/>
      <c r="AG115" s="16">
        <f t="shared" si="35"/>
        <v>2.3820269999999999</v>
      </c>
      <c r="AH115" s="16"/>
      <c r="AI115" s="16"/>
      <c r="AJ115" s="16"/>
    </row>
    <row r="116" spans="8:36">
      <c r="H116" t="s">
        <v>501</v>
      </c>
      <c r="I116" s="44"/>
      <c r="J116">
        <f>E$61+C$62*J98</f>
        <v>42.864620000000002</v>
      </c>
      <c r="K116" s="16">
        <v>184.43531999999999</v>
      </c>
      <c r="L116" s="16">
        <v>2.3364850999999999E-2</v>
      </c>
      <c r="M116">
        <f t="shared" si="33"/>
        <v>157.71429999999998</v>
      </c>
      <c r="Q116" s="32" t="s">
        <v>540</v>
      </c>
      <c r="R116" s="16">
        <v>186.75887</v>
      </c>
      <c r="S116" s="16">
        <v>2.3564307E-2</v>
      </c>
      <c r="T116">
        <v>158.71849399999996</v>
      </c>
      <c r="U116" s="13">
        <f t="shared" ref="U116:U170" si="41">(((180/(AL$54*(R116*0.000001)^2)*(1-AL$53)/AL$53)*AL$56*AL$57/(AL$58*AL$59))*AL$63+AL$62)/(AN$74*60)*AM$68</f>
        <v>597751.48335269315</v>
      </c>
      <c r="V116" s="13">
        <f t="shared" si="36"/>
        <v>559625.3931629092</v>
      </c>
      <c r="W116" s="13">
        <f t="shared" si="37"/>
        <v>126567.76171744679</v>
      </c>
      <c r="X116" s="13">
        <f t="shared" si="38"/>
        <v>1283944.6382330491</v>
      </c>
      <c r="Y116" s="12">
        <f t="shared" si="39"/>
        <v>0.21626927069731128</v>
      </c>
      <c r="Z116" s="18">
        <f t="shared" si="40"/>
        <v>2.1626927069731128E-3</v>
      </c>
      <c r="AA116" s="16"/>
      <c r="AB116" s="16"/>
      <c r="AC116" s="16"/>
      <c r="AD116" s="16"/>
      <c r="AE116" s="16"/>
      <c r="AF116" s="16"/>
      <c r="AG116" s="16">
        <f t="shared" si="35"/>
        <v>2.3564306999999998</v>
      </c>
      <c r="AH116" s="16"/>
      <c r="AI116" s="16"/>
      <c r="AJ116" s="16"/>
    </row>
    <row r="117" spans="8:36">
      <c r="H117" t="s">
        <v>494</v>
      </c>
      <c r="I117" s="44" t="s">
        <v>571</v>
      </c>
      <c r="J117">
        <f>E$62+C$63*J99</f>
        <v>48.192770000000003</v>
      </c>
      <c r="K117" s="16">
        <v>185.87798000000001</v>
      </c>
      <c r="L117" s="16">
        <v>2.3735404000000002E-2</v>
      </c>
      <c r="M117">
        <f t="shared" si="33"/>
        <v>157.71429999999998</v>
      </c>
      <c r="Q117" s="30" t="s">
        <v>406</v>
      </c>
      <c r="R117" s="16">
        <v>185.59119999999999</v>
      </c>
      <c r="S117" s="16">
        <v>2.3004804E-2</v>
      </c>
      <c r="T117">
        <v>157.71429999999998</v>
      </c>
      <c r="U117" s="13">
        <f t="shared" si="41"/>
        <v>599087.06783039821</v>
      </c>
      <c r="V117" s="13">
        <f t="shared" si="36"/>
        <v>556084.70645464293</v>
      </c>
      <c r="W117" s="13">
        <f t="shared" si="37"/>
        <v>123228.59258627432</v>
      </c>
      <c r="X117" s="13">
        <f t="shared" si="38"/>
        <v>1278400.3668713155</v>
      </c>
      <c r="Y117" s="12">
        <f t="shared" si="39"/>
        <v>-0.21648006689247712</v>
      </c>
      <c r="Z117" s="18">
        <f t="shared" si="40"/>
        <v>2.1648006689247712E-3</v>
      </c>
      <c r="AA117" s="16"/>
      <c r="AB117" s="16"/>
      <c r="AC117" s="16"/>
      <c r="AD117" s="16"/>
      <c r="AE117" s="16">
        <f t="shared" ref="AE117:AE118" si="42">$S117*100</f>
        <v>2.3004804000000001</v>
      </c>
      <c r="AF117" s="16"/>
      <c r="AG117" s="16"/>
      <c r="AH117" s="16"/>
      <c r="AI117" s="16"/>
      <c r="AJ117" s="16"/>
    </row>
    <row r="118" spans="8:36">
      <c r="H118" t="s">
        <v>492</v>
      </c>
      <c r="I118" s="44"/>
      <c r="J118">
        <f>E$62+C$63*J100</f>
        <v>49.627030000000005</v>
      </c>
      <c r="K118" s="16">
        <v>190.22423000000001</v>
      </c>
      <c r="L118" s="16">
        <v>2.2918021E-2</v>
      </c>
      <c r="M118">
        <f t="shared" si="33"/>
        <v>157.71429999999998</v>
      </c>
      <c r="Q118" s="30" t="s">
        <v>428</v>
      </c>
      <c r="R118" s="16">
        <v>184.41265999999999</v>
      </c>
      <c r="S118" s="16">
        <v>2.3316360000000001E-2</v>
      </c>
      <c r="T118">
        <v>158.39228</v>
      </c>
      <c r="U118" s="13">
        <f t="shared" si="41"/>
        <v>600460.89276166318</v>
      </c>
      <c r="V118" s="13">
        <f t="shared" si="36"/>
        <v>558475.19551798166</v>
      </c>
      <c r="W118" s="13">
        <f t="shared" si="37"/>
        <v>125085.75893089555</v>
      </c>
      <c r="X118" s="13">
        <f t="shared" si="38"/>
        <v>1284021.8472105404</v>
      </c>
      <c r="Y118" s="12">
        <f t="shared" si="39"/>
        <v>0.22229569539504723</v>
      </c>
      <c r="Z118" s="18">
        <f t="shared" si="40"/>
        <v>2.2229569539504723E-3</v>
      </c>
      <c r="AA118" s="16"/>
      <c r="AB118" s="16"/>
      <c r="AC118" s="16"/>
      <c r="AD118" s="16"/>
      <c r="AE118" s="16">
        <f t="shared" si="42"/>
        <v>2.331636</v>
      </c>
      <c r="AF118" s="16"/>
      <c r="AG118" s="16"/>
      <c r="AH118" s="16"/>
      <c r="AI118" s="16"/>
      <c r="AJ118" s="16"/>
    </row>
    <row r="119" spans="8:36">
      <c r="H119" t="s">
        <v>491</v>
      </c>
      <c r="I119" s="44" t="s">
        <v>572</v>
      </c>
      <c r="J119">
        <f>E$63+C$64*J101</f>
        <v>48.875970000000002</v>
      </c>
      <c r="K119" s="16">
        <v>186.76098999999999</v>
      </c>
      <c r="L119" s="16">
        <v>2.3690139999999998E-2</v>
      </c>
      <c r="M119">
        <f t="shared" si="33"/>
        <v>157.71429999999998</v>
      </c>
      <c r="Q119" s="31" t="s">
        <v>483</v>
      </c>
      <c r="R119" s="16">
        <v>194.16607999999999</v>
      </c>
      <c r="S119" s="16">
        <v>2.3651986999999999E-2</v>
      </c>
      <c r="T119">
        <v>159.21448999999998</v>
      </c>
      <c r="U119" s="13">
        <f t="shared" si="41"/>
        <v>589832.63709086285</v>
      </c>
      <c r="V119" s="13">
        <f t="shared" si="36"/>
        <v>561374.22500670957</v>
      </c>
      <c r="W119" s="13">
        <f t="shared" si="37"/>
        <v>127092.68581907789</v>
      </c>
      <c r="X119" s="13">
        <f t="shared" si="38"/>
        <v>1278299.5479166503</v>
      </c>
      <c r="Y119" s="12">
        <f t="shared" si="39"/>
        <v>-0.22434933103943067</v>
      </c>
      <c r="Z119" s="18">
        <f t="shared" si="40"/>
        <v>2.2434933103943067E-3</v>
      </c>
      <c r="AA119" s="16"/>
      <c r="AB119" s="16"/>
      <c r="AC119" s="16"/>
      <c r="AD119" s="16"/>
      <c r="AE119" s="16"/>
      <c r="AF119" s="16">
        <f>$S119*100</f>
        <v>2.3651987000000001</v>
      </c>
      <c r="AG119" s="16"/>
      <c r="AH119" s="16"/>
      <c r="AI119" s="16"/>
      <c r="AJ119" s="16"/>
    </row>
    <row r="120" spans="8:36">
      <c r="H120" t="s">
        <v>488</v>
      </c>
      <c r="I120" s="44"/>
      <c r="J120">
        <f>E$63+C$64*J102</f>
        <v>48.868429999999996</v>
      </c>
      <c r="K120" s="16">
        <v>186.72436999999999</v>
      </c>
      <c r="L120" s="16">
        <v>2.3689503000000001E-2</v>
      </c>
      <c r="M120">
        <f t="shared" si="33"/>
        <v>157.71429999999998</v>
      </c>
      <c r="Q120" s="30" t="s">
        <v>441</v>
      </c>
      <c r="R120" s="16">
        <v>186.87886</v>
      </c>
      <c r="S120" s="16">
        <v>2.4221289999999999E-2</v>
      </c>
      <c r="T120">
        <v>157.71429999999998</v>
      </c>
      <c r="U120" s="13">
        <f t="shared" si="41"/>
        <v>597615.65513987874</v>
      </c>
      <c r="V120" s="13">
        <f t="shared" si="36"/>
        <v>556084.70645464293</v>
      </c>
      <c r="W120" s="13">
        <f t="shared" si="37"/>
        <v>130511.88022317761</v>
      </c>
      <c r="X120" s="13">
        <f t="shared" si="38"/>
        <v>1284212.2418176993</v>
      </c>
      <c r="Y120" s="12">
        <f t="shared" si="39"/>
        <v>0.23715664550967297</v>
      </c>
      <c r="Z120" s="18">
        <f t="shared" si="40"/>
        <v>2.3715664550967297E-3</v>
      </c>
      <c r="AA120" s="16"/>
      <c r="AB120" s="16"/>
      <c r="AC120" s="16"/>
      <c r="AD120" s="16"/>
      <c r="AE120" s="16">
        <f t="shared" ref="AE120:AE121" si="43">$S120*100</f>
        <v>2.422129</v>
      </c>
      <c r="AF120" s="16"/>
      <c r="AG120" s="16"/>
      <c r="AH120" s="16"/>
      <c r="AI120" s="16"/>
      <c r="AJ120" s="16"/>
    </row>
    <row r="121" spans="8:36">
      <c r="H121" t="s">
        <v>498</v>
      </c>
      <c r="I121" s="44" t="s">
        <v>573</v>
      </c>
      <c r="J121">
        <f>E$64+C$65*J103</f>
        <v>20.617239999999999</v>
      </c>
      <c r="K121" s="16">
        <v>187.00339</v>
      </c>
      <c r="L121" s="16">
        <v>2.4738745999999999E-2</v>
      </c>
      <c r="M121">
        <f t="shared" si="33"/>
        <v>157.71429999999998</v>
      </c>
      <c r="Q121" s="30" t="s">
        <v>438</v>
      </c>
      <c r="R121" s="16">
        <v>186.59200999999999</v>
      </c>
      <c r="S121" s="16">
        <v>2.3141377000000001E-2</v>
      </c>
      <c r="T121">
        <v>157.71429999999998</v>
      </c>
      <c r="U121" s="13">
        <f t="shared" si="41"/>
        <v>597940.80396177864</v>
      </c>
      <c r="V121" s="13">
        <f t="shared" si="36"/>
        <v>556084.70645464293</v>
      </c>
      <c r="W121" s="13">
        <f t="shared" si="37"/>
        <v>124042.00726793002</v>
      </c>
      <c r="X121" s="13">
        <f t="shared" si="38"/>
        <v>1278067.5176843517</v>
      </c>
      <c r="Y121" s="12">
        <f t="shared" si="39"/>
        <v>-0.2424600840630009</v>
      </c>
      <c r="Z121" s="18">
        <f t="shared" si="40"/>
        <v>2.424600840630009E-3</v>
      </c>
      <c r="AA121" s="16"/>
      <c r="AB121" s="16"/>
      <c r="AC121" s="16"/>
      <c r="AD121" s="16"/>
      <c r="AE121" s="16">
        <f t="shared" si="43"/>
        <v>2.3141377000000003</v>
      </c>
      <c r="AF121" s="16"/>
      <c r="AG121" s="16"/>
      <c r="AH121" s="16"/>
      <c r="AI121" s="16"/>
      <c r="AJ121" s="16"/>
    </row>
    <row r="122" spans="8:36">
      <c r="H122" t="s">
        <v>499</v>
      </c>
      <c r="I122" s="44"/>
      <c r="J122">
        <f>E$64+C$65*J104</f>
        <v>14.338359999999994</v>
      </c>
      <c r="K122" s="16">
        <v>186.41806</v>
      </c>
      <c r="L122" s="16">
        <v>2.2570051000000001E-2</v>
      </c>
      <c r="M122">
        <f t="shared" si="33"/>
        <v>157.71429999999998</v>
      </c>
      <c r="Q122" s="31" t="s">
        <v>466</v>
      </c>
      <c r="R122" s="16">
        <v>186.73346000000001</v>
      </c>
      <c r="S122" s="16">
        <v>2.3747139E-2</v>
      </c>
      <c r="T122">
        <v>156.68558999999996</v>
      </c>
      <c r="U122" s="13">
        <f t="shared" si="41"/>
        <v>597780.28097453446</v>
      </c>
      <c r="V122" s="13">
        <f t="shared" si="36"/>
        <v>552457.57880434766</v>
      </c>
      <c r="W122" s="13">
        <f t="shared" si="37"/>
        <v>127662.84838686431</v>
      </c>
      <c r="X122" s="13">
        <f t="shared" si="38"/>
        <v>1277900.7081657464</v>
      </c>
      <c r="Y122" s="12">
        <f t="shared" si="39"/>
        <v>-0.25548013737033415</v>
      </c>
      <c r="Z122" s="18">
        <f t="shared" si="40"/>
        <v>2.5548013737033415E-3</v>
      </c>
      <c r="AA122" s="16"/>
      <c r="AB122" s="16"/>
      <c r="AC122" s="16"/>
      <c r="AD122" s="16"/>
      <c r="AE122" s="16"/>
      <c r="AF122" s="16">
        <f t="shared" ref="AF122:AF123" si="44">$S122*100</f>
        <v>2.3747139000000002</v>
      </c>
      <c r="AG122" s="16"/>
      <c r="AH122" s="16"/>
      <c r="AI122" s="16"/>
      <c r="AJ122" s="16"/>
    </row>
    <row r="123" spans="8:36">
      <c r="H123" t="s">
        <v>474</v>
      </c>
      <c r="I123" s="44" t="s">
        <v>574</v>
      </c>
      <c r="J123">
        <f>E$65+C$66*J105</f>
        <v>23.134570000000004</v>
      </c>
      <c r="K123" s="16">
        <v>186.75783999999999</v>
      </c>
      <c r="L123" s="16">
        <v>2.3574699000000001E-2</v>
      </c>
      <c r="M123">
        <f t="shared" si="33"/>
        <v>157.71429999999998</v>
      </c>
      <c r="Q123" s="31" t="s">
        <v>479</v>
      </c>
      <c r="R123" s="16">
        <v>186.751</v>
      </c>
      <c r="S123" s="16">
        <v>2.3634182E-2</v>
      </c>
      <c r="T123">
        <v>158.74300999999997</v>
      </c>
      <c r="U123" s="13">
        <f t="shared" si="41"/>
        <v>597760.40131234983</v>
      </c>
      <c r="V123" s="13">
        <f t="shared" si="36"/>
        <v>559711.83410493808</v>
      </c>
      <c r="W123" s="13">
        <f t="shared" si="37"/>
        <v>126986.05445209924</v>
      </c>
      <c r="X123" s="13">
        <f t="shared" si="38"/>
        <v>1284458.2898693869</v>
      </c>
      <c r="Y123" s="12">
        <f t="shared" si="39"/>
        <v>0.25636153726840138</v>
      </c>
      <c r="Z123" s="18">
        <f t="shared" si="40"/>
        <v>2.5636153726840138E-3</v>
      </c>
      <c r="AA123" s="16"/>
      <c r="AB123" s="16"/>
      <c r="AC123" s="16"/>
      <c r="AD123" s="16"/>
      <c r="AE123" s="16"/>
      <c r="AF123" s="16">
        <f t="shared" si="44"/>
        <v>2.3634181999999999</v>
      </c>
      <c r="AG123" s="16"/>
      <c r="AH123" s="16"/>
      <c r="AI123" s="16"/>
      <c r="AJ123" s="16"/>
    </row>
    <row r="124" spans="8:36">
      <c r="H124" t="s">
        <v>480</v>
      </c>
      <c r="I124" s="44"/>
      <c r="J124">
        <f>E$65+C$66*J106</f>
        <v>24.391630000000003</v>
      </c>
      <c r="K124" s="16">
        <v>186.72684000000001</v>
      </c>
      <c r="L124" s="16">
        <v>2.3802357E-2</v>
      </c>
      <c r="M124">
        <f t="shared" si="33"/>
        <v>157.71429999999998</v>
      </c>
      <c r="Q124" s="32" t="s">
        <v>541</v>
      </c>
      <c r="R124" s="16">
        <v>186.8098</v>
      </c>
      <c r="S124" s="16">
        <v>2.3147062999999999E-2</v>
      </c>
      <c r="T124">
        <v>157.71429999999998</v>
      </c>
      <c r="U124" s="13">
        <f t="shared" si="41"/>
        <v>597693.7988209055</v>
      </c>
      <c r="V124" s="13">
        <f t="shared" si="36"/>
        <v>556084.70645464293</v>
      </c>
      <c r="W124" s="13">
        <f t="shared" si="37"/>
        <v>124075.89578677337</v>
      </c>
      <c r="X124" s="13">
        <f t="shared" si="38"/>
        <v>1277854.4010623218</v>
      </c>
      <c r="Y124" s="12">
        <f t="shared" si="39"/>
        <v>-0.25909456513283358</v>
      </c>
      <c r="Z124" s="18">
        <f t="shared" si="40"/>
        <v>2.5909456513283358E-3</v>
      </c>
      <c r="AA124" s="16"/>
      <c r="AB124" s="16"/>
      <c r="AC124" s="16"/>
      <c r="AD124" s="16"/>
      <c r="AE124" s="16"/>
      <c r="AF124" s="16"/>
      <c r="AG124" s="16">
        <f>$S124*100</f>
        <v>2.3147063000000001</v>
      </c>
      <c r="AH124" s="16"/>
      <c r="AI124" s="16"/>
      <c r="AJ124" s="16"/>
    </row>
    <row r="125" spans="8:36">
      <c r="H125" t="s">
        <v>487</v>
      </c>
      <c r="I125" s="44" t="s">
        <v>575</v>
      </c>
      <c r="J125">
        <f>E$67+C$68*J109</f>
        <v>13.922049999999999</v>
      </c>
      <c r="K125" s="16">
        <v>186.70419999999999</v>
      </c>
      <c r="L125" s="16">
        <v>2.3975857999999999E-2</v>
      </c>
      <c r="M125">
        <f t="shared" si="33"/>
        <v>157.71429999999998</v>
      </c>
      <c r="Q125" s="31" t="s">
        <v>489</v>
      </c>
      <c r="R125" s="16">
        <v>186.43073000000001</v>
      </c>
      <c r="S125" s="16">
        <v>2.3074730000000002E-2</v>
      </c>
      <c r="T125">
        <v>157.71429999999998</v>
      </c>
      <c r="U125" s="13">
        <f t="shared" si="41"/>
        <v>598124.27679685492</v>
      </c>
      <c r="V125" s="13">
        <f t="shared" si="36"/>
        <v>556084.70645464293</v>
      </c>
      <c r="W125" s="13">
        <f t="shared" si="37"/>
        <v>123644.93048142454</v>
      </c>
      <c r="X125" s="13">
        <f t="shared" si="38"/>
        <v>1277853.9137329224</v>
      </c>
      <c r="Y125" s="12">
        <f t="shared" si="39"/>
        <v>-0.25913260285881368</v>
      </c>
      <c r="Z125" s="18">
        <f t="shared" si="40"/>
        <v>2.5913260285881368E-3</v>
      </c>
      <c r="AA125" s="16"/>
      <c r="AB125" s="16"/>
      <c r="AC125" s="16"/>
      <c r="AD125" s="16"/>
      <c r="AE125" s="16"/>
      <c r="AF125" s="16">
        <f>$S125*100</f>
        <v>2.3074730000000003</v>
      </c>
      <c r="AG125" s="16"/>
      <c r="AH125" s="16"/>
      <c r="AI125" s="16"/>
      <c r="AJ125" s="16"/>
    </row>
    <row r="126" spans="8:36">
      <c r="H126" t="s">
        <v>486</v>
      </c>
      <c r="I126" s="44"/>
      <c r="J126">
        <f>E$67+C$68*J110</f>
        <v>11.735149999999999</v>
      </c>
      <c r="K126" s="16">
        <v>186.77768</v>
      </c>
      <c r="L126" s="16">
        <v>2.3413661999999998E-2</v>
      </c>
      <c r="M126">
        <f t="shared" si="33"/>
        <v>157.71429999999998</v>
      </c>
      <c r="Q126" s="30" t="s">
        <v>436</v>
      </c>
      <c r="R126" s="16">
        <v>188.27562</v>
      </c>
      <c r="S126" s="16">
        <v>2.3417223000000001E-2</v>
      </c>
      <c r="T126">
        <v>157.71429999999998</v>
      </c>
      <c r="U126" s="13">
        <f t="shared" si="41"/>
        <v>596053.58533747762</v>
      </c>
      <c r="V126" s="13">
        <f t="shared" si="36"/>
        <v>556084.70645464293</v>
      </c>
      <c r="W126" s="13">
        <f t="shared" si="37"/>
        <v>125688.19743574267</v>
      </c>
      <c r="X126" s="13">
        <f t="shared" si="38"/>
        <v>1277826.4892278633</v>
      </c>
      <c r="Y126" s="12">
        <f t="shared" si="39"/>
        <v>-0.26127317925267457</v>
      </c>
      <c r="Z126" s="18">
        <f t="shared" si="40"/>
        <v>2.6127317925267457E-3</v>
      </c>
      <c r="AA126" s="16"/>
      <c r="AB126" s="16"/>
      <c r="AC126" s="16"/>
      <c r="AD126" s="16"/>
      <c r="AE126" s="16">
        <f>$S126*100</f>
        <v>2.3417223000000003</v>
      </c>
      <c r="AF126" s="16"/>
      <c r="AG126" s="16"/>
      <c r="AH126" s="16"/>
      <c r="AI126" s="16"/>
      <c r="AJ126" s="16"/>
    </row>
    <row r="127" spans="8:36">
      <c r="H127" t="s">
        <v>470</v>
      </c>
      <c r="I127" s="44" t="s">
        <v>377</v>
      </c>
      <c r="J127">
        <f>C70*0.9</f>
        <v>0.63</v>
      </c>
      <c r="K127" s="16">
        <v>188.11208999999999</v>
      </c>
      <c r="L127" s="16">
        <v>2.4156919999999998E-2</v>
      </c>
      <c r="M127">
        <f t="shared" si="33"/>
        <v>157.71429999999998</v>
      </c>
      <c r="Q127" s="32" t="s">
        <v>542</v>
      </c>
      <c r="R127" s="16">
        <v>186.66315</v>
      </c>
      <c r="S127" s="16">
        <v>2.4271948000000002E-2</v>
      </c>
      <c r="T127">
        <v>157.71429999999998</v>
      </c>
      <c r="U127" s="13">
        <f t="shared" si="41"/>
        <v>597860.02589600231</v>
      </c>
      <c r="V127" s="13">
        <f t="shared" si="36"/>
        <v>556084.70645464293</v>
      </c>
      <c r="W127" s="13">
        <f t="shared" si="37"/>
        <v>130817.04551599022</v>
      </c>
      <c r="X127" s="13">
        <f t="shared" si="38"/>
        <v>1284761.7778666352</v>
      </c>
      <c r="Y127" s="12">
        <f t="shared" si="39"/>
        <v>0.28004981318543454</v>
      </c>
      <c r="Z127" s="18">
        <f t="shared" si="40"/>
        <v>2.8004981318543454E-3</v>
      </c>
      <c r="AA127" s="16"/>
      <c r="AB127" s="16"/>
      <c r="AC127" s="16"/>
      <c r="AD127" s="16"/>
      <c r="AE127" s="16"/>
      <c r="AF127" s="16"/>
      <c r="AG127" s="16">
        <f t="shared" ref="AG127:AG130" si="45">$S127*100</f>
        <v>2.4271948000000001</v>
      </c>
      <c r="AH127" s="16"/>
      <c r="AI127" s="16"/>
      <c r="AJ127" s="16"/>
    </row>
    <row r="128" spans="8:36">
      <c r="H128" t="s">
        <v>471</v>
      </c>
      <c r="I128" s="44"/>
      <c r="J128">
        <f>C70*1.1</f>
        <v>0.77</v>
      </c>
      <c r="K128" s="16">
        <v>182.95294000000001</v>
      </c>
      <c r="L128" s="16">
        <v>2.2893562999999999E-2</v>
      </c>
      <c r="M128">
        <f t="shared" si="33"/>
        <v>157.71429999999998</v>
      </c>
      <c r="Q128" s="32" t="s">
        <v>543</v>
      </c>
      <c r="R128" s="16">
        <v>199.17789999999999</v>
      </c>
      <c r="S128" s="16">
        <v>2.3387748999999999E-2</v>
      </c>
      <c r="T128">
        <v>160.71467999999999</v>
      </c>
      <c r="U128" s="13">
        <f t="shared" si="41"/>
        <v>584968.38600618974</v>
      </c>
      <c r="V128" s="13">
        <f t="shared" si="36"/>
        <v>566663.7435587761</v>
      </c>
      <c r="W128" s="13">
        <f t="shared" si="37"/>
        <v>125512.09313914302</v>
      </c>
      <c r="X128" s="13">
        <f t="shared" si="38"/>
        <v>1277144.2227041088</v>
      </c>
      <c r="Y128" s="12">
        <f t="shared" si="39"/>
        <v>-0.31452641434002171</v>
      </c>
      <c r="Z128" s="18">
        <f t="shared" si="40"/>
        <v>3.1452641434002171E-3</v>
      </c>
      <c r="AA128" s="16"/>
      <c r="AB128" s="16"/>
      <c r="AC128" s="16"/>
      <c r="AD128" s="16"/>
      <c r="AE128" s="16"/>
      <c r="AF128" s="16"/>
      <c r="AG128" s="16">
        <f t="shared" si="45"/>
        <v>2.3387748999999998</v>
      </c>
      <c r="AH128" s="16"/>
      <c r="AI128" s="16"/>
      <c r="AJ128" s="16"/>
    </row>
    <row r="129" spans="8:36">
      <c r="H129" t="s">
        <v>505</v>
      </c>
      <c r="I129" s="44" t="s">
        <v>379</v>
      </c>
      <c r="J129">
        <f>C71*0.9</f>
        <v>5.4</v>
      </c>
      <c r="K129" s="16">
        <v>185.70876999999999</v>
      </c>
      <c r="L129" s="16">
        <v>2.3672038999999999E-2</v>
      </c>
      <c r="M129">
        <f t="shared" si="33"/>
        <v>157.71429999999998</v>
      </c>
      <c r="Q129" s="32" t="s">
        <v>544</v>
      </c>
      <c r="R129" s="16">
        <v>185.74082999999999</v>
      </c>
      <c r="S129" s="16">
        <v>2.3571372E-2</v>
      </c>
      <c r="T129">
        <v>156.43076199999999</v>
      </c>
      <c r="U129" s="13">
        <f t="shared" si="41"/>
        <v>598914.51241251384</v>
      </c>
      <c r="V129" s="13">
        <f t="shared" si="36"/>
        <v>551559.08099168015</v>
      </c>
      <c r="W129" s="13">
        <f t="shared" si="37"/>
        <v>126610.04206063898</v>
      </c>
      <c r="X129" s="13">
        <f t="shared" si="38"/>
        <v>1277083.6354648329</v>
      </c>
      <c r="Y129" s="12">
        <f t="shared" si="39"/>
        <v>-0.31925545553450618</v>
      </c>
      <c r="Z129" s="18">
        <f t="shared" si="40"/>
        <v>3.1925545553450618E-3</v>
      </c>
      <c r="AA129" s="16"/>
      <c r="AB129" s="16"/>
      <c r="AC129" s="16"/>
      <c r="AD129" s="16"/>
      <c r="AE129" s="16"/>
      <c r="AF129" s="16"/>
      <c r="AG129" s="16">
        <f t="shared" si="45"/>
        <v>2.3571371999999999</v>
      </c>
      <c r="AH129" s="16"/>
      <c r="AI129" s="16"/>
      <c r="AJ129" s="16"/>
    </row>
    <row r="130" spans="8:36">
      <c r="H130" t="s">
        <v>504</v>
      </c>
      <c r="I130" s="44"/>
      <c r="J130">
        <f>C71*1.1</f>
        <v>6.6000000000000005</v>
      </c>
      <c r="K130" s="16">
        <v>184.97274999999999</v>
      </c>
      <c r="L130" s="16">
        <v>2.326377E-2</v>
      </c>
      <c r="M130">
        <f t="shared" si="33"/>
        <v>157.71429999999998</v>
      </c>
      <c r="Q130" s="32" t="s">
        <v>545</v>
      </c>
      <c r="R130" s="16">
        <v>181.44978</v>
      </c>
      <c r="S130" s="16">
        <v>2.3330905999999998E-2</v>
      </c>
      <c r="T130">
        <v>157.71429999999998</v>
      </c>
      <c r="U130" s="13">
        <f t="shared" si="41"/>
        <v>604033.74098911032</v>
      </c>
      <c r="V130" s="13">
        <f t="shared" si="36"/>
        <v>556084.70645464293</v>
      </c>
      <c r="W130" s="13">
        <f t="shared" si="37"/>
        <v>125172.60356693681</v>
      </c>
      <c r="X130" s="13">
        <f t="shared" si="38"/>
        <v>1285291.0510106902</v>
      </c>
      <c r="Y130" s="12">
        <f t="shared" si="39"/>
        <v>0.32136139184926193</v>
      </c>
      <c r="Z130" s="18">
        <f t="shared" si="40"/>
        <v>3.2136139184926193E-3</v>
      </c>
      <c r="AA130" s="16"/>
      <c r="AB130" s="16"/>
      <c r="AC130" s="16"/>
      <c r="AD130" s="16"/>
      <c r="AE130" s="16"/>
      <c r="AF130" s="16"/>
      <c r="AG130" s="16">
        <f t="shared" si="45"/>
        <v>2.3330905999999998</v>
      </c>
      <c r="AH130" s="16"/>
      <c r="AI130" s="16"/>
      <c r="AJ130" s="16"/>
    </row>
    <row r="131" spans="8:36">
      <c r="H131" t="s">
        <v>481</v>
      </c>
      <c r="I131" s="44" t="s">
        <v>445</v>
      </c>
      <c r="J131">
        <f>C$69-2</f>
        <v>55.4741</v>
      </c>
      <c r="K131" s="16"/>
      <c r="L131" s="16"/>
      <c r="M131">
        <f t="shared" si="33"/>
        <v>157.71429999999998</v>
      </c>
      <c r="Q131" s="31" t="s">
        <v>496</v>
      </c>
      <c r="R131" s="16">
        <v>186.57364999999999</v>
      </c>
      <c r="S131" s="16">
        <v>2.3759902999999999E-2</v>
      </c>
      <c r="T131">
        <v>156.35834</v>
      </c>
      <c r="U131" s="13">
        <f t="shared" si="41"/>
        <v>597961.66638168134</v>
      </c>
      <c r="V131" s="13">
        <f t="shared" si="36"/>
        <v>551303.72832796571</v>
      </c>
      <c r="W131" s="13">
        <f t="shared" si="37"/>
        <v>127739.37187587726</v>
      </c>
      <c r="X131" s="13">
        <f t="shared" si="38"/>
        <v>1277004.7665855244</v>
      </c>
      <c r="Y131" s="12">
        <f t="shared" si="39"/>
        <v>-0.32541144124486054</v>
      </c>
      <c r="Z131" s="18">
        <f t="shared" si="40"/>
        <v>3.2541144124486054E-3</v>
      </c>
      <c r="AA131" s="16"/>
      <c r="AB131" s="16"/>
      <c r="AC131" s="16"/>
      <c r="AD131" s="16"/>
      <c r="AE131" s="16"/>
      <c r="AF131" s="16">
        <f>$S131*100</f>
        <v>2.3759902999999998</v>
      </c>
      <c r="AG131" s="16"/>
      <c r="AH131" s="16"/>
      <c r="AI131" s="16"/>
      <c r="AJ131" s="16"/>
    </row>
    <row r="132" spans="8:36">
      <c r="H132" t="s">
        <v>462</v>
      </c>
      <c r="I132" s="44"/>
      <c r="J132">
        <f>C$69+2</f>
        <v>59.4741</v>
      </c>
      <c r="K132" s="16">
        <v>181.83353</v>
      </c>
      <c r="L132" s="16">
        <v>2.3165016E-2</v>
      </c>
      <c r="M132">
        <f t="shared" si="33"/>
        <v>157.71429999999998</v>
      </c>
      <c r="Q132" s="32" t="s">
        <v>546</v>
      </c>
      <c r="R132" s="16">
        <v>186.28801000000001</v>
      </c>
      <c r="S132" s="16">
        <v>2.3561426E-2</v>
      </c>
      <c r="T132">
        <v>158.997838</v>
      </c>
      <c r="U132" s="13">
        <f t="shared" si="41"/>
        <v>598287.03327915317</v>
      </c>
      <c r="V132" s="13">
        <f t="shared" si="36"/>
        <v>560610.33191760618</v>
      </c>
      <c r="W132" s="13">
        <f t="shared" si="37"/>
        <v>126550.52126449971</v>
      </c>
      <c r="X132" s="13">
        <f t="shared" si="38"/>
        <v>1285447.8864612591</v>
      </c>
      <c r="Y132" s="12">
        <f t="shared" si="39"/>
        <v>0.3336029350415215</v>
      </c>
      <c r="Z132" s="18">
        <f t="shared" si="40"/>
        <v>3.336029350415215E-3</v>
      </c>
      <c r="AA132" s="16"/>
      <c r="AB132" s="16"/>
      <c r="AC132" s="16"/>
      <c r="AD132" s="16"/>
      <c r="AE132" s="16"/>
      <c r="AF132" s="16"/>
      <c r="AG132" s="16">
        <f t="shared" ref="AG132:AG133" si="46">$S132*100</f>
        <v>2.3561426000000001</v>
      </c>
      <c r="AH132" s="16"/>
      <c r="AI132" s="16"/>
      <c r="AJ132" s="16"/>
    </row>
    <row r="133" spans="8:36">
      <c r="H133" t="s">
        <v>482</v>
      </c>
      <c r="I133" s="44" t="s">
        <v>446</v>
      </c>
      <c r="J133">
        <f>C$51*0.8</f>
        <v>10.84768</v>
      </c>
      <c r="K133" s="16">
        <v>182.91112000000001</v>
      </c>
      <c r="L133" s="16">
        <v>2.3291197E-2</v>
      </c>
      <c r="M133">
        <f>M$50-C$51+J133</f>
        <v>155.00237999999999</v>
      </c>
      <c r="Q133" s="32" t="s">
        <v>547</v>
      </c>
      <c r="R133" s="16">
        <v>186.64578</v>
      </c>
      <c r="S133" s="16">
        <v>2.4355282999999998E-2</v>
      </c>
      <c r="T133">
        <v>155.2731</v>
      </c>
      <c r="U133" s="13">
        <f t="shared" si="41"/>
        <v>597879.74066541437</v>
      </c>
      <c r="V133" s="13">
        <f t="shared" si="36"/>
        <v>547477.28160225449</v>
      </c>
      <c r="W133" s="13">
        <f t="shared" si="37"/>
        <v>131319.38512381038</v>
      </c>
      <c r="X133" s="13">
        <f t="shared" si="38"/>
        <v>1276676.4073914792</v>
      </c>
      <c r="Y133" s="12">
        <f t="shared" si="39"/>
        <v>-0.35104099911522635</v>
      </c>
      <c r="Z133" s="18">
        <f t="shared" si="40"/>
        <v>3.5104099911522635E-3</v>
      </c>
      <c r="AA133" s="16"/>
      <c r="AB133" s="16"/>
      <c r="AC133" s="16"/>
      <c r="AD133" s="16"/>
      <c r="AE133" s="16"/>
      <c r="AF133" s="16"/>
      <c r="AG133" s="16">
        <f t="shared" si="46"/>
        <v>2.4355282999999996</v>
      </c>
      <c r="AH133" s="16"/>
      <c r="AI133" s="16"/>
      <c r="AJ133" s="16"/>
    </row>
    <row r="134" spans="8:36">
      <c r="H134" t="s">
        <v>473</v>
      </c>
      <c r="I134" s="44"/>
      <c r="J134">
        <f>C$51*1.2</f>
        <v>16.271519999999999</v>
      </c>
      <c r="K134" s="16">
        <v>188.11671000000001</v>
      </c>
      <c r="L134" s="16">
        <v>2.3725620999999999E-2</v>
      </c>
      <c r="M134">
        <f>M$50-C$51+J134</f>
        <v>160.42622</v>
      </c>
      <c r="Q134" s="31" t="s">
        <v>495</v>
      </c>
      <c r="R134" s="16">
        <v>189.69954000000001</v>
      </c>
      <c r="S134" s="16">
        <v>2.3471705999999998E-2</v>
      </c>
      <c r="T134">
        <v>157.71429999999998</v>
      </c>
      <c r="U134" s="13">
        <f t="shared" si="41"/>
        <v>594496.5260233942</v>
      </c>
      <c r="V134" s="13">
        <f t="shared" si="36"/>
        <v>556084.70645464293</v>
      </c>
      <c r="W134" s="13">
        <f t="shared" si="37"/>
        <v>126013.86041953167</v>
      </c>
      <c r="X134" s="13">
        <f t="shared" si="38"/>
        <v>1276595.0928975686</v>
      </c>
      <c r="Y134" s="12">
        <f t="shared" si="39"/>
        <v>-0.35738787340769962</v>
      </c>
      <c r="Z134" s="18">
        <f t="shared" si="40"/>
        <v>3.5738787340769962E-3</v>
      </c>
      <c r="AA134" s="16"/>
      <c r="AB134" s="16"/>
      <c r="AC134" s="16"/>
      <c r="AD134" s="16"/>
      <c r="AE134" s="16"/>
      <c r="AF134" s="16">
        <f>$S134*100</f>
        <v>2.3471705999999997</v>
      </c>
      <c r="AG134" s="16"/>
      <c r="AH134" s="16"/>
      <c r="AI134" s="16"/>
      <c r="AJ134" s="16"/>
    </row>
    <row r="135" spans="8:36">
      <c r="H135" t="s">
        <v>555</v>
      </c>
      <c r="I135" s="44" t="s">
        <v>447</v>
      </c>
      <c r="J135">
        <f>C$52*0.8</f>
        <v>12.001519999999999</v>
      </c>
      <c r="K135" s="16">
        <v>167.46295000000001</v>
      </c>
      <c r="L135" s="16">
        <v>2.3326059999999999E-2</v>
      </c>
      <c r="M135">
        <f>M$50-C$52+J135</f>
        <v>154.71391999999997</v>
      </c>
      <c r="Q135" s="32" t="s">
        <v>548</v>
      </c>
      <c r="R135" s="16">
        <v>186.82570999999999</v>
      </c>
      <c r="S135" s="16">
        <v>2.3089917000000001E-2</v>
      </c>
      <c r="T135">
        <v>160.15549999999999</v>
      </c>
      <c r="U135" s="13">
        <f t="shared" si="41"/>
        <v>597675.78844547272</v>
      </c>
      <c r="V135" s="13">
        <f t="shared" si="36"/>
        <v>564692.13130703173</v>
      </c>
      <c r="W135" s="13">
        <f t="shared" si="37"/>
        <v>123735.39074748715</v>
      </c>
      <c r="X135" s="13">
        <f t="shared" si="38"/>
        <v>1286103.3104999915</v>
      </c>
      <c r="Y135" s="12">
        <f t="shared" si="39"/>
        <v>0.3847610223890463</v>
      </c>
      <c r="Z135" s="18">
        <f t="shared" si="40"/>
        <v>3.847610223890463E-3</v>
      </c>
      <c r="AA135" s="16"/>
      <c r="AB135" s="16"/>
      <c r="AC135" s="16"/>
      <c r="AD135" s="16"/>
      <c r="AE135" s="16"/>
      <c r="AF135" s="16"/>
      <c r="AG135" s="16">
        <f>$S135*100</f>
        <v>2.3089917</v>
      </c>
      <c r="AH135" s="16"/>
      <c r="AI135" s="16"/>
      <c r="AJ135" s="16"/>
    </row>
    <row r="136" spans="8:36">
      <c r="H136" t="s">
        <v>543</v>
      </c>
      <c r="I136" s="44"/>
      <c r="J136">
        <f>C$52*1.2</f>
        <v>18.002279999999999</v>
      </c>
      <c r="K136" s="16">
        <v>199.17789999999999</v>
      </c>
      <c r="L136" s="16">
        <v>2.3387748999999999E-2</v>
      </c>
      <c r="M136">
        <f>M$50-C$52+J136</f>
        <v>160.71467999999999</v>
      </c>
      <c r="Q136" s="31" t="s">
        <v>497</v>
      </c>
      <c r="R136" s="16">
        <v>183.34091000000001</v>
      </c>
      <c r="S136" s="16">
        <v>2.3185654999999999E-2</v>
      </c>
      <c r="T136">
        <v>159.07025999999999</v>
      </c>
      <c r="U136" s="13">
        <f t="shared" si="41"/>
        <v>601733.30311859527</v>
      </c>
      <c r="V136" s="13">
        <f t="shared" si="36"/>
        <v>560865.68458132038</v>
      </c>
      <c r="W136" s="13">
        <f t="shared" si="37"/>
        <v>124305.95307109861</v>
      </c>
      <c r="X136" s="13">
        <f t="shared" si="38"/>
        <v>1286904.9407710142</v>
      </c>
      <c r="Y136" s="12">
        <f t="shared" si="39"/>
        <v>0.44733100609715137</v>
      </c>
      <c r="Z136" s="18">
        <f t="shared" si="40"/>
        <v>4.4733100609715137E-3</v>
      </c>
      <c r="AA136" s="16"/>
      <c r="AB136" s="16"/>
      <c r="AC136" s="16"/>
      <c r="AD136" s="16"/>
      <c r="AE136" s="16"/>
      <c r="AF136" s="16">
        <f>$S136*100</f>
        <v>2.3185655000000001</v>
      </c>
      <c r="AG136" s="16"/>
      <c r="AH136" s="16"/>
      <c r="AI136" s="16"/>
      <c r="AJ136" s="16"/>
    </row>
    <row r="137" spans="8:36">
      <c r="H137" t="s">
        <v>544</v>
      </c>
      <c r="I137" s="44" t="s">
        <v>563</v>
      </c>
      <c r="J137">
        <f>C$53*0.8</f>
        <v>5.1341520000000003</v>
      </c>
      <c r="K137" s="16">
        <v>185.74082999999999</v>
      </c>
      <c r="L137" s="16">
        <v>2.3571372E-2</v>
      </c>
      <c r="M137">
        <f>M$50-C$53+J137</f>
        <v>156.43076199999999</v>
      </c>
      <c r="Q137" s="30" t="s">
        <v>422</v>
      </c>
      <c r="R137" s="16">
        <v>178.90690000000001</v>
      </c>
      <c r="S137" s="16">
        <v>2.3075935999999998E-2</v>
      </c>
      <c r="T137">
        <v>157.71429999999998</v>
      </c>
      <c r="U137" s="13">
        <f t="shared" si="41"/>
        <v>607242.73129848298</v>
      </c>
      <c r="V137" s="13">
        <f t="shared" si="36"/>
        <v>556084.70645464293</v>
      </c>
      <c r="W137" s="13">
        <f t="shared" si="37"/>
        <v>123652.11344776215</v>
      </c>
      <c r="X137" s="13">
        <f t="shared" si="38"/>
        <v>1286979.5512008881</v>
      </c>
      <c r="Y137" s="12">
        <f t="shared" si="39"/>
        <v>0.45315460526800244</v>
      </c>
      <c r="Z137" s="18">
        <f t="shared" si="40"/>
        <v>4.5315460526800244E-3</v>
      </c>
      <c r="AA137" s="16"/>
      <c r="AB137" s="16"/>
      <c r="AC137" s="16"/>
      <c r="AD137" s="16"/>
      <c r="AE137" s="16">
        <f>$S137*100</f>
        <v>2.3075935999999997</v>
      </c>
      <c r="AF137" s="16"/>
      <c r="AG137" s="16"/>
      <c r="AH137" s="16"/>
      <c r="AI137" s="16"/>
      <c r="AJ137" s="16"/>
    </row>
    <row r="138" spans="8:36">
      <c r="H138" t="s">
        <v>546</v>
      </c>
      <c r="I138" s="44"/>
      <c r="J138">
        <f>C$53*1.2</f>
        <v>7.7012280000000004</v>
      </c>
      <c r="K138" s="16">
        <v>186.28801000000001</v>
      </c>
      <c r="L138" s="16">
        <v>2.3561426E-2</v>
      </c>
      <c r="M138">
        <f>M$50-C$53+J138</f>
        <v>158.997838</v>
      </c>
      <c r="Q138" s="31" t="s">
        <v>490</v>
      </c>
      <c r="R138" s="16">
        <v>181.27203</v>
      </c>
      <c r="S138" s="16">
        <v>2.3591157000000001E-2</v>
      </c>
      <c r="T138">
        <v>157.71429999999998</v>
      </c>
      <c r="U138" s="13">
        <f t="shared" si="41"/>
        <v>604253.67167385342</v>
      </c>
      <c r="V138" s="13">
        <f t="shared" si="36"/>
        <v>556084.70645464293</v>
      </c>
      <c r="W138" s="13">
        <f t="shared" si="37"/>
        <v>126728.46037705855</v>
      </c>
      <c r="X138" s="13">
        <f t="shared" si="38"/>
        <v>1287066.8385055549</v>
      </c>
      <c r="Y138" s="12">
        <f t="shared" si="39"/>
        <v>0.45996767786313786</v>
      </c>
      <c r="Z138" s="18">
        <f t="shared" si="40"/>
        <v>4.5996767786313786E-3</v>
      </c>
      <c r="AA138" s="16"/>
      <c r="AB138" s="16"/>
      <c r="AC138" s="16"/>
      <c r="AD138" s="16"/>
      <c r="AE138" s="16"/>
      <c r="AF138" s="16">
        <f t="shared" ref="AF138:AF140" si="47">$S138*100</f>
        <v>2.3591157000000003</v>
      </c>
      <c r="AG138" s="16"/>
      <c r="AH138" s="16"/>
      <c r="AI138" s="16"/>
      <c r="AJ138" s="16"/>
    </row>
    <row r="139" spans="8:36">
      <c r="H139" t="s">
        <v>533</v>
      </c>
      <c r="I139" s="44" t="s">
        <v>564</v>
      </c>
      <c r="J139">
        <f>C$54*0.8</f>
        <v>4.4961120000000001</v>
      </c>
      <c r="K139" s="16">
        <v>181.06468000000001</v>
      </c>
      <c r="L139" s="16">
        <v>2.3062310999999999E-2</v>
      </c>
      <c r="M139">
        <f>M$50-C$54+J139</f>
        <v>156.590272</v>
      </c>
      <c r="Q139" s="31" t="s">
        <v>476</v>
      </c>
      <c r="R139" s="16">
        <v>175.50712999999999</v>
      </c>
      <c r="S139" s="16">
        <v>2.3236270999999999E-2</v>
      </c>
      <c r="T139">
        <v>156.21410999999998</v>
      </c>
      <c r="U139" s="13">
        <f t="shared" si="41"/>
        <v>611752.91019580385</v>
      </c>
      <c r="V139" s="13">
        <f t="shared" si="36"/>
        <v>550795.18790257641</v>
      </c>
      <c r="W139" s="13">
        <f t="shared" si="37"/>
        <v>124607.81883460806</v>
      </c>
      <c r="X139" s="13">
        <f t="shared" si="38"/>
        <v>1287155.9169329882</v>
      </c>
      <c r="Y139" s="12">
        <f t="shared" si="39"/>
        <v>0.4669205537146448</v>
      </c>
      <c r="Z139" s="18">
        <f t="shared" si="40"/>
        <v>4.669205537146448E-3</v>
      </c>
      <c r="AA139" s="16"/>
      <c r="AB139" s="16"/>
      <c r="AC139" s="16"/>
      <c r="AD139" s="16"/>
      <c r="AE139" s="16"/>
      <c r="AF139" s="16">
        <f t="shared" si="47"/>
        <v>2.3236270999999999</v>
      </c>
      <c r="AG139" s="16"/>
      <c r="AH139" s="16"/>
      <c r="AI139" s="16"/>
      <c r="AJ139" s="16"/>
    </row>
    <row r="140" spans="8:36">
      <c r="H140" t="s">
        <v>549</v>
      </c>
      <c r="I140" s="44"/>
      <c r="J140">
        <f>C$54*1.2</f>
        <v>6.7441680000000002</v>
      </c>
      <c r="K140" s="16">
        <v>181.61021</v>
      </c>
      <c r="L140" s="16">
        <v>2.3096216999999999E-2</v>
      </c>
      <c r="M140">
        <f>M$50-C$54+J140</f>
        <v>158.83832799999999</v>
      </c>
      <c r="Q140" s="31" t="s">
        <v>498</v>
      </c>
      <c r="R140" s="16">
        <v>187.00339</v>
      </c>
      <c r="S140" s="16">
        <v>2.4738745999999999E-2</v>
      </c>
      <c r="T140">
        <v>157.71429999999998</v>
      </c>
      <c r="U140" s="13">
        <f t="shared" si="41"/>
        <v>597474.96406102704</v>
      </c>
      <c r="V140" s="13">
        <f t="shared" si="36"/>
        <v>556084.70645464293</v>
      </c>
      <c r="W140" s="13">
        <f t="shared" si="37"/>
        <v>133636.13945766891</v>
      </c>
      <c r="X140" s="13">
        <f t="shared" si="38"/>
        <v>1287195.8099733389</v>
      </c>
      <c r="Y140" s="12">
        <f t="shared" si="39"/>
        <v>0.47003434192229854</v>
      </c>
      <c r="Z140" s="18">
        <f t="shared" si="40"/>
        <v>4.7003434192229854E-3</v>
      </c>
      <c r="AA140" s="16"/>
      <c r="AB140" s="16"/>
      <c r="AC140" s="16"/>
      <c r="AD140" s="16"/>
      <c r="AE140" s="16"/>
      <c r="AF140" s="16">
        <f t="shared" si="47"/>
        <v>2.4738745999999998</v>
      </c>
      <c r="AG140" s="16"/>
      <c r="AH140" s="16"/>
      <c r="AI140" s="16"/>
      <c r="AJ140" s="16"/>
    </row>
    <row r="141" spans="8:36">
      <c r="H141" t="s">
        <v>559</v>
      </c>
      <c r="I141" s="44" t="s">
        <v>565</v>
      </c>
      <c r="J141">
        <f>C$55*0.8</f>
        <v>28.11328</v>
      </c>
      <c r="K141" s="16">
        <v>186.70015000000001</v>
      </c>
      <c r="L141" s="16">
        <v>2.3689918000000001E-2</v>
      </c>
      <c r="M141">
        <f>M$50-C$55+J141</f>
        <v>150.68597999999997</v>
      </c>
      <c r="Q141" s="30" t="s">
        <v>402</v>
      </c>
      <c r="R141" s="16">
        <v>186.73412999999999</v>
      </c>
      <c r="S141" s="16">
        <v>2.3689934999999999E-2</v>
      </c>
      <c r="T141">
        <v>155.95721999999998</v>
      </c>
      <c r="U141" s="13">
        <f t="shared" si="41"/>
        <v>597779.52150026732</v>
      </c>
      <c r="V141" s="13">
        <f t="shared" si="36"/>
        <v>549889.4196859902</v>
      </c>
      <c r="W141" s="13">
        <f t="shared" si="37"/>
        <v>127320.01188599304</v>
      </c>
      <c r="X141" s="13">
        <f t="shared" si="38"/>
        <v>1274988.9530722506</v>
      </c>
      <c r="Y141" s="12">
        <f t="shared" si="39"/>
        <v>-0.48275257872861799</v>
      </c>
      <c r="Z141" s="18">
        <f t="shared" si="40"/>
        <v>4.8275257872861799E-3</v>
      </c>
      <c r="AA141" s="16"/>
      <c r="AB141" s="16"/>
      <c r="AC141" s="16"/>
      <c r="AD141" s="16"/>
      <c r="AE141" s="16">
        <f t="shared" ref="AE141:AE142" si="48">$S141*100</f>
        <v>2.3689934999999998</v>
      </c>
      <c r="AF141" s="16"/>
      <c r="AG141" s="16"/>
      <c r="AH141" s="16"/>
      <c r="AI141" s="16"/>
      <c r="AJ141" s="16"/>
    </row>
    <row r="142" spans="8:36">
      <c r="H142" t="s">
        <v>560</v>
      </c>
      <c r="I142" s="44"/>
      <c r="J142">
        <f>C$55*1.2</f>
        <v>42.169919999999998</v>
      </c>
      <c r="K142" s="16">
        <v>186.76979</v>
      </c>
      <c r="L142" s="16">
        <v>2.3689475000000002E-2</v>
      </c>
      <c r="M142">
        <f>M$50-C$55+J142</f>
        <v>164.74261999999999</v>
      </c>
      <c r="Q142" s="30" t="s">
        <v>404</v>
      </c>
      <c r="R142" s="16">
        <v>186.75031999999999</v>
      </c>
      <c r="S142" s="16">
        <v>2.3689742999999999E-2</v>
      </c>
      <c r="T142">
        <v>159.47137999999998</v>
      </c>
      <c r="U142" s="13">
        <f t="shared" si="41"/>
        <v>597761.17191324278</v>
      </c>
      <c r="V142" s="13">
        <f t="shared" si="36"/>
        <v>562279.99322329578</v>
      </c>
      <c r="W142" s="13">
        <f t="shared" si="37"/>
        <v>127318.86150672576</v>
      </c>
      <c r="X142" s="13">
        <f t="shared" si="38"/>
        <v>1287360.0266432641</v>
      </c>
      <c r="Y142" s="12">
        <f t="shared" si="39"/>
        <v>0.48285201452429316</v>
      </c>
      <c r="Z142" s="18">
        <f t="shared" si="40"/>
        <v>4.8285201452429316E-3</v>
      </c>
      <c r="AA142" s="16"/>
      <c r="AB142" s="16"/>
      <c r="AC142" s="16"/>
      <c r="AD142" s="16"/>
      <c r="AE142" s="16">
        <f t="shared" si="48"/>
        <v>2.3689743000000001</v>
      </c>
      <c r="AF142" s="16"/>
      <c r="AG142" s="16"/>
      <c r="AH142" s="16"/>
      <c r="AI142" s="16"/>
      <c r="AJ142" s="16"/>
    </row>
    <row r="143" spans="8:36">
      <c r="H143" t="s">
        <v>561</v>
      </c>
      <c r="I143" s="44" t="s">
        <v>566</v>
      </c>
      <c r="J143">
        <f>C$56*0.8</f>
        <v>43.567440000000005</v>
      </c>
      <c r="K143" s="16">
        <v>185.7304</v>
      </c>
      <c r="L143" s="16">
        <v>2.3998357000000001E-2</v>
      </c>
      <c r="M143">
        <f>M$50-C$56+J143</f>
        <v>146.82243999999997</v>
      </c>
      <c r="Q143" s="31" t="s">
        <v>499</v>
      </c>
      <c r="R143" s="16">
        <v>186.41806</v>
      </c>
      <c r="S143" s="16">
        <v>2.2570051000000001E-2</v>
      </c>
      <c r="T143">
        <v>157.71429999999998</v>
      </c>
      <c r="U143" s="13">
        <f t="shared" si="41"/>
        <v>598138.71042193251</v>
      </c>
      <c r="V143" s="13">
        <f t="shared" si="36"/>
        <v>556084.70645464293</v>
      </c>
      <c r="W143" s="13">
        <f t="shared" si="37"/>
        <v>120646.38047421012</v>
      </c>
      <c r="X143" s="13">
        <f t="shared" si="38"/>
        <v>1274869.7973507855</v>
      </c>
      <c r="Y143" s="12">
        <f t="shared" si="39"/>
        <v>-0.49205309022414268</v>
      </c>
      <c r="Z143" s="18">
        <f t="shared" si="40"/>
        <v>4.9205309022414268E-3</v>
      </c>
      <c r="AA143" s="16"/>
      <c r="AB143" s="16"/>
      <c r="AC143" s="16"/>
      <c r="AD143" s="16"/>
      <c r="AE143" s="16"/>
      <c r="AF143" s="16">
        <f>$S143*100</f>
        <v>2.2570051000000002</v>
      </c>
      <c r="AG143" s="16"/>
      <c r="AH143" s="16"/>
      <c r="AI143" s="16"/>
      <c r="AJ143" s="16"/>
    </row>
    <row r="144" spans="8:36">
      <c r="H144" t="s">
        <v>562</v>
      </c>
      <c r="I144" s="44"/>
      <c r="J144">
        <f>C$56*1.2</f>
        <v>65.351159999999993</v>
      </c>
      <c r="K144" s="16">
        <v>187.43414000000001</v>
      </c>
      <c r="L144" s="16">
        <v>2.337465E-2</v>
      </c>
      <c r="M144">
        <f>M$50-C$56+J144</f>
        <v>168.60615999999999</v>
      </c>
      <c r="Q144" s="32" t="s">
        <v>549</v>
      </c>
      <c r="R144" s="16">
        <v>181.61021</v>
      </c>
      <c r="S144" s="16">
        <v>2.3096216999999999E-2</v>
      </c>
      <c r="T144">
        <v>158.83832799999999</v>
      </c>
      <c r="U144" s="13">
        <f t="shared" si="41"/>
        <v>603835.79459390009</v>
      </c>
      <c r="V144" s="13">
        <f t="shared" si="36"/>
        <v>560047.9157541598</v>
      </c>
      <c r="W144" s="13">
        <f t="shared" si="37"/>
        <v>123772.92013843941</v>
      </c>
      <c r="X144" s="13">
        <f t="shared" si="38"/>
        <v>1287656.6304864993</v>
      </c>
      <c r="Y144" s="12">
        <f t="shared" si="39"/>
        <v>0.5060029586812842</v>
      </c>
      <c r="Z144" s="18">
        <f t="shared" si="40"/>
        <v>5.060029586812842E-3</v>
      </c>
      <c r="AA144" s="16"/>
      <c r="AB144" s="16"/>
      <c r="AC144" s="16"/>
      <c r="AD144" s="16"/>
      <c r="AE144" s="16"/>
      <c r="AF144" s="16"/>
      <c r="AG144" s="16">
        <f t="shared" ref="AG144:AG146" si="49">$S144*100</f>
        <v>2.3096216999999997</v>
      </c>
      <c r="AH144" s="16"/>
      <c r="AI144" s="16"/>
      <c r="AJ144" s="16"/>
    </row>
    <row r="145" spans="8:36">
      <c r="H145" t="s">
        <v>539</v>
      </c>
      <c r="I145" s="44" t="s">
        <v>567</v>
      </c>
      <c r="J145">
        <f>C$57*0.8</f>
        <v>4.0167760000000001</v>
      </c>
      <c r="K145" s="16">
        <v>186.72513000000001</v>
      </c>
      <c r="L145" s="16">
        <v>2.3820270000000001E-2</v>
      </c>
      <c r="M145">
        <f>M$50-C$57+J145</f>
        <v>156.71010599999997</v>
      </c>
      <c r="Q145" s="32" t="s">
        <v>550</v>
      </c>
      <c r="R145" s="16">
        <v>186.72417999999999</v>
      </c>
      <c r="S145" s="16">
        <v>2.3806427000000002E-2</v>
      </c>
      <c r="T145">
        <v>155.65687999999997</v>
      </c>
      <c r="U145" s="13">
        <f t="shared" si="41"/>
        <v>597790.80110073439</v>
      </c>
      <c r="V145" s="13">
        <f t="shared" si="36"/>
        <v>548830.45115405251</v>
      </c>
      <c r="W145" s="13">
        <f t="shared" si="37"/>
        <v>128018.37551745611</v>
      </c>
      <c r="X145" s="13">
        <f t="shared" si="38"/>
        <v>1274639.627772243</v>
      </c>
      <c r="Y145" s="12">
        <f t="shared" si="39"/>
        <v>-0.51001861285981942</v>
      </c>
      <c r="Z145" s="18">
        <f t="shared" si="40"/>
        <v>5.1001861285981942E-3</v>
      </c>
      <c r="AA145" s="16"/>
      <c r="AB145" s="16"/>
      <c r="AC145" s="16"/>
      <c r="AD145" s="16"/>
      <c r="AE145" s="16"/>
      <c r="AF145" s="16"/>
      <c r="AG145" s="16">
        <f t="shared" si="49"/>
        <v>2.3806427000000001</v>
      </c>
      <c r="AH145" s="16"/>
      <c r="AI145" s="16"/>
      <c r="AJ145" s="16"/>
    </row>
    <row r="146" spans="8:36">
      <c r="H146" t="s">
        <v>540</v>
      </c>
      <c r="I146" s="44"/>
      <c r="J146">
        <f>C$57*1.2</f>
        <v>6.0251640000000002</v>
      </c>
      <c r="K146" s="16">
        <v>186.75887</v>
      </c>
      <c r="L146" s="16">
        <v>2.3564307E-2</v>
      </c>
      <c r="M146">
        <f>M$50-C$57+J146</f>
        <v>158.71849399999996</v>
      </c>
      <c r="Q146" s="32" t="s">
        <v>551</v>
      </c>
      <c r="R146" s="16">
        <v>186.75934000000001</v>
      </c>
      <c r="S146" s="16">
        <v>2.3580317999999999E-2</v>
      </c>
      <c r="T146">
        <v>159.77171999999996</v>
      </c>
      <c r="U146" s="13">
        <f t="shared" si="41"/>
        <v>597750.95080373774</v>
      </c>
      <c r="V146" s="13">
        <f t="shared" si="36"/>
        <v>563338.96175523335</v>
      </c>
      <c r="W146" s="13">
        <f t="shared" si="37"/>
        <v>126663.58336120291</v>
      </c>
      <c r="X146" s="13">
        <f t="shared" si="38"/>
        <v>1287753.4959201738</v>
      </c>
      <c r="Y146" s="12">
        <f t="shared" si="39"/>
        <v>0.51356363699643914</v>
      </c>
      <c r="Z146" s="18">
        <f t="shared" si="40"/>
        <v>5.1356363699643914E-3</v>
      </c>
      <c r="AA146" s="16"/>
      <c r="AB146" s="16"/>
      <c r="AC146" s="16"/>
      <c r="AD146" s="16"/>
      <c r="AE146" s="16"/>
      <c r="AF146" s="16"/>
      <c r="AG146" s="16">
        <f t="shared" si="49"/>
        <v>2.3580318</v>
      </c>
      <c r="AH146" s="16"/>
      <c r="AI146" s="16"/>
      <c r="AJ146" s="16"/>
    </row>
    <row r="147" spans="8:36">
      <c r="H147" t="s">
        <v>550</v>
      </c>
      <c r="I147" s="44" t="s">
        <v>568</v>
      </c>
      <c r="J147">
        <f>C$58*0.8</f>
        <v>8.2296800000000001</v>
      </c>
      <c r="K147" s="16">
        <v>186.72417999999999</v>
      </c>
      <c r="L147" s="16">
        <v>2.3806427000000002E-2</v>
      </c>
      <c r="M147">
        <f>M$50-C$58+J147</f>
        <v>155.65687999999997</v>
      </c>
      <c r="Q147" s="30" t="s">
        <v>435</v>
      </c>
      <c r="R147" s="16">
        <v>178.04160999999999</v>
      </c>
      <c r="S147" s="16">
        <v>2.3084756000000001E-2</v>
      </c>
      <c r="T147">
        <v>157.71429999999998</v>
      </c>
      <c r="U147" s="13">
        <f t="shared" si="41"/>
        <v>608366.16406563413</v>
      </c>
      <c r="V147" s="13">
        <f t="shared" si="36"/>
        <v>556084.70645464293</v>
      </c>
      <c r="W147" s="13">
        <f t="shared" si="37"/>
        <v>123704.6481350596</v>
      </c>
      <c r="X147" s="13">
        <f t="shared" si="38"/>
        <v>1288155.5186553365</v>
      </c>
      <c r="Y147" s="12">
        <f t="shared" si="39"/>
        <v>0.54494288613247122</v>
      </c>
      <c r="Z147" s="18">
        <f t="shared" si="40"/>
        <v>5.4494288613247122E-3</v>
      </c>
      <c r="AA147" s="16"/>
      <c r="AB147" s="16"/>
      <c r="AC147" s="16"/>
      <c r="AD147" s="16"/>
      <c r="AE147" s="16">
        <f>$S147*100</f>
        <v>2.3084756</v>
      </c>
      <c r="AF147" s="16"/>
      <c r="AG147" s="16"/>
      <c r="AH147" s="16"/>
      <c r="AI147" s="16"/>
      <c r="AJ147" s="16"/>
    </row>
    <row r="148" spans="8:36">
      <c r="H148" t="s">
        <v>551</v>
      </c>
      <c r="I148" s="44"/>
      <c r="J148">
        <f>C$58*1.2</f>
        <v>12.344520000000001</v>
      </c>
      <c r="K148" s="16">
        <v>186.75934000000001</v>
      </c>
      <c r="L148" s="16">
        <v>2.3580317999999999E-2</v>
      </c>
      <c r="M148">
        <f>M$50-C$58+J148</f>
        <v>159.77171999999996</v>
      </c>
      <c r="Q148" s="32" t="s">
        <v>482</v>
      </c>
      <c r="R148" s="16">
        <v>182.91112000000001</v>
      </c>
      <c r="S148" s="16">
        <v>2.3291197E-2</v>
      </c>
      <c r="T148">
        <v>155.00237999999999</v>
      </c>
      <c r="U148" s="13">
        <f t="shared" si="41"/>
        <v>602249.85553711059</v>
      </c>
      <c r="V148" s="13">
        <f t="shared" si="36"/>
        <v>546522.75020128815</v>
      </c>
      <c r="W148" s="13">
        <f t="shared" si="37"/>
        <v>124935.55600338899</v>
      </c>
      <c r="X148" s="13">
        <f t="shared" si="38"/>
        <v>1273708.1617417876</v>
      </c>
      <c r="Y148" s="12">
        <f t="shared" si="39"/>
        <v>-0.58272272154560323</v>
      </c>
      <c r="Z148" s="18">
        <f t="shared" si="40"/>
        <v>5.8272272154560323E-3</v>
      </c>
      <c r="AA148" s="16"/>
      <c r="AB148" s="16"/>
      <c r="AC148" s="16"/>
      <c r="AD148" s="16"/>
      <c r="AE148" s="16"/>
      <c r="AF148" s="16"/>
      <c r="AG148" s="16">
        <f t="shared" ref="AG148:AG149" si="50">$S148*100</f>
        <v>2.3291197000000001</v>
      </c>
      <c r="AH148" s="16"/>
      <c r="AI148" s="16"/>
      <c r="AJ148" s="16"/>
    </row>
    <row r="149" spans="8:36">
      <c r="H149" t="s">
        <v>547</v>
      </c>
      <c r="I149" s="44" t="s">
        <v>569</v>
      </c>
      <c r="J149">
        <f>C$59*0.8</f>
        <v>9.764800000000001</v>
      </c>
      <c r="K149" s="16">
        <v>186.64578</v>
      </c>
      <c r="L149" s="16">
        <v>2.4355282999999998E-2</v>
      </c>
      <c r="M149">
        <f>M$50-C$59+J149</f>
        <v>155.2731</v>
      </c>
      <c r="Q149" s="32" t="s">
        <v>473</v>
      </c>
      <c r="R149" s="16">
        <v>188.11671000000001</v>
      </c>
      <c r="S149" s="16">
        <v>2.3725620999999999E-2</v>
      </c>
      <c r="T149">
        <v>160.42622</v>
      </c>
      <c r="U149" s="13">
        <f t="shared" si="41"/>
        <v>596229.55026132113</v>
      </c>
      <c r="V149" s="13">
        <f t="shared" si="36"/>
        <v>565646.66270799795</v>
      </c>
      <c r="W149" s="13">
        <f t="shared" si="37"/>
        <v>127533.86383870775</v>
      </c>
      <c r="X149" s="13">
        <f t="shared" si="38"/>
        <v>1289410.0768080268</v>
      </c>
      <c r="Y149" s="12">
        <f t="shared" si="39"/>
        <v>0.642865439723872</v>
      </c>
      <c r="Z149" s="18">
        <f t="shared" si="40"/>
        <v>6.42865439723872E-3</v>
      </c>
      <c r="AA149" s="16"/>
      <c r="AB149" s="16"/>
      <c r="AC149" s="16"/>
      <c r="AD149" s="16"/>
      <c r="AE149" s="16"/>
      <c r="AF149" s="16"/>
      <c r="AG149" s="16">
        <f t="shared" si="50"/>
        <v>2.3725620999999997</v>
      </c>
      <c r="AH149" s="16"/>
      <c r="AI149" s="16"/>
      <c r="AJ149" s="16"/>
    </row>
    <row r="150" spans="8:36">
      <c r="H150" t="s">
        <v>548</v>
      </c>
      <c r="I150" s="44"/>
      <c r="J150">
        <f>C$59*1.2</f>
        <v>14.647199999999998</v>
      </c>
      <c r="K150" s="16">
        <v>186.82570999999999</v>
      </c>
      <c r="L150" s="16">
        <v>2.3089917000000001E-2</v>
      </c>
      <c r="M150">
        <f>M$50-C$59+J150</f>
        <v>160.15549999999999</v>
      </c>
      <c r="Q150" s="31" t="s">
        <v>492</v>
      </c>
      <c r="R150" s="16">
        <v>190.22423000000001</v>
      </c>
      <c r="S150" s="16">
        <v>2.2918021E-2</v>
      </c>
      <c r="T150">
        <v>157.71429999999998</v>
      </c>
      <c r="U150" s="13">
        <f t="shared" si="41"/>
        <v>593931.57335583807</v>
      </c>
      <c r="V150" s="13">
        <f t="shared" si="36"/>
        <v>556084.70645464293</v>
      </c>
      <c r="W150" s="13">
        <f t="shared" si="37"/>
        <v>122712.27949197839</v>
      </c>
      <c r="X150" s="13">
        <f t="shared" si="38"/>
        <v>1272728.5593024595</v>
      </c>
      <c r="Y150" s="12">
        <f t="shared" si="39"/>
        <v>-0.65918404153915144</v>
      </c>
      <c r="Z150" s="18">
        <f t="shared" si="40"/>
        <v>6.5918404153915144E-3</v>
      </c>
      <c r="AA150" s="16"/>
      <c r="AB150" s="16"/>
      <c r="AC150" s="16"/>
      <c r="AD150" s="16"/>
      <c r="AE150" s="16"/>
      <c r="AF150" s="16">
        <f t="shared" ref="AF150:AF152" si="51">$S150*100</f>
        <v>2.2918021</v>
      </c>
      <c r="AG150" s="16"/>
      <c r="AH150" s="16"/>
      <c r="AI150" s="16"/>
      <c r="AJ150" s="16"/>
    </row>
    <row r="151" spans="8:36">
      <c r="H151" t="s">
        <v>557</v>
      </c>
      <c r="I151" s="44" t="s">
        <v>448</v>
      </c>
      <c r="J151">
        <f>C$69+J133*C$60</f>
        <v>47.878979999999999</v>
      </c>
      <c r="K151" s="16">
        <v>172.37090000000001</v>
      </c>
      <c r="L151" s="16">
        <v>2.3380714E-2</v>
      </c>
      <c r="M151">
        <f t="shared" ref="M151:M170" si="52">M$50</f>
        <v>157.71429999999998</v>
      </c>
      <c r="Q151" s="31" t="s">
        <v>493</v>
      </c>
      <c r="R151" s="16">
        <v>178.88892000000001</v>
      </c>
      <c r="S151" s="16">
        <v>2.3518126E-2</v>
      </c>
      <c r="T151">
        <v>157.71429999999998</v>
      </c>
      <c r="U151" s="13">
        <f t="shared" si="41"/>
        <v>607265.90956328216</v>
      </c>
      <c r="V151" s="13">
        <f t="shared" si="36"/>
        <v>556084.70645464293</v>
      </c>
      <c r="W151" s="13">
        <f t="shared" si="37"/>
        <v>126291.46376693579</v>
      </c>
      <c r="X151" s="13">
        <f t="shared" si="38"/>
        <v>1289642.0797848608</v>
      </c>
      <c r="Y151" s="12">
        <f t="shared" si="39"/>
        <v>0.66097406536524961</v>
      </c>
      <c r="Z151" s="18">
        <f t="shared" si="40"/>
        <v>6.6097406536524961E-3</v>
      </c>
      <c r="AA151" s="16"/>
      <c r="AB151" s="16"/>
      <c r="AC151" s="16"/>
      <c r="AD151" s="16"/>
      <c r="AE151" s="16"/>
      <c r="AF151" s="16">
        <f t="shared" si="51"/>
        <v>2.3518126000000001</v>
      </c>
      <c r="AG151" s="16"/>
      <c r="AH151" s="16"/>
      <c r="AI151" s="16"/>
      <c r="AJ151" s="16"/>
    </row>
    <row r="152" spans="8:36">
      <c r="H152" t="s">
        <v>545</v>
      </c>
      <c r="I152" s="44"/>
      <c r="J152">
        <f>C$69+J134*C$60</f>
        <v>43.081420000000008</v>
      </c>
      <c r="K152" s="16">
        <v>181.44978</v>
      </c>
      <c r="L152" s="16">
        <v>2.3330905999999998E-2</v>
      </c>
      <c r="M152">
        <f t="shared" si="52"/>
        <v>157.71429999999998</v>
      </c>
      <c r="Q152" s="31" t="s">
        <v>467</v>
      </c>
      <c r="R152" s="16">
        <v>186.83887999999999</v>
      </c>
      <c r="S152" s="16">
        <v>2.2945582999999999E-2</v>
      </c>
      <c r="T152">
        <v>156.49369999999999</v>
      </c>
      <c r="U152" s="13">
        <f t="shared" si="41"/>
        <v>597660.88327452017</v>
      </c>
      <c r="V152" s="13">
        <f t="shared" si="36"/>
        <v>551780.99402844871</v>
      </c>
      <c r="W152" s="13">
        <f t="shared" si="37"/>
        <v>122876.21195929375</v>
      </c>
      <c r="X152" s="13">
        <f t="shared" si="38"/>
        <v>1272318.0892622627</v>
      </c>
      <c r="Y152" s="12">
        <f t="shared" si="39"/>
        <v>-0.69122263171740306</v>
      </c>
      <c r="Z152" s="18">
        <f t="shared" si="40"/>
        <v>6.9122263171740306E-3</v>
      </c>
      <c r="AA152" s="16"/>
      <c r="AB152" s="16"/>
      <c r="AC152" s="16"/>
      <c r="AD152" s="16"/>
      <c r="AE152" s="16"/>
      <c r="AF152" s="16">
        <f t="shared" si="51"/>
        <v>2.2945582999999998</v>
      </c>
      <c r="AG152" s="16"/>
      <c r="AH152" s="16"/>
      <c r="AI152" s="16"/>
      <c r="AJ152" s="16"/>
    </row>
    <row r="153" spans="8:36">
      <c r="H153" t="s">
        <v>552</v>
      </c>
      <c r="I153" s="44" t="s">
        <v>449</v>
      </c>
      <c r="J153">
        <f>E$60+J135*C$61</f>
        <v>33.478760000000001</v>
      </c>
      <c r="K153" s="16">
        <v>196.48701</v>
      </c>
      <c r="L153" s="16">
        <v>2.3485944000000002E-2</v>
      </c>
      <c r="M153">
        <f t="shared" si="52"/>
        <v>157.71429999999998</v>
      </c>
      <c r="Q153" s="30" t="s">
        <v>400</v>
      </c>
      <c r="R153" s="16">
        <v>186.5292</v>
      </c>
      <c r="S153" s="16">
        <v>2.3769258000000001E-2</v>
      </c>
      <c r="T153">
        <v>154.99133499999999</v>
      </c>
      <c r="U153" s="13">
        <f t="shared" si="41"/>
        <v>598012.20031424006</v>
      </c>
      <c r="V153" s="13">
        <f t="shared" si="36"/>
        <v>546483.80664586695</v>
      </c>
      <c r="W153" s="13">
        <f t="shared" si="37"/>
        <v>127795.46354151214</v>
      </c>
      <c r="X153" s="13">
        <f t="shared" si="38"/>
        <v>1272291.4705016192</v>
      </c>
      <c r="Y153" s="12">
        <f t="shared" si="39"/>
        <v>-0.69330031700449712</v>
      </c>
      <c r="Z153" s="18">
        <f t="shared" si="40"/>
        <v>6.9330031700449712E-3</v>
      </c>
      <c r="AA153" s="16"/>
      <c r="AB153" s="16"/>
      <c r="AC153" s="16"/>
      <c r="AD153" s="16"/>
      <c r="AE153" s="16">
        <f t="shared" ref="AE153:AE154" si="53">$S153*100</f>
        <v>2.3769258</v>
      </c>
      <c r="AF153" s="16"/>
      <c r="AG153" s="16"/>
      <c r="AH153" s="16"/>
      <c r="AI153" s="16"/>
      <c r="AJ153" s="16"/>
    </row>
    <row r="154" spans="8:36">
      <c r="H154" t="s">
        <v>554</v>
      </c>
      <c r="I154" s="44"/>
      <c r="J154">
        <f>E$60+J136*C$61</f>
        <v>27.47804</v>
      </c>
      <c r="K154" s="16">
        <v>175.97298000000001</v>
      </c>
      <c r="L154" s="16">
        <v>2.3458919000000002E-2</v>
      </c>
      <c r="M154">
        <f t="shared" si="52"/>
        <v>157.71429999999998</v>
      </c>
      <c r="Q154" s="30" t="s">
        <v>401</v>
      </c>
      <c r="R154" s="16">
        <v>186.93672000000001</v>
      </c>
      <c r="S154" s="16">
        <v>2.3610055000000001E-2</v>
      </c>
      <c r="T154">
        <v>160.43726499999997</v>
      </c>
      <c r="U154" s="13">
        <f t="shared" si="41"/>
        <v>597550.25129586342</v>
      </c>
      <c r="V154" s="13">
        <f t="shared" si="36"/>
        <v>565685.60626341903</v>
      </c>
      <c r="W154" s="13">
        <f t="shared" si="37"/>
        <v>126841.59096994768</v>
      </c>
      <c r="X154" s="13">
        <f t="shared" si="38"/>
        <v>1290077.44852923</v>
      </c>
      <c r="Y154" s="12">
        <f t="shared" si="39"/>
        <v>0.69495608454153146</v>
      </c>
      <c r="Z154" s="18">
        <f t="shared" si="40"/>
        <v>6.9495608454153146E-3</v>
      </c>
      <c r="AA154" s="16"/>
      <c r="AB154" s="16"/>
      <c r="AC154" s="16"/>
      <c r="AD154" s="16"/>
      <c r="AE154" s="16">
        <f t="shared" si="53"/>
        <v>2.3610055000000001</v>
      </c>
      <c r="AF154" s="16"/>
      <c r="AG154" s="16"/>
      <c r="AH154" s="16"/>
      <c r="AI154" s="16"/>
      <c r="AJ154" s="16"/>
    </row>
    <row r="155" spans="8:36">
      <c r="H155" t="s">
        <v>530</v>
      </c>
      <c r="I155" s="44" t="s">
        <v>570</v>
      </c>
      <c r="J155">
        <f>E$61+C$62*J137</f>
        <v>39.486559999999997</v>
      </c>
      <c r="K155" s="16">
        <v>185.82182</v>
      </c>
      <c r="L155" s="16">
        <v>2.3482552E-2</v>
      </c>
      <c r="M155">
        <f t="shared" si="52"/>
        <v>157.71429999999998</v>
      </c>
      <c r="Q155" s="32" t="s">
        <v>552</v>
      </c>
      <c r="R155" s="16">
        <v>196.48701</v>
      </c>
      <c r="S155" s="16">
        <v>2.3485944000000002E-2</v>
      </c>
      <c r="T155">
        <v>157.71429999999998</v>
      </c>
      <c r="U155" s="13">
        <f t="shared" si="41"/>
        <v>587533.75906926696</v>
      </c>
      <c r="V155" s="13">
        <f t="shared" si="36"/>
        <v>556084.70645464293</v>
      </c>
      <c r="W155" s="13">
        <f t="shared" si="37"/>
        <v>126098.99399390035</v>
      </c>
      <c r="X155" s="13">
        <f t="shared" si="38"/>
        <v>1269717.45951781</v>
      </c>
      <c r="Y155" s="12">
        <f t="shared" si="39"/>
        <v>-0.89421067573628443</v>
      </c>
      <c r="Z155" s="18">
        <f t="shared" si="40"/>
        <v>8.9421067573628443E-3</v>
      </c>
      <c r="AA155" s="16"/>
      <c r="AB155" s="16"/>
      <c r="AC155" s="16"/>
      <c r="AD155" s="16"/>
      <c r="AE155" s="16"/>
      <c r="AF155" s="16"/>
      <c r="AG155" s="16">
        <f t="shared" ref="AG155:AG157" si="54">$S155*100</f>
        <v>2.3485944000000001</v>
      </c>
      <c r="AH155" s="16"/>
      <c r="AI155" s="16"/>
      <c r="AJ155" s="16"/>
    </row>
    <row r="156" spans="8:36">
      <c r="H156" t="s">
        <v>531</v>
      </c>
      <c r="I156" s="44"/>
      <c r="J156">
        <f>E$61+C$62*J138</f>
        <v>43.990639999999999</v>
      </c>
      <c r="K156" s="16">
        <v>186.75014999999999</v>
      </c>
      <c r="L156" s="16">
        <v>2.3742340000000001E-2</v>
      </c>
      <c r="M156">
        <f t="shared" si="52"/>
        <v>157.71429999999998</v>
      </c>
      <c r="Q156" s="32" t="s">
        <v>553</v>
      </c>
      <c r="R156" s="16">
        <v>187.20093</v>
      </c>
      <c r="S156" s="16">
        <v>2.5728652000000001E-2</v>
      </c>
      <c r="T156">
        <v>157.71429999999998</v>
      </c>
      <c r="U156" s="13">
        <f t="shared" si="41"/>
        <v>597252.3636720049</v>
      </c>
      <c r="V156" s="13">
        <f t="shared" si="36"/>
        <v>556084.70645464293</v>
      </c>
      <c r="W156" s="13">
        <f t="shared" si="37"/>
        <v>139657.0278549295</v>
      </c>
      <c r="X156" s="13">
        <f t="shared" si="38"/>
        <v>1292994.0979815773</v>
      </c>
      <c r="Y156" s="12">
        <f t="shared" si="39"/>
        <v>0.92261054734370518</v>
      </c>
      <c r="Z156" s="18">
        <f t="shared" si="40"/>
        <v>9.2261054734370518E-3</v>
      </c>
      <c r="AA156" s="16"/>
      <c r="AB156" s="16"/>
      <c r="AC156" s="16"/>
      <c r="AD156" s="16"/>
      <c r="AE156" s="16"/>
      <c r="AF156" s="16"/>
      <c r="AG156" s="16">
        <f t="shared" si="54"/>
        <v>2.5728652000000003</v>
      </c>
      <c r="AH156" s="16"/>
      <c r="AI156" s="16"/>
      <c r="AJ156" s="16"/>
    </row>
    <row r="157" spans="8:36">
      <c r="H157" t="s">
        <v>537</v>
      </c>
      <c r="I157" s="44" t="s">
        <v>571</v>
      </c>
      <c r="J157">
        <f>E$62+C$63*J139</f>
        <v>47.475639999999999</v>
      </c>
      <c r="K157" s="16">
        <v>185.36723000000001</v>
      </c>
      <c r="L157" s="16">
        <v>2.3747674999999999E-2</v>
      </c>
      <c r="M157">
        <f t="shared" si="52"/>
        <v>157.71429999999998</v>
      </c>
      <c r="Q157" s="32" t="s">
        <v>554</v>
      </c>
      <c r="R157" s="16">
        <v>175.97298000000001</v>
      </c>
      <c r="S157" s="16">
        <v>2.3458919000000002E-2</v>
      </c>
      <c r="T157">
        <v>157.71429999999998</v>
      </c>
      <c r="U157" s="13">
        <f t="shared" si="41"/>
        <v>611119.416375209</v>
      </c>
      <c r="V157" s="13">
        <f t="shared" si="36"/>
        <v>556084.70645464293</v>
      </c>
      <c r="W157" s="13">
        <f t="shared" si="37"/>
        <v>125937.41284427576</v>
      </c>
      <c r="X157" s="13">
        <f t="shared" si="38"/>
        <v>1293141.5356741278</v>
      </c>
      <c r="Y157" s="12">
        <f t="shared" si="39"/>
        <v>0.9341185633884086</v>
      </c>
      <c r="Z157" s="18">
        <f t="shared" si="40"/>
        <v>9.341185633884086E-3</v>
      </c>
      <c r="AA157" s="16"/>
      <c r="AB157" s="16"/>
      <c r="AC157" s="16"/>
      <c r="AD157" s="16"/>
      <c r="AE157" s="16"/>
      <c r="AF157" s="16"/>
      <c r="AG157" s="16">
        <f t="shared" si="54"/>
        <v>2.3458919000000003</v>
      </c>
      <c r="AH157" s="16"/>
      <c r="AI157" s="16"/>
      <c r="AJ157" s="16"/>
    </row>
    <row r="158" spans="8:36">
      <c r="H158" t="s">
        <v>558</v>
      </c>
      <c r="I158" s="44"/>
      <c r="J158">
        <f>E$62+C$63*J140</f>
        <v>50.344160000000002</v>
      </c>
      <c r="K158" s="16">
        <v>201.92859999999999</v>
      </c>
      <c r="L158" s="16">
        <v>2.275195E-2</v>
      </c>
      <c r="M158">
        <f t="shared" si="52"/>
        <v>157.71429999999998</v>
      </c>
      <c r="Q158" s="31" t="s">
        <v>503</v>
      </c>
      <c r="R158" s="16">
        <v>186.72064</v>
      </c>
      <c r="S158" s="16">
        <v>2.3689542000000001E-2</v>
      </c>
      <c r="T158">
        <v>154.20013999999998</v>
      </c>
      <c r="U158" s="13">
        <f t="shared" si="41"/>
        <v>597794.81457942061</v>
      </c>
      <c r="V158" s="13">
        <f t="shared" si="36"/>
        <v>543694.13291733759</v>
      </c>
      <c r="W158" s="13">
        <f t="shared" si="37"/>
        <v>127317.65720572439</v>
      </c>
      <c r="X158" s="13">
        <f t="shared" si="38"/>
        <v>1268806.6047024827</v>
      </c>
      <c r="Y158" s="12">
        <f t="shared" si="39"/>
        <v>-0.96530600860434967</v>
      </c>
      <c r="Z158" s="18">
        <f t="shared" si="40"/>
        <v>9.6530600860434967E-3</v>
      </c>
      <c r="AA158" s="16"/>
      <c r="AB158" s="16"/>
      <c r="AC158" s="16"/>
      <c r="AD158" s="16"/>
      <c r="AE158" s="16"/>
      <c r="AF158" s="16">
        <f t="shared" ref="AF158:AF159" si="55">$S158*100</f>
        <v>2.3689542000000001</v>
      </c>
      <c r="AG158" s="16"/>
      <c r="AH158" s="16"/>
      <c r="AI158" s="16"/>
      <c r="AJ158" s="16"/>
    </row>
    <row r="159" spans="8:36">
      <c r="H159" t="s">
        <v>528</v>
      </c>
      <c r="I159" s="44" t="s">
        <v>572</v>
      </c>
      <c r="J159">
        <f>E$63+C$64*J141</f>
        <v>48.879739999999998</v>
      </c>
      <c r="K159" s="16">
        <v>186.77435</v>
      </c>
      <c r="L159" s="16">
        <v>2.3689822999999999E-2</v>
      </c>
      <c r="M159">
        <f t="shared" si="52"/>
        <v>157.71429999999998</v>
      </c>
      <c r="Q159" s="31" t="s">
        <v>502</v>
      </c>
      <c r="R159" s="16">
        <v>186.75837999999999</v>
      </c>
      <c r="S159" s="16">
        <v>2.3689779000000001E-2</v>
      </c>
      <c r="T159">
        <v>161.22845999999998</v>
      </c>
      <c r="U159" s="13">
        <f t="shared" si="41"/>
        <v>597752.03856758715</v>
      </c>
      <c r="V159" s="13">
        <f t="shared" si="36"/>
        <v>568475.2799919484</v>
      </c>
      <c r="W159" s="13">
        <f t="shared" si="37"/>
        <v>127319.07720267528</v>
      </c>
      <c r="X159" s="13">
        <f t="shared" si="38"/>
        <v>1293546.3957622107</v>
      </c>
      <c r="Y159" s="12">
        <f t="shared" si="39"/>
        <v>0.96571927762179044</v>
      </c>
      <c r="Z159" s="18">
        <f t="shared" si="40"/>
        <v>9.6571927762179044E-3</v>
      </c>
      <c r="AA159" s="16"/>
      <c r="AB159" s="16"/>
      <c r="AC159" s="16"/>
      <c r="AD159" s="16"/>
      <c r="AE159" s="16"/>
      <c r="AF159" s="16">
        <f t="shared" si="55"/>
        <v>2.3689779</v>
      </c>
      <c r="AG159" s="16"/>
      <c r="AH159" s="16"/>
      <c r="AI159" s="16"/>
      <c r="AJ159" s="16"/>
    </row>
    <row r="160" spans="8:36">
      <c r="H160" t="s">
        <v>527</v>
      </c>
      <c r="I160" s="44"/>
      <c r="J160">
        <f>E$63+C$64*J142</f>
        <v>48.864660000000001</v>
      </c>
      <c r="K160" s="16">
        <v>186.70988</v>
      </c>
      <c r="L160" s="16">
        <v>2.3689538E-2</v>
      </c>
      <c r="M160">
        <f t="shared" si="52"/>
        <v>157.71429999999998</v>
      </c>
      <c r="Q160" s="32" t="s">
        <v>555</v>
      </c>
      <c r="R160" s="16">
        <v>167.46295000000001</v>
      </c>
      <c r="S160" s="16">
        <v>2.3326059999999999E-2</v>
      </c>
      <c r="T160">
        <v>154.71391999999997</v>
      </c>
      <c r="U160" s="13">
        <f t="shared" si="41"/>
        <v>623539.49666482979</v>
      </c>
      <c r="V160" s="13">
        <f t="shared" si="36"/>
        <v>545505.66935050988</v>
      </c>
      <c r="W160" s="13">
        <f t="shared" si="37"/>
        <v>125143.66991793933</v>
      </c>
      <c r="X160" s="13">
        <f t="shared" si="38"/>
        <v>1294188.8359332788</v>
      </c>
      <c r="Y160" s="12">
        <f t="shared" si="39"/>
        <v>1.0158639297016991</v>
      </c>
      <c r="Z160" s="18">
        <f t="shared" si="40"/>
        <v>1.0158639297016991E-2</v>
      </c>
      <c r="AA160" s="16"/>
      <c r="AB160" s="16"/>
      <c r="AC160" s="16"/>
      <c r="AD160" s="16"/>
      <c r="AE160" s="16"/>
      <c r="AF160" s="16"/>
      <c r="AG160" s="16"/>
      <c r="AH160" s="16"/>
      <c r="AI160" s="16"/>
      <c r="AJ160" s="16">
        <f t="shared" ref="AJ160:AJ162" si="56">$S160*100</f>
        <v>2.3326059999999997</v>
      </c>
    </row>
    <row r="161" spans="1:40">
      <c r="H161" t="s">
        <v>553</v>
      </c>
      <c r="I161" s="44" t="s">
        <v>573</v>
      </c>
      <c r="J161">
        <f>E$64+C$65*J143</f>
        <v>23.756679999999996</v>
      </c>
      <c r="K161" s="16">
        <v>187.20093</v>
      </c>
      <c r="L161" s="16">
        <v>2.5728652000000001E-2</v>
      </c>
      <c r="M161">
        <f t="shared" si="52"/>
        <v>157.71429999999998</v>
      </c>
      <c r="Q161" s="32" t="s">
        <v>556</v>
      </c>
      <c r="R161" s="16">
        <v>185.96367000000001</v>
      </c>
      <c r="S161" s="16">
        <v>2.1306384000000001E-2</v>
      </c>
      <c r="T161">
        <v>157.71429999999998</v>
      </c>
      <c r="U161" s="13">
        <f t="shared" si="41"/>
        <v>598658.30185376643</v>
      </c>
      <c r="V161" s="13">
        <f t="shared" si="36"/>
        <v>556084.70645464293</v>
      </c>
      <c r="W161" s="13">
        <f t="shared" si="37"/>
        <v>113201.92266542549</v>
      </c>
      <c r="X161" s="13">
        <f t="shared" si="38"/>
        <v>1267944.9309738348</v>
      </c>
      <c r="Y161" s="12">
        <f t="shared" si="39"/>
        <v>-1.0325625894897272</v>
      </c>
      <c r="Z161" s="18">
        <f t="shared" si="40"/>
        <v>1.0325625894897272E-2</v>
      </c>
      <c r="AA161" s="16"/>
      <c r="AB161" s="16"/>
      <c r="AC161" s="16"/>
      <c r="AD161" s="16"/>
      <c r="AE161" s="16"/>
      <c r="AF161" s="16"/>
      <c r="AG161" s="16"/>
      <c r="AH161" s="16"/>
      <c r="AI161" s="16"/>
      <c r="AJ161" s="16">
        <f t="shared" si="56"/>
        <v>2.1306384</v>
      </c>
    </row>
    <row r="162" spans="1:40">
      <c r="H162" t="s">
        <v>556</v>
      </c>
      <c r="I162" s="44"/>
      <c r="J162">
        <f>E$64+C$65*J144</f>
        <v>11.198920000000001</v>
      </c>
      <c r="K162" s="16">
        <v>185.96367000000001</v>
      </c>
      <c r="L162" s="16">
        <v>2.1306384000000001E-2</v>
      </c>
      <c r="M162">
        <f t="shared" si="52"/>
        <v>157.71429999999998</v>
      </c>
      <c r="Q162" s="32" t="s">
        <v>557</v>
      </c>
      <c r="R162" s="16">
        <v>172.37090000000001</v>
      </c>
      <c r="S162" s="16">
        <v>2.3380714E-2</v>
      </c>
      <c r="T162">
        <v>157.71429999999998</v>
      </c>
      <c r="U162" s="13">
        <f t="shared" si="41"/>
        <v>616152.32098055189</v>
      </c>
      <c r="V162" s="13">
        <f t="shared" si="36"/>
        <v>556084.70645464293</v>
      </c>
      <c r="W162" s="13">
        <f t="shared" si="37"/>
        <v>125470.06712238857</v>
      </c>
      <c r="X162" s="13">
        <f t="shared" si="38"/>
        <v>1297707.0945575833</v>
      </c>
      <c r="Y162" s="12">
        <f t="shared" si="39"/>
        <v>1.2904760454876874</v>
      </c>
      <c r="Z162" s="18">
        <f t="shared" si="40"/>
        <v>1.2904760454876874E-2</v>
      </c>
      <c r="AA162" s="16"/>
      <c r="AB162" s="16"/>
      <c r="AC162" s="16"/>
      <c r="AD162" s="16"/>
      <c r="AE162" s="16"/>
      <c r="AF162" s="16"/>
      <c r="AG162" s="16"/>
      <c r="AH162" s="16"/>
      <c r="AI162" s="16"/>
      <c r="AJ162" s="16">
        <f t="shared" si="56"/>
        <v>2.3380714</v>
      </c>
    </row>
    <row r="163" spans="1:40">
      <c r="H163" t="s">
        <v>535</v>
      </c>
      <c r="I163" s="44" t="s">
        <v>574</v>
      </c>
      <c r="J163">
        <f>E$65+C$66*J145</f>
        <v>22.506040000000002</v>
      </c>
      <c r="K163" s="16">
        <v>186.773</v>
      </c>
      <c r="L163" s="16">
        <v>2.3458090000000001E-2</v>
      </c>
      <c r="M163">
        <f t="shared" si="52"/>
        <v>157.71429999999998</v>
      </c>
      <c r="Q163" s="31" t="s">
        <v>477</v>
      </c>
      <c r="R163" s="16">
        <v>186.29017999999999</v>
      </c>
      <c r="S163" s="16">
        <v>2.3847770000000001E-2</v>
      </c>
      <c r="T163">
        <v>152.26836999999998</v>
      </c>
      <c r="U163" s="13">
        <f t="shared" si="41"/>
        <v>598284.55583161686</v>
      </c>
      <c r="V163" s="13">
        <f t="shared" si="36"/>
        <v>536882.90683709062</v>
      </c>
      <c r="W163" s="13">
        <f t="shared" si="37"/>
        <v>128266.41446468951</v>
      </c>
      <c r="X163" s="13">
        <f t="shared" si="38"/>
        <v>1263433.8771333972</v>
      </c>
      <c r="Y163" s="12">
        <f t="shared" si="39"/>
        <v>-1.3846657666096274</v>
      </c>
      <c r="Z163" s="18">
        <f t="shared" si="40"/>
        <v>1.3846657666096274E-2</v>
      </c>
      <c r="AA163" s="16"/>
      <c r="AB163" s="16"/>
      <c r="AC163" s="16"/>
      <c r="AD163" s="16"/>
      <c r="AE163" s="16"/>
      <c r="AF163" s="16"/>
      <c r="AG163" s="16"/>
      <c r="AH163" s="16"/>
      <c r="AI163" s="16">
        <f t="shared" ref="AI163:AI164" si="57">$S163*100</f>
        <v>2.3847770000000001</v>
      </c>
      <c r="AJ163" s="16"/>
    </row>
    <row r="164" spans="1:40">
      <c r="H164" t="s">
        <v>534</v>
      </c>
      <c r="I164" s="44"/>
      <c r="J164">
        <f>E$65+C$66*J146</f>
        <v>25.020160000000004</v>
      </c>
      <c r="K164" s="16">
        <v>186.71115</v>
      </c>
      <c r="L164" s="16">
        <v>2.3912105999999999E-2</v>
      </c>
      <c r="M164">
        <f t="shared" si="52"/>
        <v>157.71429999999998</v>
      </c>
      <c r="Q164" s="31" t="s">
        <v>478</v>
      </c>
      <c r="R164" s="16">
        <v>187.11867000000001</v>
      </c>
      <c r="S164" s="16">
        <v>2.3531265999999999E-2</v>
      </c>
      <c r="T164">
        <v>163.16022999999998</v>
      </c>
      <c r="U164" s="13">
        <f t="shared" si="41"/>
        <v>597344.97370971576</v>
      </c>
      <c r="V164" s="13">
        <f t="shared" si="36"/>
        <v>575286.50607219525</v>
      </c>
      <c r="W164" s="13">
        <f t="shared" si="37"/>
        <v>126370.06696035631</v>
      </c>
      <c r="X164" s="13">
        <f t="shared" si="38"/>
        <v>1299001.5467422674</v>
      </c>
      <c r="Y164" s="12">
        <f t="shared" si="39"/>
        <v>1.3915124646878718</v>
      </c>
      <c r="Z164" s="18">
        <f t="shared" si="40"/>
        <v>1.3915124646878718E-2</v>
      </c>
      <c r="AA164" s="16"/>
      <c r="AB164" s="16"/>
      <c r="AC164" s="16"/>
      <c r="AD164" s="16"/>
      <c r="AE164" s="16"/>
      <c r="AF164" s="16"/>
      <c r="AG164" s="16"/>
      <c r="AH164" s="16"/>
      <c r="AI164" s="16">
        <f t="shared" si="57"/>
        <v>2.3531266</v>
      </c>
      <c r="AJ164" s="16"/>
    </row>
    <row r="165" spans="1:40">
      <c r="H165" t="s">
        <v>542</v>
      </c>
      <c r="I165" s="44" t="s">
        <v>575</v>
      </c>
      <c r="J165">
        <f>E$67+C$68*J149</f>
        <v>15.015499999999999</v>
      </c>
      <c r="K165" s="16">
        <v>186.66315</v>
      </c>
      <c r="L165" s="16">
        <v>2.4271948000000002E-2</v>
      </c>
      <c r="M165">
        <f t="shared" si="52"/>
        <v>157.71429999999998</v>
      </c>
      <c r="Q165" s="32" t="s">
        <v>558</v>
      </c>
      <c r="R165" s="16">
        <v>201.92859999999999</v>
      </c>
      <c r="S165" s="16">
        <v>2.275195E-2</v>
      </c>
      <c r="T165">
        <v>157.71429999999998</v>
      </c>
      <c r="U165" s="13">
        <f t="shared" si="41"/>
        <v>582451.27715945267</v>
      </c>
      <c r="V165" s="13">
        <f t="shared" si="36"/>
        <v>556084.70645464293</v>
      </c>
      <c r="W165" s="13">
        <f t="shared" si="37"/>
        <v>121725.45005851683</v>
      </c>
      <c r="X165" s="13">
        <f t="shared" si="38"/>
        <v>1260261.4336726123</v>
      </c>
      <c r="Y165" s="12">
        <f t="shared" si="39"/>
        <v>-1.6322858264196882</v>
      </c>
      <c r="Z165" s="18">
        <f t="shared" si="40"/>
        <v>1.6322858264196882E-2</v>
      </c>
      <c r="AA165" s="16"/>
      <c r="AB165" s="16"/>
      <c r="AC165" s="16"/>
      <c r="AD165" s="16"/>
      <c r="AE165" s="16"/>
      <c r="AF165" s="16"/>
      <c r="AG165" s="16"/>
      <c r="AH165" s="16"/>
      <c r="AI165" s="16"/>
      <c r="AJ165" s="16">
        <f t="shared" ref="AJ165:AJ169" si="58">$S165*100</f>
        <v>2.2751950000000001</v>
      </c>
    </row>
    <row r="166" spans="1:40">
      <c r="H166" t="s">
        <v>541</v>
      </c>
      <c r="I166" s="44"/>
      <c r="J166">
        <f>E$67+C$68*J150</f>
        <v>10.6417</v>
      </c>
      <c r="K166" s="16">
        <v>186.8098</v>
      </c>
      <c r="L166" s="16">
        <v>2.3147062999999999E-2</v>
      </c>
      <c r="M166">
        <f t="shared" si="52"/>
        <v>157.71429999999998</v>
      </c>
      <c r="Q166" s="32" t="s">
        <v>559</v>
      </c>
      <c r="R166" s="16">
        <v>186.70015000000001</v>
      </c>
      <c r="S166" s="16">
        <v>2.3689918000000001E-2</v>
      </c>
      <c r="T166">
        <v>150.68597999999997</v>
      </c>
      <c r="U166" s="13">
        <f t="shared" si="41"/>
        <v>597818.0496234101</v>
      </c>
      <c r="V166" s="13">
        <f t="shared" si="36"/>
        <v>531303.55938003212</v>
      </c>
      <c r="W166" s="13">
        <f t="shared" si="37"/>
        <v>127319.91002940903</v>
      </c>
      <c r="X166" s="13">
        <f t="shared" si="38"/>
        <v>1256441.5190328513</v>
      </c>
      <c r="Y166" s="12">
        <f t="shared" si="39"/>
        <v>-1.9304432256796678</v>
      </c>
      <c r="Z166" s="18">
        <f t="shared" si="40"/>
        <v>1.9304432256796678E-2</v>
      </c>
      <c r="AA166" s="16"/>
      <c r="AB166" s="16"/>
      <c r="AC166" s="16"/>
      <c r="AD166" s="16"/>
      <c r="AE166" s="16"/>
      <c r="AF166" s="16"/>
      <c r="AG166" s="16"/>
      <c r="AH166" s="16"/>
      <c r="AI166" s="16"/>
      <c r="AJ166" s="16">
        <f t="shared" si="58"/>
        <v>2.3689917999999999</v>
      </c>
    </row>
    <row r="167" spans="1:40">
      <c r="H167" t="s">
        <v>538</v>
      </c>
      <c r="I167" s="44" t="s">
        <v>377</v>
      </c>
      <c r="J167">
        <f>C70*0.8</f>
        <v>0.55999999999999994</v>
      </c>
      <c r="K167">
        <v>187.08183</v>
      </c>
      <c r="L167">
        <v>2.4199028000000001E-2</v>
      </c>
      <c r="M167">
        <f t="shared" si="52"/>
        <v>157.71429999999998</v>
      </c>
      <c r="Q167" s="32" t="s">
        <v>560</v>
      </c>
      <c r="R167" s="16">
        <v>186.76979</v>
      </c>
      <c r="S167" s="16">
        <v>2.3689475000000002E-2</v>
      </c>
      <c r="T167">
        <v>164.74261999999999</v>
      </c>
      <c r="U167" s="13">
        <f t="shared" si="41"/>
        <v>597739.11112603149</v>
      </c>
      <c r="V167" s="13">
        <f t="shared" si="36"/>
        <v>580865.85352925397</v>
      </c>
      <c r="W167" s="13">
        <f t="shared" si="37"/>
        <v>127317.25577257873</v>
      </c>
      <c r="X167" s="13">
        <f t="shared" si="38"/>
        <v>1305922.2204278642</v>
      </c>
      <c r="Y167" s="12">
        <f t="shared" si="39"/>
        <v>1.9316947100570303</v>
      </c>
      <c r="Z167" s="18">
        <f t="shared" si="40"/>
        <v>1.9316947100570303E-2</v>
      </c>
      <c r="AA167" s="16"/>
      <c r="AB167" s="16"/>
      <c r="AC167" s="16"/>
      <c r="AD167" s="16"/>
      <c r="AE167" s="16"/>
      <c r="AF167" s="16"/>
      <c r="AG167" s="16"/>
      <c r="AH167" s="16"/>
      <c r="AI167" s="16"/>
      <c r="AJ167" s="16">
        <f t="shared" si="58"/>
        <v>2.3689475</v>
      </c>
    </row>
    <row r="168" spans="1:40">
      <c r="H168" t="s">
        <v>529</v>
      </c>
      <c r="I168" s="44"/>
      <c r="J168">
        <f>C70*1.2</f>
        <v>0.84</v>
      </c>
      <c r="K168">
        <v>179.9573</v>
      </c>
      <c r="L168">
        <v>2.2293210000000001E-2</v>
      </c>
      <c r="M168">
        <f t="shared" si="52"/>
        <v>157.71429999999998</v>
      </c>
      <c r="Q168" s="32" t="s">
        <v>561</v>
      </c>
      <c r="R168" s="16">
        <v>185.7304</v>
      </c>
      <c r="S168" s="16">
        <v>2.3998357000000001E-2</v>
      </c>
      <c r="T168">
        <v>146.82243999999997</v>
      </c>
      <c r="U168" s="13">
        <f t="shared" si="41"/>
        <v>598926.52691456443</v>
      </c>
      <c r="V168" s="13">
        <f t="shared" si="36"/>
        <v>517681.10721953819</v>
      </c>
      <c r="W168" s="13">
        <f t="shared" si="37"/>
        <v>129170.70880643414</v>
      </c>
      <c r="X168" s="13">
        <f t="shared" si="38"/>
        <v>1245778.3429405368</v>
      </c>
      <c r="Y168" s="12">
        <f t="shared" si="39"/>
        <v>-2.7627405808202221</v>
      </c>
      <c r="Z168" s="18">
        <f t="shared" si="40"/>
        <v>2.7627405808202221E-2</v>
      </c>
      <c r="AA168" s="16"/>
      <c r="AB168" s="16"/>
      <c r="AC168" s="16"/>
      <c r="AD168" s="16"/>
      <c r="AE168" s="16"/>
      <c r="AF168" s="16"/>
      <c r="AG168" s="16"/>
      <c r="AH168" s="16"/>
      <c r="AI168" s="16"/>
      <c r="AJ168" s="16">
        <f t="shared" si="58"/>
        <v>2.3998357000000001</v>
      </c>
    </row>
    <row r="169" spans="1:40">
      <c r="H169" t="s">
        <v>536</v>
      </c>
      <c r="I169" s="44" t="s">
        <v>379</v>
      </c>
      <c r="J169">
        <f>C71*0.8</f>
        <v>4.8000000000000007</v>
      </c>
      <c r="K169">
        <v>187.45955000000001</v>
      </c>
      <c r="L169">
        <v>2.4083052000000001E-2</v>
      </c>
      <c r="M169">
        <f t="shared" si="52"/>
        <v>157.71429999999998</v>
      </c>
      <c r="Q169" s="32" t="s">
        <v>562</v>
      </c>
      <c r="R169" s="16">
        <v>187.43414000000001</v>
      </c>
      <c r="S169" s="16">
        <v>2.337465E-2</v>
      </c>
      <c r="T169">
        <v>168.60615999999999</v>
      </c>
      <c r="U169" s="13">
        <f t="shared" si="41"/>
        <v>596990.47347969224</v>
      </c>
      <c r="V169" s="13">
        <f t="shared" si="36"/>
        <v>594488.30568974779</v>
      </c>
      <c r="W169" s="13">
        <f t="shared" si="37"/>
        <v>125433.84400800773</v>
      </c>
      <c r="X169" s="13">
        <f t="shared" si="38"/>
        <v>1316912.6231774478</v>
      </c>
      <c r="Y169" s="12">
        <f t="shared" si="39"/>
        <v>2.7895332247000137</v>
      </c>
      <c r="Z169" s="18">
        <f t="shared" si="40"/>
        <v>2.7895332247000137E-2</v>
      </c>
      <c r="AA169" s="16"/>
      <c r="AB169" s="16"/>
      <c r="AC169" s="16"/>
      <c r="AD169" s="16"/>
      <c r="AE169" s="16"/>
      <c r="AF169" s="16"/>
      <c r="AG169" s="16"/>
      <c r="AH169" s="16"/>
      <c r="AI169" s="16"/>
      <c r="AJ169" s="16">
        <f t="shared" si="58"/>
        <v>2.3374649999999999</v>
      </c>
    </row>
    <row r="170" spans="1:40">
      <c r="H170" t="s">
        <v>532</v>
      </c>
      <c r="I170" s="44"/>
      <c r="J170">
        <f>C71*1.2</f>
        <v>7.1999999999999993</v>
      </c>
      <c r="K170">
        <v>183.54118</v>
      </c>
      <c r="L170">
        <v>2.2922331000000001E-2</v>
      </c>
      <c r="M170">
        <f t="shared" si="52"/>
        <v>157.71429999999998</v>
      </c>
      <c r="Q170" s="32" t="s">
        <v>481</v>
      </c>
      <c r="R170" s="16"/>
      <c r="S170" s="16"/>
      <c r="T170">
        <v>157.71429999999998</v>
      </c>
      <c r="U170" s="13" t="e">
        <f t="shared" si="41"/>
        <v>#DIV/0!</v>
      </c>
      <c r="V170" s="13">
        <f t="shared" si="36"/>
        <v>556084.70645464293</v>
      </c>
      <c r="W170" s="13">
        <f t="shared" si="37"/>
        <v>0</v>
      </c>
      <c r="X170" s="13" t="e">
        <f t="shared" si="38"/>
        <v>#DIV/0!</v>
      </c>
      <c r="Y170" s="12" t="e">
        <f t="shared" si="39"/>
        <v>#DIV/0!</v>
      </c>
      <c r="Z170" s="18" t="e">
        <f t="shared" si="40"/>
        <v>#DIV/0!</v>
      </c>
      <c r="AH170" s="16"/>
    </row>
    <row r="173" spans="1:40" ht="69">
      <c r="A173" s="34" t="s">
        <v>306</v>
      </c>
      <c r="D173">
        <v>1</v>
      </c>
      <c r="E173">
        <v>2</v>
      </c>
      <c r="F173">
        <v>3</v>
      </c>
      <c r="H173" s="33" t="s">
        <v>442</v>
      </c>
      <c r="I173" s="33" t="s">
        <v>443</v>
      </c>
      <c r="J173" s="33" t="s">
        <v>444</v>
      </c>
      <c r="K173" s="33" t="s">
        <v>323</v>
      </c>
      <c r="L173" s="33" t="s">
        <v>370</v>
      </c>
      <c r="M173" s="33" t="s">
        <v>506</v>
      </c>
      <c r="N173" s="33" t="s">
        <v>507</v>
      </c>
      <c r="O173" s="38" t="s">
        <v>508</v>
      </c>
      <c r="Q173" s="29"/>
      <c r="R173" s="25" t="s">
        <v>579</v>
      </c>
      <c r="S173" s="25" t="s">
        <v>578</v>
      </c>
      <c r="T173" s="25" t="s">
        <v>386</v>
      </c>
      <c r="U173" s="25" t="s">
        <v>371</v>
      </c>
      <c r="V173" s="25" t="s">
        <v>372</v>
      </c>
      <c r="W173" s="25" t="s">
        <v>373</v>
      </c>
      <c r="X173" s="25" t="s">
        <v>375</v>
      </c>
      <c r="Y173" s="25" t="s">
        <v>374</v>
      </c>
      <c r="Z173" s="25" t="s">
        <v>388</v>
      </c>
      <c r="AA173" s="25"/>
      <c r="AB173" s="25" t="s">
        <v>452</v>
      </c>
      <c r="AC173" s="25" t="s">
        <v>453</v>
      </c>
      <c r="AD173" s="25" t="s">
        <v>454</v>
      </c>
      <c r="AE173" s="25" t="s">
        <v>455</v>
      </c>
      <c r="AF173" s="25" t="s">
        <v>456</v>
      </c>
      <c r="AG173" s="25" t="s">
        <v>457</v>
      </c>
      <c r="AH173" s="25" t="s">
        <v>458</v>
      </c>
      <c r="AI173" s="25" t="s">
        <v>459</v>
      </c>
      <c r="AJ173" s="25" t="s">
        <v>460</v>
      </c>
      <c r="AK173" s="25" t="s">
        <v>461</v>
      </c>
    </row>
    <row r="174" spans="1:40">
      <c r="A174" s="45" t="s">
        <v>178</v>
      </c>
      <c r="B174" t="s">
        <v>241</v>
      </c>
      <c r="C174" s="16">
        <v>1.8</v>
      </c>
      <c r="D174" t="s">
        <v>376</v>
      </c>
      <c r="H174" t="s">
        <v>399</v>
      </c>
      <c r="J174" s="16"/>
      <c r="K174" s="16">
        <v>309.71814000000001</v>
      </c>
      <c r="L174" s="39">
        <v>4.8176820000000002E-2</v>
      </c>
      <c r="M174" s="40">
        <f>C$178</f>
        <v>8.8267299999999995</v>
      </c>
      <c r="N174" s="40">
        <f t="shared" ref="N174:N188" si="59">C$181</f>
        <v>9.4797499999999992</v>
      </c>
      <c r="O174" s="40">
        <f>80-C$174-C$175</f>
        <v>77.656171999999998</v>
      </c>
      <c r="Q174" s="36" t="s">
        <v>399</v>
      </c>
      <c r="R174" s="36">
        <v>309.71814000000001</v>
      </c>
      <c r="S174" s="36">
        <v>4.8176820000000002E-2</v>
      </c>
      <c r="T174" s="36">
        <v>8.8267299999999995</v>
      </c>
      <c r="U174" s="36">
        <v>9.4797499999999992</v>
      </c>
      <c r="V174" s="37">
        <f t="shared" ref="V174:V205" si="60">(((180/(AM$178*(R174*0.000001)^2)*(1-AM$177)/AM$177)*AM$180*AM$181/(AM$182*AM$183))*AM$187+AM$186)/(AO$198*60)*AN$192</f>
        <v>530416.35466950573</v>
      </c>
      <c r="W174" s="37">
        <f t="shared" ref="W174:W205" si="61">AN$206*T174^3+AN$207*T174^2+AN$208*T174+AN$209+AN$206*U174^3+AN$207*U174^2+AN$208*U174+AN$209</f>
        <v>455151.11090349383</v>
      </c>
      <c r="X174" s="37">
        <f t="shared" ref="X174:X205" si="62">(AN$198+W174)*(S174/(AO$195-S174))*2</f>
        <v>312209.1146222133</v>
      </c>
      <c r="Y174" s="37">
        <f t="shared" ref="Y174" si="63">SUM(V174:X174)</f>
        <v>1297776.5801952127</v>
      </c>
      <c r="Z174" s="12">
        <f t="shared" ref="Z174:Z205" si="64">(Y174/Y$174-1)*100</f>
        <v>0</v>
      </c>
      <c r="AA174" s="18">
        <f t="shared" ref="AA174:AA237" si="65">ABS(Z174)/100</f>
        <v>0</v>
      </c>
      <c r="AB174" s="36">
        <f>$S174*100</f>
        <v>4.8176820000000005</v>
      </c>
      <c r="AC174" s="18"/>
      <c r="AD174" s="18"/>
      <c r="AE174" s="18"/>
      <c r="AF174" s="18"/>
      <c r="AG174" s="18"/>
      <c r="AH174" s="18"/>
      <c r="AI174" s="18"/>
      <c r="AJ174" s="18"/>
      <c r="AK174" s="18"/>
      <c r="AL174" t="s">
        <v>321</v>
      </c>
    </row>
    <row r="175" spans="1:40">
      <c r="A175" s="45"/>
      <c r="B175" t="s">
        <v>242</v>
      </c>
      <c r="C175" s="16">
        <v>0.54382799999999998</v>
      </c>
      <c r="D175" t="s">
        <v>376</v>
      </c>
      <c r="H175" t="s">
        <v>420</v>
      </c>
      <c r="I175" s="44" t="s">
        <v>446</v>
      </c>
      <c r="J175">
        <f>C$174*0.95</f>
        <v>1.71</v>
      </c>
      <c r="K175" s="16">
        <v>309.71814000000001</v>
      </c>
      <c r="L175" s="39">
        <v>4.8176825E-2</v>
      </c>
      <c r="M175" s="40">
        <f t="shared" ref="M175:M246" si="66">C$178</f>
        <v>8.8267299999999995</v>
      </c>
      <c r="N175" s="40">
        <f t="shared" si="59"/>
        <v>9.4797499999999992</v>
      </c>
      <c r="O175" s="40">
        <f>80-J175-C$175</f>
        <v>77.746172000000001</v>
      </c>
      <c r="Q175" s="30" t="s">
        <v>421</v>
      </c>
      <c r="R175" s="16">
        <v>309.71809999999999</v>
      </c>
      <c r="S175" s="16">
        <v>4.8176820000000002E-2</v>
      </c>
      <c r="T175" s="16">
        <v>8.8267299999999995</v>
      </c>
      <c r="U175" s="16">
        <v>9.4797499999999992</v>
      </c>
      <c r="V175" s="13">
        <f t="shared" si="60"/>
        <v>530416.36460677767</v>
      </c>
      <c r="W175" s="13">
        <f t="shared" si="61"/>
        <v>455151.11090349383</v>
      </c>
      <c r="X175" s="13">
        <f t="shared" si="62"/>
        <v>312209.1146222133</v>
      </c>
      <c r="Y175" s="13">
        <f t="shared" ref="Y175:Y206" si="67">SUM(V175:X175)</f>
        <v>1297776.5901324847</v>
      </c>
      <c r="Z175" s="12">
        <f t="shared" si="64"/>
        <v>7.6571515794654488E-7</v>
      </c>
      <c r="AA175" s="18">
        <f t="shared" si="65"/>
        <v>7.6571515794654488E-9</v>
      </c>
      <c r="AB175" s="18"/>
      <c r="AC175" s="18">
        <f>$S175*100</f>
        <v>4.8176820000000005</v>
      </c>
      <c r="AD175" s="18"/>
      <c r="AE175" s="18"/>
      <c r="AF175" s="18"/>
      <c r="AG175" s="18"/>
      <c r="AH175" s="18"/>
      <c r="AI175" s="18"/>
      <c r="AJ175" s="18"/>
      <c r="AK175" s="18"/>
      <c r="AL175" s="1" t="s">
        <v>322</v>
      </c>
    </row>
    <row r="176" spans="1:40">
      <c r="A176" t="s">
        <v>509</v>
      </c>
      <c r="C176">
        <v>0.28999999999999998</v>
      </c>
      <c r="D176" t="s">
        <v>324</v>
      </c>
      <c r="H176" t="s">
        <v>421</v>
      </c>
      <c r="I176" s="44"/>
      <c r="J176">
        <f>C$174*1.05</f>
        <v>1.8900000000000001</v>
      </c>
      <c r="K176" s="16">
        <v>309.71809999999999</v>
      </c>
      <c r="L176" s="39">
        <v>4.8176820000000002E-2</v>
      </c>
      <c r="M176" s="40">
        <f t="shared" si="66"/>
        <v>8.8267299999999995</v>
      </c>
      <c r="N176" s="40">
        <f t="shared" si="59"/>
        <v>9.4797499999999992</v>
      </c>
      <c r="O176" s="40">
        <f>80-J176-C$175</f>
        <v>77.566171999999995</v>
      </c>
      <c r="Q176" s="30" t="s">
        <v>430</v>
      </c>
      <c r="R176" s="16">
        <v>309.71807999999999</v>
      </c>
      <c r="S176" s="16">
        <v>4.8176820000000002E-2</v>
      </c>
      <c r="T176" s="16">
        <v>8.8267299999999995</v>
      </c>
      <c r="U176" s="16">
        <v>9.4797499999999992</v>
      </c>
      <c r="V176" s="13">
        <f t="shared" si="60"/>
        <v>530416.36957541516</v>
      </c>
      <c r="W176" s="13">
        <f t="shared" si="61"/>
        <v>455151.11090349383</v>
      </c>
      <c r="X176" s="13">
        <f t="shared" si="62"/>
        <v>312209.1146222133</v>
      </c>
      <c r="Y176" s="13">
        <f t="shared" si="67"/>
        <v>1297776.5951011223</v>
      </c>
      <c r="Z176" s="12">
        <f t="shared" si="64"/>
        <v>1.14857285904435E-6</v>
      </c>
      <c r="AA176" s="18">
        <f t="shared" si="65"/>
        <v>1.14857285904435E-8</v>
      </c>
      <c r="AB176" s="18"/>
      <c r="AC176" s="18">
        <f t="shared" ref="AC176:AC181" si="68">$S176*100</f>
        <v>4.8176820000000005</v>
      </c>
      <c r="AD176" s="18"/>
      <c r="AE176" s="18"/>
      <c r="AF176" s="18"/>
      <c r="AG176" s="18"/>
      <c r="AH176" s="18"/>
      <c r="AI176" s="18"/>
      <c r="AJ176" s="18"/>
      <c r="AK176" s="18"/>
      <c r="AL176" t="s">
        <v>323</v>
      </c>
      <c r="AM176" s="20">
        <v>2.0000000000000001E-4</v>
      </c>
      <c r="AN176" t="s">
        <v>324</v>
      </c>
    </row>
    <row r="177" spans="1:40" ht="16.2">
      <c r="A177" t="s">
        <v>510</v>
      </c>
      <c r="C177">
        <v>10</v>
      </c>
      <c r="D177" t="s">
        <v>524</v>
      </c>
      <c r="H177" t="s">
        <v>430</v>
      </c>
      <c r="I177" s="44" t="s">
        <v>447</v>
      </c>
      <c r="J177">
        <f>C$175*0.95</f>
        <v>0.5166366</v>
      </c>
      <c r="K177" s="16">
        <v>309.71807999999999</v>
      </c>
      <c r="L177" s="39">
        <v>4.8176820000000002E-2</v>
      </c>
      <c r="M177" s="40">
        <f t="shared" si="66"/>
        <v>8.8267299999999995</v>
      </c>
      <c r="N177" s="40">
        <f t="shared" si="59"/>
        <v>9.4797499999999992</v>
      </c>
      <c r="O177" s="40">
        <f>80-C$174-J177</f>
        <v>77.683363400000005</v>
      </c>
      <c r="Q177" s="30" t="s">
        <v>428</v>
      </c>
      <c r="R177">
        <v>309.71807999999999</v>
      </c>
      <c r="S177">
        <v>4.8176820000000002E-2</v>
      </c>
      <c r="T177">
        <v>8.8267299999999995</v>
      </c>
      <c r="U177">
        <v>9.4797499999999992</v>
      </c>
      <c r="V177" s="13">
        <f t="shared" si="60"/>
        <v>530416.36957541516</v>
      </c>
      <c r="W177" s="13">
        <f t="shared" si="61"/>
        <v>455151.11090349383</v>
      </c>
      <c r="X177" s="13">
        <f t="shared" si="62"/>
        <v>312209.1146222133</v>
      </c>
      <c r="Y177" s="13">
        <f t="shared" si="67"/>
        <v>1297776.5951011223</v>
      </c>
      <c r="Z177" s="12">
        <f t="shared" si="64"/>
        <v>1.14857285904435E-6</v>
      </c>
      <c r="AA177" s="18">
        <f t="shared" si="65"/>
        <v>1.14857285904435E-8</v>
      </c>
      <c r="AB177" s="18"/>
      <c r="AC177" s="18">
        <f t="shared" si="68"/>
        <v>4.8176820000000005</v>
      </c>
      <c r="AD177" s="18"/>
      <c r="AE177" s="18"/>
      <c r="AF177" s="18"/>
      <c r="AG177" s="18"/>
      <c r="AH177" s="18"/>
      <c r="AI177" s="18"/>
      <c r="AJ177" s="18"/>
      <c r="AK177" s="18"/>
      <c r="AL177" t="s">
        <v>325</v>
      </c>
      <c r="AM177">
        <v>0.4</v>
      </c>
    </row>
    <row r="178" spans="1:40" ht="16.2">
      <c r="A178" t="s">
        <v>511</v>
      </c>
      <c r="C178" s="16">
        <v>8.8267299999999995</v>
      </c>
      <c r="D178" t="s">
        <v>525</v>
      </c>
      <c r="H178" t="s">
        <v>428</v>
      </c>
      <c r="I178" s="44"/>
      <c r="J178">
        <f>C$175*1.05</f>
        <v>0.57101939999999995</v>
      </c>
      <c r="K178" s="16">
        <v>309.71807999999999</v>
      </c>
      <c r="L178" s="39">
        <v>4.8176820000000002E-2</v>
      </c>
      <c r="M178" s="40">
        <f t="shared" si="66"/>
        <v>8.8267299999999995</v>
      </c>
      <c r="N178" s="40">
        <f t="shared" si="59"/>
        <v>9.4797499999999992</v>
      </c>
      <c r="O178" s="40">
        <f>80-C$174-J178</f>
        <v>77.628980600000006</v>
      </c>
      <c r="Q178" s="30" t="s">
        <v>420</v>
      </c>
      <c r="R178" s="16">
        <v>309.71814000000001</v>
      </c>
      <c r="S178" s="16">
        <v>4.8176825E-2</v>
      </c>
      <c r="T178" s="16">
        <v>8.8267299999999995</v>
      </c>
      <c r="U178">
        <v>9.4797499999999992</v>
      </c>
      <c r="V178" s="13">
        <f t="shared" si="60"/>
        <v>530416.35466950573</v>
      </c>
      <c r="W178" s="13">
        <f t="shared" si="61"/>
        <v>455151.11090349383</v>
      </c>
      <c r="X178" s="13">
        <f t="shared" si="62"/>
        <v>312209.15561014944</v>
      </c>
      <c r="Y178" s="13">
        <f t="shared" si="67"/>
        <v>1297776.6211831491</v>
      </c>
      <c r="Z178" s="12">
        <f t="shared" si="64"/>
        <v>3.1583199167073417E-6</v>
      </c>
      <c r="AA178" s="18">
        <f t="shared" si="65"/>
        <v>3.1583199167073417E-8</v>
      </c>
      <c r="AB178" s="18"/>
      <c r="AC178" s="18">
        <f t="shared" si="68"/>
        <v>4.8176825000000001</v>
      </c>
      <c r="AD178" s="18"/>
      <c r="AE178" s="18"/>
      <c r="AF178" s="18"/>
      <c r="AG178" s="18"/>
      <c r="AH178" s="18"/>
      <c r="AI178" s="18"/>
      <c r="AJ178" s="18"/>
      <c r="AK178" s="18"/>
      <c r="AL178" t="s">
        <v>326</v>
      </c>
      <c r="AM178">
        <v>1300</v>
      </c>
      <c r="AN178" t="s">
        <v>327</v>
      </c>
    </row>
    <row r="179" spans="1:40">
      <c r="A179" t="s">
        <v>512</v>
      </c>
      <c r="C179">
        <v>0.28999999999999998</v>
      </c>
      <c r="D179" t="s">
        <v>324</v>
      </c>
      <c r="H179" t="s">
        <v>409</v>
      </c>
      <c r="I179" s="44" t="s">
        <v>509</v>
      </c>
      <c r="J179">
        <f>C$176*0.95</f>
        <v>0.27549999999999997</v>
      </c>
      <c r="K179" s="16">
        <v>317.58150000000001</v>
      </c>
      <c r="L179" s="39">
        <v>4.8296119999999998E-2</v>
      </c>
      <c r="M179" s="40">
        <f t="shared" si="66"/>
        <v>8.8267299999999995</v>
      </c>
      <c r="N179" s="40">
        <f t="shared" si="59"/>
        <v>9.4797499999999992</v>
      </c>
      <c r="O179" s="40">
        <f t="shared" ref="O179:O202" si="69">80-C$174-C$175</f>
        <v>77.656171999999998</v>
      </c>
      <c r="Q179" s="30" t="s">
        <v>437</v>
      </c>
      <c r="R179">
        <v>309.71802000000002</v>
      </c>
      <c r="S179">
        <v>4.8176844000000003E-2</v>
      </c>
      <c r="T179">
        <v>8.8267299999999995</v>
      </c>
      <c r="U179">
        <v>9.4797499999999992</v>
      </c>
      <c r="V179" s="13">
        <f t="shared" si="60"/>
        <v>530416.38448133343</v>
      </c>
      <c r="W179" s="13">
        <f t="shared" si="61"/>
        <v>455151.11090349383</v>
      </c>
      <c r="X179" s="13">
        <f t="shared" si="62"/>
        <v>312209.31136432721</v>
      </c>
      <c r="Y179" s="13">
        <f t="shared" si="67"/>
        <v>1297776.8067491543</v>
      </c>
      <c r="Z179" s="12">
        <f t="shared" si="64"/>
        <v>1.7457083534289097E-5</v>
      </c>
      <c r="AA179" s="18">
        <f t="shared" si="65"/>
        <v>1.7457083534289097E-7</v>
      </c>
      <c r="AB179" s="18"/>
      <c r="AC179" s="18">
        <f t="shared" si="68"/>
        <v>4.8176844000000001</v>
      </c>
      <c r="AD179" s="18"/>
      <c r="AE179" s="18"/>
      <c r="AF179" s="18"/>
      <c r="AG179" s="18"/>
      <c r="AH179" s="18"/>
      <c r="AI179" s="18"/>
      <c r="AJ179" s="18"/>
      <c r="AK179" s="18"/>
      <c r="AL179" t="s">
        <v>328</v>
      </c>
      <c r="AM179" s="20">
        <f>180/(AM178*AM176^2)*(1-AM177)/AM177</f>
        <v>5192307.692307692</v>
      </c>
      <c r="AN179" t="s">
        <v>329</v>
      </c>
    </row>
    <row r="180" spans="1:40" ht="16.2">
      <c r="A180" t="s">
        <v>513</v>
      </c>
      <c r="C180">
        <v>10</v>
      </c>
      <c r="D180" t="s">
        <v>524</v>
      </c>
      <c r="H180" t="s">
        <v>405</v>
      </c>
      <c r="I180" s="44"/>
      <c r="J180">
        <f>C$176*1.05</f>
        <v>0.30449999999999999</v>
      </c>
      <c r="K180" s="16">
        <v>302.08535999999998</v>
      </c>
      <c r="L180" s="16">
        <v>4.8053714999999997E-2</v>
      </c>
      <c r="M180" s="40">
        <f t="shared" si="66"/>
        <v>8.8267299999999995</v>
      </c>
      <c r="N180" s="40">
        <f t="shared" si="59"/>
        <v>9.4797499999999992</v>
      </c>
      <c r="O180" s="40">
        <f t="shared" si="69"/>
        <v>77.656171999999998</v>
      </c>
      <c r="Q180" s="30" t="s">
        <v>433</v>
      </c>
      <c r="R180">
        <v>309.71820000000002</v>
      </c>
      <c r="S180">
        <v>4.817685E-2</v>
      </c>
      <c r="T180">
        <v>8.8267299999999995</v>
      </c>
      <c r="U180">
        <v>9.4797499999999992</v>
      </c>
      <c r="V180" s="13">
        <f t="shared" si="60"/>
        <v>530416.33976360492</v>
      </c>
      <c r="W180" s="13">
        <f t="shared" si="61"/>
        <v>455151.11090349383</v>
      </c>
      <c r="X180" s="13">
        <f t="shared" si="62"/>
        <v>312209.36054986378</v>
      </c>
      <c r="Y180" s="13">
        <f t="shared" si="67"/>
        <v>1297776.8112169625</v>
      </c>
      <c r="Z180" s="12">
        <f t="shared" si="64"/>
        <v>1.7801349883050932E-5</v>
      </c>
      <c r="AA180" s="18">
        <f t="shared" si="65"/>
        <v>1.7801349883050932E-7</v>
      </c>
      <c r="AB180" s="18"/>
      <c r="AC180" s="18">
        <f t="shared" si="68"/>
        <v>4.817685</v>
      </c>
      <c r="AD180" s="18"/>
      <c r="AE180" s="18"/>
      <c r="AF180" s="18"/>
      <c r="AG180" s="18"/>
      <c r="AH180" s="18"/>
      <c r="AI180" s="18"/>
      <c r="AJ180" s="18"/>
      <c r="AK180" s="18"/>
      <c r="AL180" t="s">
        <v>330</v>
      </c>
      <c r="AM180">
        <f>1100*0.22/(1-0.33)</f>
        <v>361.19402985074629</v>
      </c>
      <c r="AN180" t="s">
        <v>327</v>
      </c>
    </row>
    <row r="181" spans="1:40" ht="16.2">
      <c r="A181" t="s">
        <v>514</v>
      </c>
      <c r="C181" s="16">
        <v>9.4797499999999992</v>
      </c>
      <c r="D181" t="s">
        <v>525</v>
      </c>
      <c r="H181" t="s">
        <v>427</v>
      </c>
      <c r="I181" s="44" t="s">
        <v>510</v>
      </c>
      <c r="J181">
        <f>C$177*0.95</f>
        <v>9.5</v>
      </c>
      <c r="K181" s="16">
        <v>314.4563</v>
      </c>
      <c r="L181" s="16">
        <v>4.8249602000000003E-2</v>
      </c>
      <c r="M181" s="40">
        <f t="shared" si="66"/>
        <v>8.8267299999999995</v>
      </c>
      <c r="N181" s="40">
        <f t="shared" si="59"/>
        <v>9.4797499999999992</v>
      </c>
      <c r="O181" s="40">
        <f t="shared" si="69"/>
        <v>77.656171999999998</v>
      </c>
      <c r="Q181" s="30" t="s">
        <v>435</v>
      </c>
      <c r="R181" s="16">
        <v>309.71809999999999</v>
      </c>
      <c r="S181" s="16">
        <v>4.8176847000000002E-2</v>
      </c>
      <c r="T181" s="16">
        <v>8.8267299999999995</v>
      </c>
      <c r="U181" s="16">
        <v>9.4797499999999992</v>
      </c>
      <c r="V181" s="13">
        <f t="shared" si="60"/>
        <v>530416.36460677767</v>
      </c>
      <c r="W181" s="13">
        <f t="shared" si="61"/>
        <v>455151.11090349383</v>
      </c>
      <c r="X181" s="13">
        <f t="shared" si="62"/>
        <v>312209.33595709509</v>
      </c>
      <c r="Y181" s="13">
        <f t="shared" si="67"/>
        <v>1297776.8114673665</v>
      </c>
      <c r="Z181" s="12">
        <f t="shared" si="64"/>
        <v>1.7820644737653879E-5</v>
      </c>
      <c r="AA181" s="18">
        <f t="shared" si="65"/>
        <v>1.7820644737653879E-7</v>
      </c>
      <c r="AB181" s="18"/>
      <c r="AC181" s="18">
        <f t="shared" si="68"/>
        <v>4.8176847</v>
      </c>
      <c r="AD181" s="18"/>
      <c r="AE181" s="18"/>
      <c r="AF181" s="18"/>
      <c r="AG181" s="18"/>
      <c r="AH181" s="18"/>
      <c r="AI181" s="18"/>
      <c r="AJ181" s="18"/>
      <c r="AK181" s="18"/>
      <c r="AL181" t="s">
        <v>331</v>
      </c>
      <c r="AM181">
        <v>0.05</v>
      </c>
      <c r="AN181" t="s">
        <v>332</v>
      </c>
    </row>
    <row r="182" spans="1:40" ht="14.4">
      <c r="A182" s="46" t="s">
        <v>521</v>
      </c>
      <c r="B182" t="s">
        <v>241</v>
      </c>
      <c r="C182" s="16">
        <v>-0.160328</v>
      </c>
      <c r="D182" t="s">
        <v>526</v>
      </c>
      <c r="E182">
        <f>C186+C$174*60*C182</f>
        <v>46.684576</v>
      </c>
      <c r="F182" s="17" t="s">
        <v>200</v>
      </c>
      <c r="H182" t="s">
        <v>429</v>
      </c>
      <c r="I182" s="44"/>
      <c r="J182">
        <f>C$177*1.05</f>
        <v>10.5</v>
      </c>
      <c r="K182" s="16">
        <v>305.15607</v>
      </c>
      <c r="L182" s="16">
        <v>4.8104121999999999E-2</v>
      </c>
      <c r="M182" s="40">
        <f t="shared" si="66"/>
        <v>8.8267299999999995</v>
      </c>
      <c r="N182" s="40">
        <f t="shared" si="59"/>
        <v>9.4797499999999992</v>
      </c>
      <c r="O182" s="40">
        <f t="shared" si="69"/>
        <v>77.656171999999998</v>
      </c>
      <c r="Q182" s="32" t="s">
        <v>462</v>
      </c>
      <c r="R182" s="16">
        <v>309.71820000000002</v>
      </c>
      <c r="S182" s="16">
        <v>4.8176914000000001E-2</v>
      </c>
      <c r="T182" s="16">
        <v>8.8267299999999995</v>
      </c>
      <c r="U182" s="16">
        <v>9.4797499999999992</v>
      </c>
      <c r="V182" s="13">
        <f t="shared" si="60"/>
        <v>530416.33976360492</v>
      </c>
      <c r="W182" s="13">
        <f t="shared" si="61"/>
        <v>455151.11090349383</v>
      </c>
      <c r="X182" s="13">
        <f t="shared" si="62"/>
        <v>312209.88519578951</v>
      </c>
      <c r="Y182" s="13">
        <f t="shared" si="67"/>
        <v>1297777.3358628883</v>
      </c>
      <c r="Z182" s="12">
        <f t="shared" si="64"/>
        <v>5.8227871191363079E-5</v>
      </c>
      <c r="AA182" s="18">
        <f t="shared" si="65"/>
        <v>5.8227871191363079E-7</v>
      </c>
      <c r="AB182" s="18"/>
      <c r="AC182" s="18"/>
      <c r="AD182" s="18"/>
      <c r="AE182" s="18">
        <f>$S182*100</f>
        <v>4.8176914000000002</v>
      </c>
      <c r="AF182" s="18"/>
      <c r="AG182" s="18"/>
      <c r="AH182" s="18"/>
      <c r="AI182" s="18"/>
      <c r="AJ182" s="18"/>
      <c r="AK182" s="18"/>
      <c r="AL182" t="s">
        <v>333</v>
      </c>
      <c r="AM182">
        <v>1</v>
      </c>
      <c r="AN182" t="s">
        <v>334</v>
      </c>
    </row>
    <row r="183" spans="1:40" ht="14.4">
      <c r="A183" s="46"/>
      <c r="B183" t="s">
        <v>242</v>
      </c>
      <c r="C183" s="16">
        <v>-3.4895500000000003E-2</v>
      </c>
      <c r="D183" t="s">
        <v>526</v>
      </c>
      <c r="E183">
        <f>E182+C$175*60*C183</f>
        <v>45.545947001560002</v>
      </c>
      <c r="F183" s="17" t="s">
        <v>200</v>
      </c>
      <c r="H183" t="s">
        <v>418</v>
      </c>
      <c r="I183" s="44" t="s">
        <v>511</v>
      </c>
      <c r="J183">
        <f>C$178*0.95</f>
        <v>8.3853934999999993</v>
      </c>
      <c r="K183" s="16">
        <v>307.73039999999997</v>
      </c>
      <c r="L183" s="16">
        <v>4.8175483999999998E-2</v>
      </c>
      <c r="M183" s="40">
        <f>J183</f>
        <v>8.3853934999999993</v>
      </c>
      <c r="N183" s="40">
        <f t="shared" si="59"/>
        <v>9.4797499999999992</v>
      </c>
      <c r="O183" s="40">
        <f t="shared" si="69"/>
        <v>77.656171999999998</v>
      </c>
      <c r="Q183" s="30" t="s">
        <v>412</v>
      </c>
      <c r="R183" s="16">
        <v>309.71816999999999</v>
      </c>
      <c r="S183" s="16">
        <v>4.8176914000000001E-2</v>
      </c>
      <c r="T183" s="16">
        <v>8.8267299999999995</v>
      </c>
      <c r="U183" s="16">
        <v>9.4797499999999992</v>
      </c>
      <c r="V183" s="13">
        <f t="shared" si="60"/>
        <v>530416.3472165541</v>
      </c>
      <c r="W183" s="13">
        <f t="shared" si="61"/>
        <v>455151.11090349383</v>
      </c>
      <c r="X183" s="13">
        <f t="shared" si="62"/>
        <v>312209.88519578951</v>
      </c>
      <c r="Y183" s="13">
        <f t="shared" si="67"/>
        <v>1297777.3433158374</v>
      </c>
      <c r="Z183" s="12">
        <f t="shared" si="64"/>
        <v>5.8802157187898274E-5</v>
      </c>
      <c r="AA183" s="18">
        <f t="shared" si="65"/>
        <v>5.8802157187898274E-7</v>
      </c>
      <c r="AB183" s="18"/>
      <c r="AC183" s="18">
        <f>$S183*100</f>
        <v>4.8176914000000002</v>
      </c>
      <c r="AD183" s="18"/>
      <c r="AE183" s="18"/>
      <c r="AF183" s="18"/>
      <c r="AG183" s="18"/>
      <c r="AH183" s="18"/>
      <c r="AI183" s="18"/>
      <c r="AJ183" s="18"/>
      <c r="AK183" s="18"/>
      <c r="AL183" s="21" t="s">
        <v>335</v>
      </c>
      <c r="AM183" s="20">
        <v>100000</v>
      </c>
      <c r="AN183" t="s">
        <v>336</v>
      </c>
    </row>
    <row r="184" spans="1:40" ht="14.4">
      <c r="A184" s="46" t="s">
        <v>522</v>
      </c>
      <c r="B184" t="s">
        <v>241</v>
      </c>
      <c r="C184" s="16">
        <v>-2.2292599999999998E-3</v>
      </c>
      <c r="D184" t="s">
        <v>526</v>
      </c>
      <c r="E184">
        <f>C187+C$174*60*C184</f>
        <v>59.713539920000002</v>
      </c>
      <c r="F184" s="17" t="s">
        <v>200</v>
      </c>
      <c r="H184" t="s">
        <v>416</v>
      </c>
      <c r="I184" s="44"/>
      <c r="J184">
        <f>C$178*1.05</f>
        <v>9.2680664999999998</v>
      </c>
      <c r="K184" s="16">
        <v>311.61356000000001</v>
      </c>
      <c r="L184" s="16">
        <v>4.8178220000000001E-2</v>
      </c>
      <c r="M184" s="40">
        <f>J184</f>
        <v>9.2680664999999998</v>
      </c>
      <c r="N184" s="40">
        <f t="shared" si="59"/>
        <v>9.4797499999999992</v>
      </c>
      <c r="O184" s="40">
        <f t="shared" si="69"/>
        <v>77.656171999999998</v>
      </c>
      <c r="Q184" s="31" t="s">
        <v>463</v>
      </c>
      <c r="R184" s="16">
        <v>309.71816999999999</v>
      </c>
      <c r="S184" s="16">
        <v>4.8176914000000001E-2</v>
      </c>
      <c r="T184" s="16">
        <v>8.8267299999999995</v>
      </c>
      <c r="U184">
        <v>9.4797499999999992</v>
      </c>
      <c r="V184" s="13">
        <f t="shared" si="60"/>
        <v>530416.3472165541</v>
      </c>
      <c r="W184" s="13">
        <f t="shared" si="61"/>
        <v>455151.11090349383</v>
      </c>
      <c r="X184" s="13">
        <f t="shared" si="62"/>
        <v>312209.88519578951</v>
      </c>
      <c r="Y184" s="13">
        <f t="shared" si="67"/>
        <v>1297777.3433158374</v>
      </c>
      <c r="Z184" s="12">
        <f t="shared" si="64"/>
        <v>5.8802157187898274E-5</v>
      </c>
      <c r="AA184" s="18">
        <f t="shared" si="65"/>
        <v>5.8802157187898274E-7</v>
      </c>
      <c r="AB184" s="18"/>
      <c r="AC184" s="18"/>
      <c r="AD184" s="18">
        <f>$S184*100</f>
        <v>4.8176914000000002</v>
      </c>
      <c r="AE184" s="18"/>
      <c r="AF184" s="18"/>
      <c r="AG184" s="18"/>
      <c r="AH184" s="18"/>
      <c r="AI184" s="18"/>
      <c r="AJ184" s="18"/>
      <c r="AK184" s="18"/>
      <c r="AL184" t="s">
        <v>337</v>
      </c>
      <c r="AM184" s="20">
        <f>AM179*AM180*AM181/(AM182*AM183)</f>
        <v>937.71526980482224</v>
      </c>
      <c r="AN184" t="s">
        <v>338</v>
      </c>
    </row>
    <row r="185" spans="1:40" ht="14.4">
      <c r="A185" s="46"/>
      <c r="B185" t="s">
        <v>242</v>
      </c>
      <c r="C185" s="16">
        <v>-0.9</v>
      </c>
      <c r="D185" t="s">
        <v>526</v>
      </c>
      <c r="E185">
        <f>E184+C$175*60*C185</f>
        <v>30.346827920000003</v>
      </c>
      <c r="F185" s="17" t="s">
        <v>200</v>
      </c>
      <c r="H185" t="s">
        <v>402</v>
      </c>
      <c r="I185" s="44" t="s">
        <v>512</v>
      </c>
      <c r="J185">
        <f>C$179*0.95</f>
        <v>0.27549999999999997</v>
      </c>
      <c r="K185" s="16">
        <v>313.45013</v>
      </c>
      <c r="L185" s="16">
        <v>4.8398740000000003E-2</v>
      </c>
      <c r="M185" s="40">
        <f t="shared" si="66"/>
        <v>8.8267299999999995</v>
      </c>
      <c r="N185" s="40">
        <f t="shared" si="59"/>
        <v>9.4797499999999992</v>
      </c>
      <c r="O185" s="40">
        <f t="shared" si="69"/>
        <v>77.656171999999998</v>
      </c>
      <c r="Q185" s="32" t="s">
        <v>464</v>
      </c>
      <c r="R185" s="16">
        <v>309.71816999999999</v>
      </c>
      <c r="S185" s="16">
        <v>4.8176914000000001E-2</v>
      </c>
      <c r="T185" s="16">
        <v>8.8267299999999995</v>
      </c>
      <c r="U185">
        <v>9.4797499999999992</v>
      </c>
      <c r="V185" s="13">
        <f t="shared" si="60"/>
        <v>530416.3472165541</v>
      </c>
      <c r="W185" s="13">
        <f t="shared" si="61"/>
        <v>455151.11090349383</v>
      </c>
      <c r="X185" s="13">
        <f t="shared" si="62"/>
        <v>312209.88519578951</v>
      </c>
      <c r="Y185" s="13">
        <f t="shared" si="67"/>
        <v>1297777.3433158374</v>
      </c>
      <c r="Z185" s="12">
        <f t="shared" si="64"/>
        <v>5.8802157187898274E-5</v>
      </c>
      <c r="AA185" s="18">
        <f t="shared" si="65"/>
        <v>5.8802157187898274E-7</v>
      </c>
      <c r="AB185" s="18"/>
      <c r="AC185" s="18"/>
      <c r="AD185" s="18"/>
      <c r="AE185" s="18">
        <f>$S185*100</f>
        <v>4.8176914000000002</v>
      </c>
      <c r="AF185" s="18"/>
      <c r="AG185" s="18"/>
      <c r="AH185" s="18"/>
      <c r="AI185" s="18"/>
      <c r="AJ185" s="18"/>
      <c r="AK185" s="18"/>
      <c r="AL185" t="s">
        <v>339</v>
      </c>
      <c r="AM185" s="20">
        <v>10000000000</v>
      </c>
      <c r="AN185" t="s">
        <v>340</v>
      </c>
    </row>
    <row r="186" spans="1:40" ht="14.4">
      <c r="A186" t="s">
        <v>519</v>
      </c>
      <c r="C186">
        <v>64</v>
      </c>
      <c r="D186" s="17" t="s">
        <v>200</v>
      </c>
      <c r="H186" t="s">
        <v>404</v>
      </c>
      <c r="I186" s="44"/>
      <c r="J186">
        <f>C$179*1.05</f>
        <v>0.30449999999999999</v>
      </c>
      <c r="K186" s="16">
        <v>306.0487</v>
      </c>
      <c r="L186" s="16">
        <v>4.7957600000000003E-2</v>
      </c>
      <c r="M186" s="40">
        <f t="shared" si="66"/>
        <v>8.8267299999999995</v>
      </c>
      <c r="N186" s="40">
        <f t="shared" si="59"/>
        <v>9.4797499999999992</v>
      </c>
      <c r="O186" s="40">
        <f t="shared" si="69"/>
        <v>77.656171999999998</v>
      </c>
      <c r="Q186" s="31" t="s">
        <v>434</v>
      </c>
      <c r="R186" s="16">
        <v>309.71814000000001</v>
      </c>
      <c r="S186" s="16">
        <v>4.8176914000000001E-2</v>
      </c>
      <c r="T186" s="16">
        <v>8.8267299999999995</v>
      </c>
      <c r="U186" s="16">
        <v>9.4797499999999992</v>
      </c>
      <c r="V186" s="13">
        <f t="shared" si="60"/>
        <v>530416.35466950573</v>
      </c>
      <c r="W186" s="13">
        <f t="shared" si="61"/>
        <v>455151.11090349383</v>
      </c>
      <c r="X186" s="13">
        <f t="shared" si="62"/>
        <v>312209.88519578951</v>
      </c>
      <c r="Y186" s="13">
        <f t="shared" si="67"/>
        <v>1297777.3507687892</v>
      </c>
      <c r="Z186" s="12">
        <f t="shared" si="64"/>
        <v>5.9376443384273614E-5</v>
      </c>
      <c r="AA186" s="18">
        <f t="shared" si="65"/>
        <v>5.9376443384273614E-7</v>
      </c>
      <c r="AB186" s="18"/>
      <c r="AC186" s="18"/>
      <c r="AD186" s="18">
        <f t="shared" ref="AD186:AD187" si="70">$S186*100</f>
        <v>4.8176914000000002</v>
      </c>
      <c r="AE186" s="18"/>
      <c r="AF186" s="18"/>
      <c r="AG186" s="18"/>
      <c r="AH186" s="18"/>
      <c r="AI186" s="18"/>
      <c r="AJ186" s="18"/>
      <c r="AK186" s="18"/>
      <c r="AL186" t="s">
        <v>341</v>
      </c>
      <c r="AM186" s="20">
        <f>AM181*AM185/(AM182*AM183)</f>
        <v>5000</v>
      </c>
      <c r="AN186" t="s">
        <v>338</v>
      </c>
    </row>
    <row r="187" spans="1:40" ht="14.4">
      <c r="A187" t="s">
        <v>520</v>
      </c>
      <c r="C187" s="16">
        <v>59.954300000000003</v>
      </c>
      <c r="D187" s="17" t="s">
        <v>200</v>
      </c>
      <c r="H187" t="s">
        <v>400</v>
      </c>
      <c r="I187" s="44" t="s">
        <v>513</v>
      </c>
      <c r="J187">
        <f>C$180*0.95</f>
        <v>9.5</v>
      </c>
      <c r="K187" s="16">
        <v>311.98232999999999</v>
      </c>
      <c r="L187" s="16">
        <v>4.8310856999999999E-2</v>
      </c>
      <c r="M187" s="40">
        <f t="shared" si="66"/>
        <v>8.8267299999999995</v>
      </c>
      <c r="N187" s="40">
        <f t="shared" si="59"/>
        <v>9.4797499999999992</v>
      </c>
      <c r="O187" s="40">
        <f t="shared" si="69"/>
        <v>77.656171999999998</v>
      </c>
      <c r="Q187" s="31" t="s">
        <v>465</v>
      </c>
      <c r="R187" s="16">
        <v>309.71814000000001</v>
      </c>
      <c r="S187" s="16">
        <v>4.8176914000000001E-2</v>
      </c>
      <c r="T187" s="16">
        <v>8.8267299999999995</v>
      </c>
      <c r="U187">
        <v>9.4797499999999992</v>
      </c>
      <c r="V187" s="13">
        <f t="shared" si="60"/>
        <v>530416.35466950573</v>
      </c>
      <c r="W187" s="13">
        <f t="shared" si="61"/>
        <v>455151.11090349383</v>
      </c>
      <c r="X187" s="13">
        <f t="shared" si="62"/>
        <v>312209.88519578951</v>
      </c>
      <c r="Y187" s="13">
        <f t="shared" si="67"/>
        <v>1297777.3507687892</v>
      </c>
      <c r="Z187" s="12">
        <f t="shared" si="64"/>
        <v>5.9376443384273614E-5</v>
      </c>
      <c r="AA187" s="18">
        <f t="shared" si="65"/>
        <v>5.9376443384273614E-7</v>
      </c>
      <c r="AB187" s="18"/>
      <c r="AC187" s="18"/>
      <c r="AD187" s="18">
        <f t="shared" si="70"/>
        <v>4.8176914000000002</v>
      </c>
      <c r="AE187" s="18"/>
      <c r="AF187" s="18"/>
      <c r="AG187" s="18"/>
      <c r="AH187" s="18"/>
      <c r="AI187" s="18"/>
      <c r="AJ187" s="18"/>
      <c r="AK187" s="18"/>
      <c r="AL187" t="s">
        <v>36</v>
      </c>
      <c r="AM187" s="20">
        <v>1</v>
      </c>
      <c r="AN187" t="s">
        <v>342</v>
      </c>
    </row>
    <row r="188" spans="1:40">
      <c r="F188" s="12"/>
      <c r="H188" t="s">
        <v>401</v>
      </c>
      <c r="I188" s="44"/>
      <c r="J188">
        <f>C$180*1.05</f>
        <v>10.5</v>
      </c>
      <c r="K188" s="16">
        <v>307.52199999999999</v>
      </c>
      <c r="L188" s="16">
        <v>4.8046373000000003E-2</v>
      </c>
      <c r="M188" s="40">
        <f t="shared" si="66"/>
        <v>8.8267299999999995</v>
      </c>
      <c r="N188" s="40">
        <f t="shared" si="59"/>
        <v>9.4797499999999992</v>
      </c>
      <c r="O188" s="40">
        <f t="shared" si="69"/>
        <v>77.656171999999998</v>
      </c>
      <c r="Q188" s="32" t="s">
        <v>466</v>
      </c>
      <c r="R188" s="16">
        <v>309.71814000000001</v>
      </c>
      <c r="S188" s="16">
        <v>4.8176914000000001E-2</v>
      </c>
      <c r="T188" s="16">
        <v>8.8267299999999995</v>
      </c>
      <c r="U188">
        <v>9.4797499999999992</v>
      </c>
      <c r="V188" s="13">
        <f t="shared" si="60"/>
        <v>530416.35466950573</v>
      </c>
      <c r="W188" s="13">
        <f t="shared" si="61"/>
        <v>455151.11090349383</v>
      </c>
      <c r="X188" s="13">
        <f t="shared" si="62"/>
        <v>312209.88519578951</v>
      </c>
      <c r="Y188" s="13">
        <f t="shared" si="67"/>
        <v>1297777.3507687892</v>
      </c>
      <c r="Z188" s="12">
        <f t="shared" si="64"/>
        <v>5.9376443384273614E-5</v>
      </c>
      <c r="AA188" s="18">
        <f t="shared" si="65"/>
        <v>5.9376443384273614E-7</v>
      </c>
      <c r="AB188" s="18"/>
      <c r="AC188" s="18"/>
      <c r="AD188" s="18"/>
      <c r="AE188" s="18">
        <f t="shared" ref="AE188:AE189" si="71">$S188*100</f>
        <v>4.8176914000000002</v>
      </c>
      <c r="AF188" s="18"/>
      <c r="AG188" s="18"/>
      <c r="AH188" s="18"/>
      <c r="AI188" s="18"/>
      <c r="AJ188" s="18"/>
      <c r="AK188" s="18"/>
      <c r="AL188" t="s">
        <v>343</v>
      </c>
      <c r="AM188" s="20">
        <f>AM184*AM187+AM186</f>
        <v>5937.7152698048221</v>
      </c>
      <c r="AN188" t="s">
        <v>338</v>
      </c>
    </row>
    <row r="189" spans="1:40">
      <c r="A189" t="s">
        <v>523</v>
      </c>
      <c r="C189" s="16">
        <v>80</v>
      </c>
      <c r="D189" t="s">
        <v>376</v>
      </c>
      <c r="F189" s="12"/>
      <c r="H189" t="s">
        <v>424</v>
      </c>
      <c r="I189" s="44" t="s">
        <v>514</v>
      </c>
      <c r="J189">
        <f>C$181*0.95</f>
        <v>9.0057624999999994</v>
      </c>
      <c r="K189" s="16">
        <v>309.05212</v>
      </c>
      <c r="L189" s="16">
        <v>4.8434850000000002E-2</v>
      </c>
      <c r="M189" s="40">
        <f t="shared" si="66"/>
        <v>8.8267299999999995</v>
      </c>
      <c r="N189" s="40">
        <f>J189</f>
        <v>9.0057624999999994</v>
      </c>
      <c r="O189" s="40">
        <f t="shared" si="69"/>
        <v>77.656171999999998</v>
      </c>
      <c r="Q189" s="32" t="s">
        <v>467</v>
      </c>
      <c r="R189" s="16">
        <v>309.71814000000001</v>
      </c>
      <c r="S189" s="16">
        <v>4.8176914000000001E-2</v>
      </c>
      <c r="T189" s="16">
        <v>8.8267299999999995</v>
      </c>
      <c r="U189">
        <v>9.4797499999999992</v>
      </c>
      <c r="V189" s="13">
        <f t="shared" si="60"/>
        <v>530416.35466950573</v>
      </c>
      <c r="W189" s="13">
        <f t="shared" si="61"/>
        <v>455151.11090349383</v>
      </c>
      <c r="X189" s="13">
        <f t="shared" si="62"/>
        <v>312209.88519578951</v>
      </c>
      <c r="Y189" s="13">
        <f t="shared" si="67"/>
        <v>1297777.3507687892</v>
      </c>
      <c r="Z189" s="12">
        <f t="shared" si="64"/>
        <v>5.9376443384273614E-5</v>
      </c>
      <c r="AA189" s="18">
        <f t="shared" si="65"/>
        <v>5.9376443384273614E-7</v>
      </c>
      <c r="AB189" s="18"/>
      <c r="AC189" s="18"/>
      <c r="AD189" s="18"/>
      <c r="AE189" s="18">
        <f t="shared" si="71"/>
        <v>4.8176914000000002</v>
      </c>
      <c r="AF189" s="18"/>
      <c r="AG189" s="18"/>
      <c r="AH189" s="18"/>
      <c r="AI189" s="18"/>
      <c r="AJ189" s="18"/>
      <c r="AK189" s="18"/>
    </row>
    <row r="190" spans="1:40">
      <c r="A190" s="41"/>
      <c r="H190" t="s">
        <v>425</v>
      </c>
      <c r="I190" s="44"/>
      <c r="J190">
        <f>C$181*1.05</f>
        <v>9.953737499999999</v>
      </c>
      <c r="K190" s="16">
        <v>310.35271999999998</v>
      </c>
      <c r="L190" s="16">
        <v>4.7935503999999997E-2</v>
      </c>
      <c r="M190" s="40">
        <f t="shared" si="66"/>
        <v>8.8267299999999995</v>
      </c>
      <c r="N190" s="40">
        <f>J190</f>
        <v>9.953737499999999</v>
      </c>
      <c r="O190" s="40">
        <f t="shared" si="69"/>
        <v>77.656171999999998</v>
      </c>
      <c r="Q190" s="30" t="s">
        <v>406</v>
      </c>
      <c r="R190" s="16">
        <v>309.71823000000001</v>
      </c>
      <c r="S190" s="16">
        <v>4.8176919999999998E-2</v>
      </c>
      <c r="T190" s="16">
        <v>8.8267299999999995</v>
      </c>
      <c r="U190" s="16">
        <v>9.4797499999999992</v>
      </c>
      <c r="V190" s="13">
        <f t="shared" si="60"/>
        <v>530416.33231065772</v>
      </c>
      <c r="W190" s="13">
        <f t="shared" si="61"/>
        <v>455151.11090349383</v>
      </c>
      <c r="X190" s="13">
        <f t="shared" si="62"/>
        <v>312209.93438136397</v>
      </c>
      <c r="Y190" s="13">
        <f t="shared" si="67"/>
        <v>1297777.3775955155</v>
      </c>
      <c r="Z190" s="12">
        <f t="shared" si="64"/>
        <v>6.1443573184938316E-5</v>
      </c>
      <c r="AA190" s="18">
        <f t="shared" si="65"/>
        <v>6.1443573184938316E-7</v>
      </c>
      <c r="AB190" s="18"/>
      <c r="AC190" s="18">
        <f>$S190*100</f>
        <v>4.8176920000000001</v>
      </c>
      <c r="AD190" s="18"/>
      <c r="AE190" s="18"/>
      <c r="AF190" s="18"/>
      <c r="AG190" s="18"/>
      <c r="AH190" s="18"/>
      <c r="AI190" s="18"/>
      <c r="AJ190" s="18"/>
      <c r="AK190" s="18"/>
    </row>
    <row r="191" spans="1:40">
      <c r="A191" s="41"/>
      <c r="H191" t="s">
        <v>437</v>
      </c>
      <c r="I191" s="44" t="s">
        <v>515</v>
      </c>
      <c r="J191">
        <f>C$186+J175*60*C$182</f>
        <v>47.550347200000004</v>
      </c>
      <c r="K191" s="16">
        <v>309.71802000000002</v>
      </c>
      <c r="L191" s="16">
        <v>4.8176844000000003E-2</v>
      </c>
      <c r="M191" s="40">
        <f t="shared" si="66"/>
        <v>8.8267299999999995</v>
      </c>
      <c r="N191" s="40">
        <f t="shared" ref="N191:N216" si="72">C$181</f>
        <v>9.4797499999999992</v>
      </c>
      <c r="O191" s="40">
        <f t="shared" si="69"/>
        <v>77.656171999999998</v>
      </c>
      <c r="Q191" s="31" t="s">
        <v>432</v>
      </c>
      <c r="R191" s="16">
        <v>309.71823000000001</v>
      </c>
      <c r="S191" s="16">
        <v>4.8176919999999998E-2</v>
      </c>
      <c r="T191" s="16">
        <v>8.8267299999999995</v>
      </c>
      <c r="U191">
        <v>9.4797499999999992</v>
      </c>
      <c r="V191" s="13">
        <f t="shared" si="60"/>
        <v>530416.33231065772</v>
      </c>
      <c r="W191" s="13">
        <f t="shared" si="61"/>
        <v>455151.11090349383</v>
      </c>
      <c r="X191" s="13">
        <f t="shared" si="62"/>
        <v>312209.93438136397</v>
      </c>
      <c r="Y191" s="13">
        <f t="shared" si="67"/>
        <v>1297777.3775955155</v>
      </c>
      <c r="Z191" s="12">
        <f t="shared" si="64"/>
        <v>6.1443573184938316E-5</v>
      </c>
      <c r="AA191" s="18">
        <f t="shared" si="65"/>
        <v>6.1443573184938316E-7</v>
      </c>
      <c r="AB191" s="18"/>
      <c r="AC191" s="18"/>
      <c r="AD191" s="18">
        <f t="shared" ref="AD191:AD194" si="73">$S191*100</f>
        <v>4.8176920000000001</v>
      </c>
      <c r="AE191" s="18"/>
      <c r="AF191" s="18"/>
      <c r="AG191" s="18"/>
      <c r="AH191" s="18"/>
      <c r="AI191" s="18"/>
      <c r="AJ191" s="18"/>
      <c r="AK191" s="18"/>
      <c r="AL191" t="s">
        <v>344</v>
      </c>
      <c r="AM191" t="s">
        <v>333</v>
      </c>
      <c r="AN191" t="s">
        <v>345</v>
      </c>
    </row>
    <row r="192" spans="1:40">
      <c r="H192" t="s">
        <v>433</v>
      </c>
      <c r="I192" s="44"/>
      <c r="J192">
        <f>C$186+J176*60*C$182</f>
        <v>45.818804799999995</v>
      </c>
      <c r="K192" s="16">
        <v>309.71820000000002</v>
      </c>
      <c r="L192" s="16">
        <v>4.817685E-2</v>
      </c>
      <c r="M192" s="40">
        <f t="shared" si="66"/>
        <v>8.8267299999999995</v>
      </c>
      <c r="N192" s="40">
        <f t="shared" si="72"/>
        <v>9.4797499999999992</v>
      </c>
      <c r="O192" s="40">
        <f t="shared" si="69"/>
        <v>77.656171999999998</v>
      </c>
      <c r="Q192" s="31" t="s">
        <v>441</v>
      </c>
      <c r="R192" s="16">
        <v>309.71823000000001</v>
      </c>
      <c r="S192" s="16">
        <v>4.8176919999999998E-2</v>
      </c>
      <c r="T192" s="16">
        <v>8.8267299999999995</v>
      </c>
      <c r="U192">
        <v>9.4797499999999992</v>
      </c>
      <c r="V192" s="13">
        <f t="shared" si="60"/>
        <v>530416.33231065772</v>
      </c>
      <c r="W192" s="13">
        <f t="shared" si="61"/>
        <v>455151.11090349383</v>
      </c>
      <c r="X192" s="13">
        <f t="shared" si="62"/>
        <v>312209.93438136397</v>
      </c>
      <c r="Y192" s="13">
        <f t="shared" si="67"/>
        <v>1297777.3775955155</v>
      </c>
      <c r="Z192" s="12">
        <f t="shared" si="64"/>
        <v>6.1443573184938316E-5</v>
      </c>
      <c r="AA192" s="18">
        <f t="shared" si="65"/>
        <v>6.1443573184938316E-7</v>
      </c>
      <c r="AB192" s="18"/>
      <c r="AC192" s="18"/>
      <c r="AD192" s="18">
        <f t="shared" si="73"/>
        <v>4.8176920000000001</v>
      </c>
      <c r="AE192" s="18"/>
      <c r="AF192" s="18"/>
      <c r="AG192" s="18"/>
      <c r="AH192" s="18"/>
      <c r="AI192" s="18"/>
      <c r="AJ192" s="18"/>
      <c r="AK192" s="18"/>
      <c r="AL192" t="s">
        <v>346</v>
      </c>
      <c r="AM192" s="14">
        <f>AP202/AQ202*AM188/3600</f>
        <v>18.108974008822596</v>
      </c>
      <c r="AN192">
        <v>354200</v>
      </c>
    </row>
    <row r="193" spans="3:43">
      <c r="C193" s="16"/>
      <c r="D193" s="12"/>
      <c r="H193" t="s">
        <v>414</v>
      </c>
      <c r="I193" s="44" t="s">
        <v>516</v>
      </c>
      <c r="J193">
        <f>E$182+J177*60*C$183</f>
        <v>45.602878451481999</v>
      </c>
      <c r="K193" s="16">
        <v>309.69389999999999</v>
      </c>
      <c r="L193" s="16">
        <v>4.8205472999999999E-2</v>
      </c>
      <c r="M193" s="40">
        <f t="shared" si="66"/>
        <v>8.8267299999999995</v>
      </c>
      <c r="N193" s="40">
        <f t="shared" si="72"/>
        <v>9.4797499999999992</v>
      </c>
      <c r="O193" s="40">
        <f t="shared" si="69"/>
        <v>77.656171999999998</v>
      </c>
      <c r="Q193" s="31" t="s">
        <v>438</v>
      </c>
      <c r="R193" s="16">
        <v>309.71823000000001</v>
      </c>
      <c r="S193" s="16">
        <v>4.8176919999999998E-2</v>
      </c>
      <c r="T193" s="16">
        <v>8.8267299999999995</v>
      </c>
      <c r="U193">
        <v>9.4797499999999992</v>
      </c>
      <c r="V193" s="13">
        <f t="shared" si="60"/>
        <v>530416.33231065772</v>
      </c>
      <c r="W193" s="13">
        <f t="shared" si="61"/>
        <v>455151.11090349383</v>
      </c>
      <c r="X193" s="13">
        <f t="shared" si="62"/>
        <v>312209.93438136397</v>
      </c>
      <c r="Y193" s="13">
        <f t="shared" si="67"/>
        <v>1297777.3775955155</v>
      </c>
      <c r="Z193" s="12">
        <f t="shared" si="64"/>
        <v>6.1443573184938316E-5</v>
      </c>
      <c r="AA193" s="18">
        <f t="shared" si="65"/>
        <v>6.1443573184938316E-7</v>
      </c>
      <c r="AB193" s="18"/>
      <c r="AC193" s="18"/>
      <c r="AD193" s="18">
        <f t="shared" si="73"/>
        <v>4.8176920000000001</v>
      </c>
      <c r="AE193" s="18"/>
      <c r="AF193" s="18"/>
      <c r="AG193" s="18"/>
      <c r="AH193" s="18"/>
      <c r="AI193" s="18"/>
      <c r="AJ193" s="18"/>
      <c r="AK193" s="18"/>
      <c r="AM193" t="s">
        <v>334</v>
      </c>
      <c r="AN193" t="s">
        <v>347</v>
      </c>
    </row>
    <row r="194" spans="3:43">
      <c r="H194" t="s">
        <v>408</v>
      </c>
      <c r="I194" s="44"/>
      <c r="J194">
        <f>E$182+J178*60*C$183</f>
        <v>45.489015551637998</v>
      </c>
      <c r="K194" s="16">
        <v>309.73570000000001</v>
      </c>
      <c r="L194" s="16">
        <v>4.8148133000000003E-2</v>
      </c>
      <c r="M194" s="40">
        <f t="shared" si="66"/>
        <v>8.8267299999999995</v>
      </c>
      <c r="N194" s="40">
        <f t="shared" si="72"/>
        <v>9.4797499999999992</v>
      </c>
      <c r="O194" s="40">
        <f t="shared" si="69"/>
        <v>77.656171999999998</v>
      </c>
      <c r="Q194" s="31" t="s">
        <v>468</v>
      </c>
      <c r="R194" s="16">
        <v>309.71823000000001</v>
      </c>
      <c r="S194" s="16">
        <v>4.8176919999999998E-2</v>
      </c>
      <c r="T194" s="16">
        <v>8.8267299999999995</v>
      </c>
      <c r="U194">
        <v>9.4797499999999992</v>
      </c>
      <c r="V194" s="13">
        <f t="shared" si="60"/>
        <v>530416.33231065772</v>
      </c>
      <c r="W194" s="13">
        <f t="shared" si="61"/>
        <v>455151.11090349383</v>
      </c>
      <c r="X194" s="13">
        <f t="shared" si="62"/>
        <v>312209.93438136397</v>
      </c>
      <c r="Y194" s="13">
        <f t="shared" si="67"/>
        <v>1297777.3775955155</v>
      </c>
      <c r="Z194" s="12">
        <f t="shared" si="64"/>
        <v>6.1443573184938316E-5</v>
      </c>
      <c r="AA194" s="18">
        <f t="shared" si="65"/>
        <v>6.1443573184938316E-7</v>
      </c>
      <c r="AB194" s="18"/>
      <c r="AC194" s="18"/>
      <c r="AD194" s="18">
        <f t="shared" si="73"/>
        <v>4.8176920000000001</v>
      </c>
      <c r="AE194" s="18"/>
      <c r="AF194" s="18"/>
      <c r="AG194" s="18"/>
      <c r="AH194" s="18"/>
      <c r="AI194" s="18"/>
      <c r="AJ194" s="18"/>
      <c r="AK194" s="18"/>
      <c r="AM194" t="s">
        <v>36</v>
      </c>
      <c r="AO194" t="s">
        <v>180</v>
      </c>
      <c r="AP194" t="s">
        <v>348</v>
      </c>
      <c r="AQ194" t="s">
        <v>349</v>
      </c>
    </row>
    <row r="195" spans="3:43">
      <c r="H195" t="s">
        <v>435</v>
      </c>
      <c r="I195" s="44" t="s">
        <v>517</v>
      </c>
      <c r="J195">
        <f>C$187+C$184*60*J175</f>
        <v>59.725577924000007</v>
      </c>
      <c r="K195" s="16">
        <v>309.71809999999999</v>
      </c>
      <c r="L195" s="16">
        <v>4.8176847000000002E-2</v>
      </c>
      <c r="M195" s="40">
        <f t="shared" si="66"/>
        <v>8.8267299999999995</v>
      </c>
      <c r="N195" s="40">
        <f t="shared" si="72"/>
        <v>9.4797499999999992</v>
      </c>
      <c r="O195" s="40">
        <f t="shared" si="69"/>
        <v>77.656171999999998</v>
      </c>
      <c r="Q195" s="30" t="s">
        <v>403</v>
      </c>
      <c r="R195" s="16">
        <v>309.71820000000002</v>
      </c>
      <c r="S195" s="16">
        <v>4.8176919999999998E-2</v>
      </c>
      <c r="T195" s="16">
        <v>8.8267299999999995</v>
      </c>
      <c r="U195">
        <v>9.4797499999999992</v>
      </c>
      <c r="V195" s="13">
        <f t="shared" si="60"/>
        <v>530416.33976360492</v>
      </c>
      <c r="W195" s="13">
        <f t="shared" si="61"/>
        <v>455151.11090349383</v>
      </c>
      <c r="X195" s="13">
        <f t="shared" si="62"/>
        <v>312209.93438136397</v>
      </c>
      <c r="Y195" s="13">
        <f t="shared" si="67"/>
        <v>1297777.3850484628</v>
      </c>
      <c r="Z195" s="12">
        <f t="shared" si="64"/>
        <v>6.2017859026042288E-5</v>
      </c>
      <c r="AA195" s="18">
        <f t="shared" si="65"/>
        <v>6.2017859026042288E-7</v>
      </c>
      <c r="AB195" s="18"/>
      <c r="AC195" s="18">
        <f>$S195*100</f>
        <v>4.8176920000000001</v>
      </c>
      <c r="AD195" s="18"/>
      <c r="AE195" s="18"/>
      <c r="AF195" s="18"/>
      <c r="AG195" s="18"/>
      <c r="AH195" s="18"/>
      <c r="AI195" s="18"/>
      <c r="AJ195" s="18"/>
      <c r="AK195" s="18"/>
      <c r="AL195" t="s">
        <v>350</v>
      </c>
      <c r="AM195">
        <v>8</v>
      </c>
      <c r="AN195">
        <v>240300</v>
      </c>
      <c r="AO195">
        <v>0.23</v>
      </c>
      <c r="AP195">
        <f>(AM195*2/PI())^(1/3)</f>
        <v>1.7205080276561993</v>
      </c>
      <c r="AQ195">
        <f>AP195*0.7</f>
        <v>1.2043556193593394</v>
      </c>
    </row>
    <row r="196" spans="3:43">
      <c r="H196" t="s">
        <v>436</v>
      </c>
      <c r="I196" s="44"/>
      <c r="J196">
        <f>C$187+C$184*60*J176</f>
        <v>59.701501916000005</v>
      </c>
      <c r="K196" s="16">
        <v>337.49612000000002</v>
      </c>
      <c r="L196" s="16">
        <v>4.8176844000000003E-2</v>
      </c>
      <c r="M196" s="40">
        <f t="shared" si="66"/>
        <v>8.8267299999999995</v>
      </c>
      <c r="N196" s="40">
        <f t="shared" si="72"/>
        <v>9.4797499999999992</v>
      </c>
      <c r="O196" s="40">
        <f t="shared" si="69"/>
        <v>77.656171999999998</v>
      </c>
      <c r="Q196" s="31" t="s">
        <v>469</v>
      </c>
      <c r="R196" s="16">
        <v>309.71820000000002</v>
      </c>
      <c r="S196" s="16">
        <v>4.8176919999999998E-2</v>
      </c>
      <c r="T196" s="16">
        <v>8.8267299999999995</v>
      </c>
      <c r="U196" s="16">
        <v>9.4797499999999992</v>
      </c>
      <c r="V196" s="13">
        <f t="shared" si="60"/>
        <v>530416.33976360492</v>
      </c>
      <c r="W196" s="13">
        <f t="shared" si="61"/>
        <v>455151.11090349383</v>
      </c>
      <c r="X196" s="13">
        <f t="shared" si="62"/>
        <v>312209.93438136397</v>
      </c>
      <c r="Y196" s="13">
        <f t="shared" si="67"/>
        <v>1297777.3850484628</v>
      </c>
      <c r="Z196" s="12">
        <f t="shared" si="64"/>
        <v>6.2017859026042288E-5</v>
      </c>
      <c r="AA196" s="18">
        <f t="shared" si="65"/>
        <v>6.2017859026042288E-7</v>
      </c>
      <c r="AB196" s="18"/>
      <c r="AC196" s="18"/>
      <c r="AD196" s="18">
        <f>$S196*100</f>
        <v>4.8176920000000001</v>
      </c>
      <c r="AE196" s="18"/>
      <c r="AF196" s="18"/>
      <c r="AG196" s="18"/>
      <c r="AH196" s="18"/>
      <c r="AI196" s="18"/>
      <c r="AJ196" s="18"/>
      <c r="AK196" s="18"/>
      <c r="AM196" t="s">
        <v>342</v>
      </c>
      <c r="AN196" t="s">
        <v>347</v>
      </c>
      <c r="AO196" t="s">
        <v>351</v>
      </c>
      <c r="AP196" t="s">
        <v>324</v>
      </c>
      <c r="AQ196" t="s">
        <v>324</v>
      </c>
    </row>
    <row r="197" spans="3:43">
      <c r="H197" t="s">
        <v>423</v>
      </c>
      <c r="I197" s="44" t="s">
        <v>518</v>
      </c>
      <c r="J197">
        <f>E$184+C$185*J177*60</f>
        <v>31.815163520000002</v>
      </c>
      <c r="K197" s="16">
        <v>315.20544000000001</v>
      </c>
      <c r="L197" s="16">
        <v>5.2214007999999999E-2</v>
      </c>
      <c r="M197" s="40">
        <f t="shared" si="66"/>
        <v>8.8267299999999995</v>
      </c>
      <c r="N197" s="40">
        <f t="shared" si="72"/>
        <v>9.4797499999999992</v>
      </c>
      <c r="O197" s="40">
        <f t="shared" si="69"/>
        <v>77.656171999999998</v>
      </c>
      <c r="Q197" s="32" t="s">
        <v>470</v>
      </c>
      <c r="R197" s="16">
        <v>309.71820000000002</v>
      </c>
      <c r="S197" s="16">
        <v>4.8176919999999998E-2</v>
      </c>
      <c r="T197" s="16">
        <v>8.8267299999999995</v>
      </c>
      <c r="U197" s="16">
        <v>9.4797499999999992</v>
      </c>
      <c r="V197" s="13">
        <f t="shared" si="60"/>
        <v>530416.33976360492</v>
      </c>
      <c r="W197" s="13">
        <f t="shared" si="61"/>
        <v>455151.11090349383</v>
      </c>
      <c r="X197" s="13">
        <f t="shared" si="62"/>
        <v>312209.93438136397</v>
      </c>
      <c r="Y197" s="13">
        <f t="shared" si="67"/>
        <v>1297777.3850484628</v>
      </c>
      <c r="Z197" s="12">
        <f t="shared" si="64"/>
        <v>6.2017859026042288E-5</v>
      </c>
      <c r="AA197" s="18">
        <f t="shared" si="65"/>
        <v>6.2017859026042288E-7</v>
      </c>
      <c r="AB197" s="18"/>
      <c r="AC197" s="18"/>
      <c r="AD197" s="18"/>
      <c r="AE197" s="18">
        <f t="shared" ref="AE197:AE200" si="74">$S197*100</f>
        <v>4.8176920000000001</v>
      </c>
      <c r="AF197" s="18"/>
      <c r="AG197" s="18"/>
      <c r="AH197" s="18"/>
      <c r="AI197" s="18"/>
      <c r="AJ197" s="18"/>
      <c r="AK197" s="18"/>
      <c r="AM197" t="s">
        <v>36</v>
      </c>
      <c r="AO197" t="s">
        <v>178</v>
      </c>
    </row>
    <row r="198" spans="3:43">
      <c r="H198" t="s">
        <v>422</v>
      </c>
      <c r="I198" s="44"/>
      <c r="J198">
        <f>E$184+C$185*J178*60</f>
        <v>28.878492320000007</v>
      </c>
      <c r="K198" s="16">
        <v>304.06673999999998</v>
      </c>
      <c r="L198" s="16">
        <v>4.4573202999999999E-2</v>
      </c>
      <c r="M198" s="40">
        <f t="shared" si="66"/>
        <v>8.8267299999999995</v>
      </c>
      <c r="N198" s="40">
        <f t="shared" si="72"/>
        <v>9.4797499999999992</v>
      </c>
      <c r="O198" s="40">
        <f t="shared" si="69"/>
        <v>77.656171999999998</v>
      </c>
      <c r="Q198" s="32" t="s">
        <v>471</v>
      </c>
      <c r="R198" s="16">
        <v>309.71820000000002</v>
      </c>
      <c r="S198" s="16">
        <v>4.8176919999999998E-2</v>
      </c>
      <c r="T198" s="16">
        <v>8.8267299999999995</v>
      </c>
      <c r="U198" s="16">
        <v>9.4797499999999992</v>
      </c>
      <c r="V198" s="13">
        <f t="shared" si="60"/>
        <v>530416.33976360492</v>
      </c>
      <c r="W198" s="13">
        <f t="shared" si="61"/>
        <v>455151.11090349383</v>
      </c>
      <c r="X198" s="13">
        <f t="shared" si="62"/>
        <v>312209.93438136397</v>
      </c>
      <c r="Y198" s="13">
        <f t="shared" si="67"/>
        <v>1297777.3850484628</v>
      </c>
      <c r="Z198" s="12">
        <f t="shared" si="64"/>
        <v>6.2017859026042288E-5</v>
      </c>
      <c r="AA198" s="18">
        <f t="shared" si="65"/>
        <v>6.2017859026042288E-7</v>
      </c>
      <c r="AB198" s="18"/>
      <c r="AC198" s="18"/>
      <c r="AD198" s="18"/>
      <c r="AE198" s="18">
        <f t="shared" si="74"/>
        <v>4.8176920000000001</v>
      </c>
      <c r="AF198" s="18"/>
      <c r="AG198" s="18"/>
      <c r="AH198" s="18"/>
      <c r="AI198" s="18"/>
      <c r="AJ198" s="18"/>
      <c r="AK198" s="18"/>
      <c r="AL198" t="s">
        <v>352</v>
      </c>
      <c r="AM198">
        <v>8</v>
      </c>
      <c r="AN198">
        <v>134000</v>
      </c>
      <c r="AO198">
        <v>60</v>
      </c>
      <c r="AP198" t="s">
        <v>472</v>
      </c>
    </row>
    <row r="199" spans="3:43">
      <c r="H199" t="s">
        <v>410</v>
      </c>
      <c r="I199" s="44" t="s">
        <v>519</v>
      </c>
      <c r="J199">
        <f>C186+0.5</f>
        <v>64.5</v>
      </c>
      <c r="K199" s="16">
        <v>309.71816999999999</v>
      </c>
      <c r="L199" s="16">
        <v>4.8176919999999998E-2</v>
      </c>
      <c r="M199" s="40">
        <f t="shared" si="66"/>
        <v>8.8267299999999995</v>
      </c>
      <c r="N199" s="40">
        <f t="shared" si="72"/>
        <v>9.4797499999999992</v>
      </c>
      <c r="O199" s="40">
        <f t="shared" si="69"/>
        <v>77.656171999999998</v>
      </c>
      <c r="Q199" s="32" t="s">
        <v>473</v>
      </c>
      <c r="R199" s="16">
        <v>309.71820000000002</v>
      </c>
      <c r="S199" s="16">
        <v>4.8176919999999998E-2</v>
      </c>
      <c r="T199" s="16">
        <v>8.8267299999999995</v>
      </c>
      <c r="U199" s="16">
        <v>9.4797499999999992</v>
      </c>
      <c r="V199" s="13">
        <f t="shared" si="60"/>
        <v>530416.33976360492</v>
      </c>
      <c r="W199" s="13">
        <f t="shared" si="61"/>
        <v>455151.11090349383</v>
      </c>
      <c r="X199" s="13">
        <f t="shared" si="62"/>
        <v>312209.93438136397</v>
      </c>
      <c r="Y199" s="13">
        <f t="shared" si="67"/>
        <v>1297777.3850484628</v>
      </c>
      <c r="Z199" s="12">
        <f t="shared" si="64"/>
        <v>6.2017859026042288E-5</v>
      </c>
      <c r="AA199" s="18">
        <f t="shared" si="65"/>
        <v>6.2017859026042288E-7</v>
      </c>
      <c r="AB199" s="18"/>
      <c r="AC199" s="18"/>
      <c r="AD199" s="18"/>
      <c r="AE199" s="18">
        <f t="shared" si="74"/>
        <v>4.8176920000000001</v>
      </c>
      <c r="AF199" s="18"/>
      <c r="AG199" s="18"/>
      <c r="AH199" s="18"/>
      <c r="AI199" s="18"/>
      <c r="AJ199" s="18"/>
      <c r="AK199" s="18"/>
      <c r="AM199" t="s">
        <v>342</v>
      </c>
      <c r="AN199" t="s">
        <v>347</v>
      </c>
      <c r="AO199" t="s">
        <v>199</v>
      </c>
    </row>
    <row r="200" spans="3:43">
      <c r="H200" t="s">
        <v>412</v>
      </c>
      <c r="I200" s="44"/>
      <c r="J200">
        <f>C186-0.5</f>
        <v>63.5</v>
      </c>
      <c r="K200" s="16">
        <v>309.71816999999999</v>
      </c>
      <c r="L200" s="16">
        <v>4.8176914000000001E-2</v>
      </c>
      <c r="M200" s="40">
        <f t="shared" si="66"/>
        <v>8.8267299999999995</v>
      </c>
      <c r="N200" s="40">
        <f t="shared" si="72"/>
        <v>9.4797499999999992</v>
      </c>
      <c r="O200" s="40">
        <f t="shared" si="69"/>
        <v>77.656171999999998</v>
      </c>
      <c r="Q200" s="32" t="s">
        <v>474</v>
      </c>
      <c r="R200" s="16">
        <v>309.71825999999999</v>
      </c>
      <c r="S200" s="16">
        <v>4.8176921999999997E-2</v>
      </c>
      <c r="T200" s="16">
        <v>8.8267299999999995</v>
      </c>
      <c r="U200" s="16">
        <v>9.4797499999999992</v>
      </c>
      <c r="V200" s="13">
        <f t="shared" si="60"/>
        <v>530416.32485771272</v>
      </c>
      <c r="W200" s="13">
        <f t="shared" si="61"/>
        <v>455151.11090349383</v>
      </c>
      <c r="X200" s="13">
        <f t="shared" si="62"/>
        <v>312209.95077655616</v>
      </c>
      <c r="Y200" s="13">
        <f t="shared" si="67"/>
        <v>1297777.3865377628</v>
      </c>
      <c r="Z200" s="12">
        <f t="shared" si="64"/>
        <v>6.2132616851506839E-5</v>
      </c>
      <c r="AA200" s="18">
        <f t="shared" si="65"/>
        <v>6.2132616851506839E-7</v>
      </c>
      <c r="AB200" s="18"/>
      <c r="AC200" s="18"/>
      <c r="AD200" s="18"/>
      <c r="AE200" s="18">
        <f t="shared" si="74"/>
        <v>4.8176921999999998</v>
      </c>
      <c r="AF200" s="18"/>
      <c r="AG200" s="18"/>
      <c r="AH200" s="18"/>
      <c r="AI200" s="18"/>
      <c r="AJ200" s="18"/>
      <c r="AK200" s="18"/>
    </row>
    <row r="201" spans="3:43">
      <c r="H201" t="s">
        <v>403</v>
      </c>
      <c r="I201" s="44" t="s">
        <v>520</v>
      </c>
      <c r="J201">
        <f>C187+0.5</f>
        <v>60.454300000000003</v>
      </c>
      <c r="K201" s="16">
        <v>309.71820000000002</v>
      </c>
      <c r="L201" s="16">
        <v>4.8176919999999998E-2</v>
      </c>
      <c r="M201" s="40">
        <f t="shared" si="66"/>
        <v>8.8267299999999995</v>
      </c>
      <c r="N201" s="40">
        <f t="shared" si="72"/>
        <v>9.4797499999999992</v>
      </c>
      <c r="O201" s="40">
        <f t="shared" si="69"/>
        <v>77.656171999999998</v>
      </c>
      <c r="Q201" s="30" t="s">
        <v>410</v>
      </c>
      <c r="R201" s="16">
        <v>309.71816999999999</v>
      </c>
      <c r="S201" s="16">
        <v>4.8176919999999998E-2</v>
      </c>
      <c r="T201" s="16">
        <v>8.8267299999999995</v>
      </c>
      <c r="U201" s="16">
        <v>9.4797499999999992</v>
      </c>
      <c r="V201" s="13">
        <f t="shared" si="60"/>
        <v>530416.3472165541</v>
      </c>
      <c r="W201" s="13">
        <f t="shared" si="61"/>
        <v>455151.11090349383</v>
      </c>
      <c r="X201" s="13">
        <f t="shared" si="62"/>
        <v>312209.93438136397</v>
      </c>
      <c r="Y201" s="13">
        <f t="shared" si="67"/>
        <v>1297777.392501412</v>
      </c>
      <c r="Z201" s="12">
        <f t="shared" si="64"/>
        <v>6.2592145022577483E-5</v>
      </c>
      <c r="AA201" s="18">
        <f t="shared" si="65"/>
        <v>6.2592145022577483E-7</v>
      </c>
      <c r="AB201" s="18"/>
      <c r="AC201" s="18">
        <f>$S201*100</f>
        <v>4.8176920000000001</v>
      </c>
      <c r="AD201" s="18"/>
      <c r="AE201" s="18"/>
      <c r="AF201" s="18"/>
      <c r="AG201" s="18"/>
      <c r="AH201" s="18"/>
      <c r="AI201" s="18"/>
      <c r="AJ201" s="18"/>
      <c r="AK201" s="18"/>
      <c r="AL201" t="s">
        <v>475</v>
      </c>
      <c r="AN201" t="s">
        <v>356</v>
      </c>
      <c r="AO201" t="s">
        <v>357</v>
      </c>
      <c r="AP201" t="s">
        <v>358</v>
      </c>
      <c r="AQ201" t="s">
        <v>359</v>
      </c>
    </row>
    <row r="202" spans="3:43">
      <c r="H202" t="s">
        <v>406</v>
      </c>
      <c r="I202" s="44"/>
      <c r="J202">
        <f>C187-0.5</f>
        <v>59.454300000000003</v>
      </c>
      <c r="K202" s="16">
        <v>309.71823000000001</v>
      </c>
      <c r="L202" s="16">
        <v>4.8176919999999998E-2</v>
      </c>
      <c r="M202" s="40">
        <f t="shared" si="66"/>
        <v>8.8267299999999995</v>
      </c>
      <c r="N202" s="40">
        <f t="shared" si="72"/>
        <v>9.4797499999999992</v>
      </c>
      <c r="O202" s="40">
        <f t="shared" si="69"/>
        <v>77.656171999999998</v>
      </c>
      <c r="Q202" s="31" t="s">
        <v>476</v>
      </c>
      <c r="R202" s="16">
        <v>309.71816999999999</v>
      </c>
      <c r="S202" s="16">
        <v>4.8176919999999998E-2</v>
      </c>
      <c r="T202" s="16">
        <v>8.8267299999999995</v>
      </c>
      <c r="U202">
        <v>9.4797499999999992</v>
      </c>
      <c r="V202" s="13">
        <f t="shared" si="60"/>
        <v>530416.3472165541</v>
      </c>
      <c r="W202" s="13">
        <f t="shared" si="61"/>
        <v>455151.11090349383</v>
      </c>
      <c r="X202" s="13">
        <f t="shared" si="62"/>
        <v>312209.93438136397</v>
      </c>
      <c r="Y202" s="13">
        <f t="shared" si="67"/>
        <v>1297777.392501412</v>
      </c>
      <c r="Z202" s="12">
        <f t="shared" si="64"/>
        <v>6.2592145022577483E-5</v>
      </c>
      <c r="AA202" s="18">
        <f t="shared" si="65"/>
        <v>6.2592145022577483E-7</v>
      </c>
      <c r="AB202" s="18"/>
      <c r="AC202" s="18"/>
      <c r="AD202" s="18">
        <f t="shared" ref="AD202:AD204" si="75">$S202*100</f>
        <v>4.8176920000000001</v>
      </c>
      <c r="AE202" s="18"/>
      <c r="AF202" s="18"/>
      <c r="AG202" s="18"/>
      <c r="AH202" s="18"/>
      <c r="AI202" s="18"/>
      <c r="AJ202" s="18"/>
      <c r="AK202" s="18"/>
      <c r="AM202">
        <v>10000</v>
      </c>
      <c r="AN202" s="13">
        <f>AM202*1000/(300*24)</f>
        <v>1388.8888888888889</v>
      </c>
      <c r="AO202" s="13">
        <f>AN202/AO195/1100*2/0.75</f>
        <v>14.639145073927684</v>
      </c>
      <c r="AP202" s="13">
        <f>AN202/AO195*2</f>
        <v>12077.294685990339</v>
      </c>
      <c r="AQ202">
        <v>1100</v>
      </c>
    </row>
    <row r="203" spans="3:43">
      <c r="H203" t="s">
        <v>432</v>
      </c>
      <c r="I203" s="44" t="s">
        <v>446</v>
      </c>
      <c r="J203">
        <f>C$174*0.9</f>
        <v>1.62</v>
      </c>
      <c r="K203" s="16">
        <v>309.71823000000001</v>
      </c>
      <c r="L203" s="16">
        <v>4.8176919999999998E-2</v>
      </c>
      <c r="M203" s="40">
        <f t="shared" si="66"/>
        <v>8.8267299999999995</v>
      </c>
      <c r="N203" s="40">
        <f t="shared" si="72"/>
        <v>9.4797499999999992</v>
      </c>
      <c r="O203" s="40">
        <f>80-J203-C$175</f>
        <v>77.836171999999991</v>
      </c>
      <c r="Q203" s="31" t="s">
        <v>477</v>
      </c>
      <c r="R203" s="16">
        <v>309.71816999999999</v>
      </c>
      <c r="S203" s="16">
        <v>4.8176919999999998E-2</v>
      </c>
      <c r="T203" s="16">
        <v>8.8267299999999995</v>
      </c>
      <c r="U203">
        <v>9.4797499999999992</v>
      </c>
      <c r="V203" s="13">
        <f t="shared" si="60"/>
        <v>530416.3472165541</v>
      </c>
      <c r="W203" s="13">
        <f t="shared" si="61"/>
        <v>455151.11090349383</v>
      </c>
      <c r="X203" s="13">
        <f t="shared" si="62"/>
        <v>312209.93438136397</v>
      </c>
      <c r="Y203" s="13">
        <f t="shared" si="67"/>
        <v>1297777.392501412</v>
      </c>
      <c r="Z203" s="12">
        <f t="shared" si="64"/>
        <v>6.2592145022577483E-5</v>
      </c>
      <c r="AA203" s="18">
        <f t="shared" si="65"/>
        <v>6.2592145022577483E-7</v>
      </c>
      <c r="AB203" s="18"/>
      <c r="AC203" s="18"/>
      <c r="AD203" s="18">
        <f t="shared" si="75"/>
        <v>4.8176920000000001</v>
      </c>
      <c r="AE203" s="18"/>
      <c r="AF203" s="18"/>
      <c r="AG203" s="18"/>
      <c r="AH203" s="18"/>
      <c r="AI203" s="18"/>
      <c r="AJ203" s="18"/>
      <c r="AK203" s="18"/>
      <c r="AM203" t="s">
        <v>360</v>
      </c>
      <c r="AN203" t="s">
        <v>361</v>
      </c>
      <c r="AO203" t="s">
        <v>342</v>
      </c>
      <c r="AP203" t="s">
        <v>361</v>
      </c>
      <c r="AQ203" t="s">
        <v>327</v>
      </c>
    </row>
    <row r="204" spans="3:43">
      <c r="H204" t="s">
        <v>434</v>
      </c>
      <c r="I204" s="44"/>
      <c r="J204">
        <f>C$174*1.1</f>
        <v>1.9800000000000002</v>
      </c>
      <c r="K204" s="16">
        <v>309.71814000000001</v>
      </c>
      <c r="L204" s="16">
        <v>4.8176914000000001E-2</v>
      </c>
      <c r="M204" s="40">
        <f t="shared" si="66"/>
        <v>8.8267299999999995</v>
      </c>
      <c r="N204" s="40">
        <f t="shared" si="72"/>
        <v>9.4797499999999992</v>
      </c>
      <c r="O204" s="40">
        <f>80-J204-C$175</f>
        <v>77.476171999999991</v>
      </c>
      <c r="Q204" s="31" t="s">
        <v>478</v>
      </c>
      <c r="R204" s="16">
        <v>309.71816999999999</v>
      </c>
      <c r="S204" s="16">
        <v>4.8176919999999998E-2</v>
      </c>
      <c r="T204" s="16">
        <v>8.8267299999999995</v>
      </c>
      <c r="U204" s="16">
        <v>9.4797499999999992</v>
      </c>
      <c r="V204" s="13">
        <f t="shared" si="60"/>
        <v>530416.3472165541</v>
      </c>
      <c r="W204" s="13">
        <f t="shared" si="61"/>
        <v>455151.11090349383</v>
      </c>
      <c r="X204" s="13">
        <f t="shared" si="62"/>
        <v>312209.93438136397</v>
      </c>
      <c r="Y204" s="13">
        <f t="shared" si="67"/>
        <v>1297777.392501412</v>
      </c>
      <c r="Z204" s="12">
        <f t="shared" si="64"/>
        <v>6.2592145022577483E-5</v>
      </c>
      <c r="AA204" s="18">
        <f t="shared" si="65"/>
        <v>6.2592145022577483E-7</v>
      </c>
      <c r="AB204" s="18"/>
      <c r="AC204" s="18"/>
      <c r="AD204" s="18">
        <f t="shared" si="75"/>
        <v>4.8176920000000001</v>
      </c>
      <c r="AE204" s="18"/>
      <c r="AF204" s="18"/>
      <c r="AG204" s="18"/>
      <c r="AH204" s="18"/>
      <c r="AI204" s="18"/>
      <c r="AJ204" s="18"/>
      <c r="AK204" s="18"/>
    </row>
    <row r="205" spans="3:43">
      <c r="H205" t="s">
        <v>441</v>
      </c>
      <c r="I205" s="44" t="s">
        <v>447</v>
      </c>
      <c r="J205">
        <f>C$175*0.9</f>
        <v>0.48944519999999997</v>
      </c>
      <c r="K205" s="16">
        <v>309.71823000000001</v>
      </c>
      <c r="L205" s="16">
        <v>4.8176919999999998E-2</v>
      </c>
      <c r="M205" s="40">
        <f t="shared" si="66"/>
        <v>8.8267299999999995</v>
      </c>
      <c r="N205" s="40">
        <f t="shared" si="72"/>
        <v>9.4797499999999992</v>
      </c>
      <c r="O205" s="40">
        <f>80-C$174-J205</f>
        <v>77.710554799999997</v>
      </c>
      <c r="Q205" s="32" t="s">
        <v>479</v>
      </c>
      <c r="R205" s="16">
        <v>309.71816999999999</v>
      </c>
      <c r="S205" s="16">
        <v>4.8176919999999998E-2</v>
      </c>
      <c r="T205" s="16">
        <v>8.8267299999999995</v>
      </c>
      <c r="U205">
        <v>9.4797499999999992</v>
      </c>
      <c r="V205" s="13">
        <f t="shared" si="60"/>
        <v>530416.3472165541</v>
      </c>
      <c r="W205" s="13">
        <f t="shared" si="61"/>
        <v>455151.11090349383</v>
      </c>
      <c r="X205" s="13">
        <f t="shared" si="62"/>
        <v>312209.93438136397</v>
      </c>
      <c r="Y205" s="13">
        <f t="shared" si="67"/>
        <v>1297777.392501412</v>
      </c>
      <c r="Z205" s="12">
        <f t="shared" si="64"/>
        <v>6.2592145022577483E-5</v>
      </c>
      <c r="AA205" s="18">
        <f t="shared" si="65"/>
        <v>6.2592145022577483E-7</v>
      </c>
      <c r="AB205" s="18"/>
      <c r="AC205" s="18"/>
      <c r="AD205" s="18"/>
      <c r="AE205" s="18">
        <f t="shared" ref="AE205:AE208" si="76">$S205*100</f>
        <v>4.8176920000000001</v>
      </c>
      <c r="AF205" s="18"/>
      <c r="AG205" s="18"/>
      <c r="AH205" s="18"/>
      <c r="AI205" s="18"/>
      <c r="AJ205" s="18"/>
      <c r="AK205" s="18"/>
    </row>
    <row r="206" spans="3:43">
      <c r="H206" t="s">
        <v>438</v>
      </c>
      <c r="I206" s="44"/>
      <c r="J206">
        <f>C$175*1.1</f>
        <v>0.59821080000000004</v>
      </c>
      <c r="K206" s="16">
        <v>309.71823000000001</v>
      </c>
      <c r="L206" s="16">
        <v>4.8176919999999998E-2</v>
      </c>
      <c r="M206" s="40">
        <f t="shared" si="66"/>
        <v>8.8267299999999995</v>
      </c>
      <c r="N206" s="40">
        <f t="shared" si="72"/>
        <v>9.4797499999999992</v>
      </c>
      <c r="O206" s="40">
        <f>80-C$174-J206</f>
        <v>77.601789199999999</v>
      </c>
      <c r="Q206" s="32" t="s">
        <v>480</v>
      </c>
      <c r="R206" s="16">
        <v>309.71816999999999</v>
      </c>
      <c r="S206" s="16">
        <v>4.8176919999999998E-2</v>
      </c>
      <c r="T206" s="16">
        <v>8.8267299999999995</v>
      </c>
      <c r="U206" s="16">
        <v>9.4797499999999992</v>
      </c>
      <c r="V206" s="13">
        <f t="shared" ref="V206:V237" si="77">(((180/(AM$178*(R206*0.000001)^2)*(1-AM$177)/AM$177)*AM$180*AM$181/(AM$182*AM$183))*AM$187+AM$186)/(AO$198*60)*AN$192</f>
        <v>530416.3472165541</v>
      </c>
      <c r="W206" s="13">
        <f t="shared" ref="W206:W237" si="78">AN$206*T206^3+AN$207*T206^2+AN$208*T206+AN$209+AN$206*U206^3+AN$207*U206^2+AN$208*U206+AN$209</f>
        <v>455151.11090349383</v>
      </c>
      <c r="X206" s="13">
        <f t="shared" ref="X206:X237" si="79">(AN$198+W206)*(S206/(AO$195-S206))*2</f>
        <v>312209.93438136397</v>
      </c>
      <c r="Y206" s="13">
        <f t="shared" si="67"/>
        <v>1297777.392501412</v>
      </c>
      <c r="Z206" s="12">
        <f t="shared" ref="Z206:Z237" si="80">(Y206/Y$174-1)*100</f>
        <v>6.2592145022577483E-5</v>
      </c>
      <c r="AA206" s="18">
        <f t="shared" si="65"/>
        <v>6.2592145022577483E-7</v>
      </c>
      <c r="AB206" s="18"/>
      <c r="AC206" s="18"/>
      <c r="AD206" s="18"/>
      <c r="AE206" s="18">
        <f t="shared" si="76"/>
        <v>4.8176920000000001</v>
      </c>
      <c r="AF206" s="18"/>
      <c r="AG206" s="18"/>
      <c r="AH206" s="18"/>
      <c r="AI206" s="18"/>
      <c r="AJ206" s="18"/>
      <c r="AK206" s="18"/>
      <c r="AM206" t="s">
        <v>367</v>
      </c>
      <c r="AN206">
        <v>56.021756021756367</v>
      </c>
    </row>
    <row r="207" spans="3:43">
      <c r="H207" t="s">
        <v>417</v>
      </c>
      <c r="I207" s="44" t="s">
        <v>509</v>
      </c>
      <c r="J207">
        <f>C$176*0.9</f>
        <v>0.26100000000000001</v>
      </c>
      <c r="K207" s="16">
        <v>325.68682999999999</v>
      </c>
      <c r="L207" s="16">
        <v>4.8411551999999997E-2</v>
      </c>
      <c r="M207" s="40">
        <f t="shared" si="66"/>
        <v>8.8267299999999995</v>
      </c>
      <c r="N207" s="40">
        <f t="shared" si="72"/>
        <v>9.4797499999999992</v>
      </c>
      <c r="O207" s="40">
        <f t="shared" ref="O207:O230" si="81">80-C$174-C$175</f>
        <v>77.656171999999998</v>
      </c>
      <c r="Q207" s="32" t="s">
        <v>481</v>
      </c>
      <c r="R207" s="16">
        <v>309.71816999999999</v>
      </c>
      <c r="S207" s="16">
        <v>4.8176919999999998E-2</v>
      </c>
      <c r="T207" s="16">
        <v>8.8267299999999995</v>
      </c>
      <c r="U207" s="16">
        <v>9.4797499999999992</v>
      </c>
      <c r="V207" s="13">
        <f t="shared" si="77"/>
        <v>530416.3472165541</v>
      </c>
      <c r="W207" s="13">
        <f t="shared" si="78"/>
        <v>455151.11090349383</v>
      </c>
      <c r="X207" s="13">
        <f t="shared" si="79"/>
        <v>312209.93438136397</v>
      </c>
      <c r="Y207" s="13">
        <f t="shared" ref="Y207:Y238" si="82">SUM(V207:X207)</f>
        <v>1297777.392501412</v>
      </c>
      <c r="Z207" s="12">
        <f t="shared" si="80"/>
        <v>6.2592145022577483E-5</v>
      </c>
      <c r="AA207" s="18">
        <f t="shared" si="65"/>
        <v>6.2592145022577483E-7</v>
      </c>
      <c r="AB207" s="18"/>
      <c r="AC207" s="18"/>
      <c r="AD207" s="18"/>
      <c r="AE207" s="18">
        <f t="shared" si="76"/>
        <v>4.8176920000000001</v>
      </c>
      <c r="AF207" s="18"/>
      <c r="AG207" s="18"/>
      <c r="AH207" s="18"/>
      <c r="AI207" s="18"/>
      <c r="AJ207" s="18"/>
      <c r="AK207" s="18"/>
      <c r="AM207" t="s">
        <v>368</v>
      </c>
      <c r="AN207">
        <v>-1498.6013986014043</v>
      </c>
    </row>
    <row r="208" spans="3:43">
      <c r="H208" t="s">
        <v>407</v>
      </c>
      <c r="I208" s="44"/>
      <c r="J208">
        <f>C$176*1.1</f>
        <v>0.31900000000000001</v>
      </c>
      <c r="K208" s="16">
        <v>294.6739</v>
      </c>
      <c r="L208" s="16">
        <v>4.7927190000000001E-2</v>
      </c>
      <c r="M208" s="40">
        <f t="shared" si="66"/>
        <v>8.8267299999999995</v>
      </c>
      <c r="N208" s="40">
        <f t="shared" si="72"/>
        <v>9.4797499999999992</v>
      </c>
      <c r="O208" s="40">
        <f t="shared" si="81"/>
        <v>77.656171999999998</v>
      </c>
      <c r="Q208" s="32" t="s">
        <v>482</v>
      </c>
      <c r="R208" s="16">
        <v>309.71816999999999</v>
      </c>
      <c r="S208" s="16">
        <v>4.8176919999999998E-2</v>
      </c>
      <c r="T208" s="16">
        <v>8.8267299999999995</v>
      </c>
      <c r="U208">
        <v>9.4797499999999992</v>
      </c>
      <c r="V208" s="13">
        <f t="shared" si="77"/>
        <v>530416.3472165541</v>
      </c>
      <c r="W208" s="13">
        <f t="shared" si="78"/>
        <v>455151.11090349383</v>
      </c>
      <c r="X208" s="13">
        <f t="shared" si="79"/>
        <v>312209.93438136397</v>
      </c>
      <c r="Y208" s="13">
        <f t="shared" si="82"/>
        <v>1297777.392501412</v>
      </c>
      <c r="Z208" s="12">
        <f t="shared" si="80"/>
        <v>6.2592145022577483E-5</v>
      </c>
      <c r="AA208" s="18">
        <f t="shared" si="65"/>
        <v>6.2592145022577483E-7</v>
      </c>
      <c r="AB208" s="18"/>
      <c r="AC208" s="18"/>
      <c r="AD208" s="18"/>
      <c r="AE208" s="18">
        <f t="shared" si="76"/>
        <v>4.8176920000000001</v>
      </c>
      <c r="AF208" s="18"/>
      <c r="AG208" s="18"/>
      <c r="AH208" s="18"/>
      <c r="AI208" s="18"/>
      <c r="AJ208" s="18"/>
      <c r="AK208" s="18"/>
      <c r="AM208" t="s">
        <v>369</v>
      </c>
      <c r="AN208">
        <v>28609.013209013243</v>
      </c>
    </row>
    <row r="209" spans="8:40">
      <c r="H209" t="s">
        <v>439</v>
      </c>
      <c r="I209" s="44" t="s">
        <v>510</v>
      </c>
      <c r="J209">
        <f>C$177*0.9</f>
        <v>9</v>
      </c>
      <c r="K209" s="16">
        <v>319.38529999999997</v>
      </c>
      <c r="L209" s="16">
        <v>4.8322544000000002E-2</v>
      </c>
      <c r="M209" s="40">
        <f t="shared" si="66"/>
        <v>8.8267299999999995</v>
      </c>
      <c r="N209" s="40">
        <f t="shared" si="72"/>
        <v>9.4797499999999992</v>
      </c>
      <c r="O209" s="40">
        <f t="shared" si="81"/>
        <v>77.656171999999998</v>
      </c>
      <c r="Q209" s="31" t="s">
        <v>483</v>
      </c>
      <c r="R209" s="16">
        <v>309.71814000000001</v>
      </c>
      <c r="S209" s="16">
        <v>4.8176919999999998E-2</v>
      </c>
      <c r="T209" s="16">
        <v>8.8267299999999995</v>
      </c>
      <c r="U209">
        <v>9.4797499999999992</v>
      </c>
      <c r="V209" s="13">
        <f t="shared" si="77"/>
        <v>530416.35466950573</v>
      </c>
      <c r="W209" s="13">
        <f t="shared" si="78"/>
        <v>455151.11090349383</v>
      </c>
      <c r="X209" s="13">
        <f t="shared" si="79"/>
        <v>312209.93438136397</v>
      </c>
      <c r="Y209" s="13">
        <f t="shared" si="82"/>
        <v>1297777.3999543635</v>
      </c>
      <c r="Z209" s="12">
        <f t="shared" si="80"/>
        <v>6.3166431196748363E-5</v>
      </c>
      <c r="AA209" s="18">
        <f t="shared" si="65"/>
        <v>6.3166431196748363E-7</v>
      </c>
      <c r="AB209" s="18"/>
      <c r="AC209" s="18"/>
      <c r="AD209" s="18">
        <f>$S209*100</f>
        <v>4.8176920000000001</v>
      </c>
      <c r="AE209" s="18"/>
      <c r="AF209" s="18"/>
      <c r="AG209" s="18"/>
      <c r="AH209" s="18"/>
      <c r="AI209" s="18"/>
      <c r="AJ209" s="18"/>
      <c r="AK209" s="18"/>
      <c r="AM209" t="s">
        <v>348</v>
      </c>
      <c r="AN209">
        <v>48299.999999999927</v>
      </c>
    </row>
    <row r="210" spans="8:40">
      <c r="H210" t="s">
        <v>440</v>
      </c>
      <c r="I210" s="44"/>
      <c r="J210">
        <f>C$177*1.1</f>
        <v>11</v>
      </c>
      <c r="K210" s="16">
        <v>300.75731999999999</v>
      </c>
      <c r="L210" s="16">
        <v>4.803164E-2</v>
      </c>
      <c r="M210" s="40">
        <f t="shared" si="66"/>
        <v>8.8267299999999995</v>
      </c>
      <c r="N210" s="40">
        <f t="shared" si="72"/>
        <v>9.4797499999999992</v>
      </c>
      <c r="O210" s="40">
        <f t="shared" si="81"/>
        <v>77.656171999999998</v>
      </c>
      <c r="Q210" s="30" t="s">
        <v>408</v>
      </c>
      <c r="R210" s="16">
        <v>309.73570000000001</v>
      </c>
      <c r="S210" s="16">
        <v>4.8148133000000003E-2</v>
      </c>
      <c r="T210" s="16">
        <v>8.8267299999999995</v>
      </c>
      <c r="U210">
        <v>9.4797499999999992</v>
      </c>
      <c r="V210" s="13">
        <f t="shared" si="77"/>
        <v>530411.99257890112</v>
      </c>
      <c r="W210" s="13">
        <f t="shared" si="78"/>
        <v>455151.11090349383</v>
      </c>
      <c r="X210" s="13">
        <f t="shared" si="79"/>
        <v>311973.98754096014</v>
      </c>
      <c r="Y210" s="13">
        <f t="shared" si="82"/>
        <v>1297537.091023355</v>
      </c>
      <c r="Z210" s="12">
        <f t="shared" si="80"/>
        <v>-1.8453805956464286E-2</v>
      </c>
      <c r="AA210" s="18">
        <f t="shared" si="65"/>
        <v>1.8453805956464286E-4</v>
      </c>
      <c r="AB210" s="18"/>
      <c r="AC210" s="18">
        <f t="shared" ref="AC210:AC211" si="83">$S210*100</f>
        <v>4.8148133</v>
      </c>
      <c r="AD210" s="18"/>
      <c r="AE210" s="18"/>
      <c r="AF210" s="18"/>
      <c r="AG210" s="18"/>
      <c r="AH210" s="18"/>
      <c r="AI210" s="18"/>
      <c r="AJ210" s="18"/>
      <c r="AK210" s="18"/>
    </row>
    <row r="211" spans="8:40">
      <c r="H211" t="s">
        <v>431</v>
      </c>
      <c r="I211" s="44" t="s">
        <v>511</v>
      </c>
      <c r="J211">
        <f>C$178*0.9</f>
        <v>7.9440569999999999</v>
      </c>
      <c r="K211" s="16">
        <v>305.64096000000001</v>
      </c>
      <c r="L211" s="16">
        <v>4.817432E-2</v>
      </c>
      <c r="M211" s="40">
        <f>J211</f>
        <v>7.9440569999999999</v>
      </c>
      <c r="N211" s="40">
        <f t="shared" si="72"/>
        <v>9.4797499999999992</v>
      </c>
      <c r="O211" s="40">
        <f t="shared" si="81"/>
        <v>77.656171999999998</v>
      </c>
      <c r="Q211" s="30" t="s">
        <v>414</v>
      </c>
      <c r="R211" s="16">
        <v>309.69389999999999</v>
      </c>
      <c r="S211" s="16">
        <v>4.8205472999999999E-2</v>
      </c>
      <c r="T211" s="16">
        <v>8.8267299999999995</v>
      </c>
      <c r="U211">
        <v>9.4797499999999992</v>
      </c>
      <c r="V211" s="13">
        <f t="shared" si="77"/>
        <v>530422.37736223522</v>
      </c>
      <c r="W211" s="13">
        <f t="shared" si="78"/>
        <v>455151.11090349383</v>
      </c>
      <c r="X211" s="13">
        <f t="shared" si="79"/>
        <v>312444.03710325528</v>
      </c>
      <c r="Y211" s="13">
        <f t="shared" si="82"/>
        <v>1298017.5253689843</v>
      </c>
      <c r="Z211" s="12">
        <f t="shared" si="80"/>
        <v>1.8565997988284622E-2</v>
      </c>
      <c r="AA211" s="18">
        <f t="shared" si="65"/>
        <v>1.8565997988284622E-4</v>
      </c>
      <c r="AB211" s="18"/>
      <c r="AC211" s="18">
        <f t="shared" si="83"/>
        <v>4.8205472999999994</v>
      </c>
      <c r="AD211" s="18"/>
      <c r="AE211" s="18"/>
      <c r="AF211" s="18"/>
      <c r="AG211" s="18"/>
      <c r="AH211" s="18"/>
      <c r="AI211" s="18"/>
      <c r="AJ211" s="18"/>
      <c r="AK211" s="18"/>
    </row>
    <row r="212" spans="8:40">
      <c r="H212" t="s">
        <v>426</v>
      </c>
      <c r="I212" s="44"/>
      <c r="J212">
        <f>C$178*1.1</f>
        <v>9.709403</v>
      </c>
      <c r="K212" s="16">
        <v>313.42489999999998</v>
      </c>
      <c r="L212" s="16">
        <v>4.817975E-2</v>
      </c>
      <c r="M212" s="40">
        <f>J212</f>
        <v>9.709403</v>
      </c>
      <c r="N212" s="40">
        <f t="shared" si="72"/>
        <v>9.4797499999999992</v>
      </c>
      <c r="O212" s="40">
        <f t="shared" si="81"/>
        <v>77.656171999999998</v>
      </c>
      <c r="Q212" s="31" t="s">
        <v>484</v>
      </c>
      <c r="R212" s="16">
        <v>309.74698000000001</v>
      </c>
      <c r="S212" s="16">
        <v>4.8119407000000003E-2</v>
      </c>
      <c r="T212" s="16">
        <v>8.8267299999999995</v>
      </c>
      <c r="U212" s="16">
        <v>9.4797499999999992</v>
      </c>
      <c r="V212" s="13">
        <f t="shared" si="77"/>
        <v>530409.19089836767</v>
      </c>
      <c r="W212" s="13">
        <f t="shared" si="78"/>
        <v>455151.11090349383</v>
      </c>
      <c r="X212" s="13">
        <f t="shared" si="79"/>
        <v>311738.61512610485</v>
      </c>
      <c r="Y212" s="13">
        <f t="shared" si="82"/>
        <v>1297298.9169279663</v>
      </c>
      <c r="Z212" s="12">
        <f t="shared" si="80"/>
        <v>-3.6806278872325571E-2</v>
      </c>
      <c r="AA212" s="18">
        <f t="shared" si="65"/>
        <v>3.6806278872325571E-4</v>
      </c>
      <c r="AB212" s="18"/>
      <c r="AC212" s="18"/>
      <c r="AD212" s="18">
        <f t="shared" ref="AD212:AD213" si="84">$S212*100</f>
        <v>4.8119407000000001</v>
      </c>
      <c r="AE212" s="18"/>
      <c r="AF212" s="18"/>
      <c r="AG212" s="18"/>
      <c r="AH212" s="18"/>
      <c r="AI212" s="18"/>
      <c r="AJ212" s="18"/>
      <c r="AK212" s="18"/>
    </row>
    <row r="213" spans="8:40">
      <c r="H213" t="s">
        <v>415</v>
      </c>
      <c r="I213" s="44" t="s">
        <v>512</v>
      </c>
      <c r="J213">
        <f>C$179*0.9</f>
        <v>0.26100000000000001</v>
      </c>
      <c r="K213" s="16">
        <v>317.20807000000002</v>
      </c>
      <c r="L213" s="16">
        <v>4.8621576E-2</v>
      </c>
      <c r="M213" s="40">
        <f t="shared" si="66"/>
        <v>8.8267299999999995</v>
      </c>
      <c r="N213" s="40">
        <f t="shared" si="72"/>
        <v>9.4797499999999992</v>
      </c>
      <c r="O213" s="40">
        <f t="shared" si="81"/>
        <v>77.656171999999998</v>
      </c>
      <c r="Q213" s="31" t="s">
        <v>485</v>
      </c>
      <c r="R213" s="16">
        <v>309.66336000000001</v>
      </c>
      <c r="S213" s="16">
        <v>4.8234086000000002E-2</v>
      </c>
      <c r="T213" s="16">
        <v>8.8267299999999995</v>
      </c>
      <c r="U213">
        <v>9.4797499999999992</v>
      </c>
      <c r="V213" s="13">
        <f t="shared" si="77"/>
        <v>530429.96737235563</v>
      </c>
      <c r="W213" s="13">
        <f t="shared" si="78"/>
        <v>455151.11090349383</v>
      </c>
      <c r="X213" s="13">
        <f t="shared" si="79"/>
        <v>312678.70553897863</v>
      </c>
      <c r="Y213" s="13">
        <f t="shared" si="82"/>
        <v>1298259.7838148281</v>
      </c>
      <c r="Z213" s="12">
        <f t="shared" si="80"/>
        <v>3.7233189979635206E-2</v>
      </c>
      <c r="AA213" s="18">
        <f t="shared" si="65"/>
        <v>3.7233189979635206E-4</v>
      </c>
      <c r="AB213" s="18"/>
      <c r="AC213" s="18"/>
      <c r="AD213" s="18">
        <f t="shared" si="84"/>
        <v>4.8234086000000005</v>
      </c>
      <c r="AE213" s="18"/>
      <c r="AF213" s="18"/>
      <c r="AG213" s="18"/>
      <c r="AH213" s="18"/>
      <c r="AI213" s="18"/>
      <c r="AJ213" s="18"/>
      <c r="AK213" s="18"/>
    </row>
    <row r="214" spans="8:40">
      <c r="H214" t="s">
        <v>419</v>
      </c>
      <c r="I214" s="44"/>
      <c r="J214">
        <f>C$179*1.1</f>
        <v>0.31900000000000001</v>
      </c>
      <c r="K214" s="16">
        <v>302.46838000000002</v>
      </c>
      <c r="L214" s="16">
        <v>4.7742463999999998E-2</v>
      </c>
      <c r="M214" s="40">
        <f t="shared" si="66"/>
        <v>8.8267299999999995</v>
      </c>
      <c r="N214" s="40">
        <f t="shared" si="72"/>
        <v>9.4797499999999992</v>
      </c>
      <c r="O214" s="40">
        <f t="shared" si="81"/>
        <v>77.656171999999998</v>
      </c>
      <c r="Q214" s="30" t="s">
        <v>401</v>
      </c>
      <c r="R214" s="16">
        <v>307.52199999999999</v>
      </c>
      <c r="S214" s="16">
        <v>4.8046373000000003E-2</v>
      </c>
      <c r="T214" s="16">
        <v>8.8267299999999995</v>
      </c>
      <c r="U214">
        <v>9.4797499999999992</v>
      </c>
      <c r="V214" s="13">
        <f t="shared" si="77"/>
        <v>530967.80392272957</v>
      </c>
      <c r="W214" s="13">
        <f t="shared" si="78"/>
        <v>455151.11090349383</v>
      </c>
      <c r="X214" s="13">
        <f t="shared" si="79"/>
        <v>311140.53063458455</v>
      </c>
      <c r="Y214" s="13">
        <f t="shared" si="82"/>
        <v>1297259.445460808</v>
      </c>
      <c r="Z214" s="12">
        <f t="shared" si="80"/>
        <v>-3.9847747470289629E-2</v>
      </c>
      <c r="AA214" s="18">
        <f t="shared" si="65"/>
        <v>3.9847747470289629E-4</v>
      </c>
      <c r="AB214" s="18"/>
      <c r="AC214" s="18">
        <f t="shared" ref="AC214:AC220" si="85">$S214*100</f>
        <v>4.8046373000000004</v>
      </c>
      <c r="AD214" s="18"/>
      <c r="AE214" s="18"/>
      <c r="AF214" s="18"/>
      <c r="AG214" s="18"/>
      <c r="AH214" s="18"/>
      <c r="AI214" s="18"/>
      <c r="AJ214" s="18"/>
      <c r="AK214" s="18"/>
    </row>
    <row r="215" spans="8:40">
      <c r="H215" t="s">
        <v>411</v>
      </c>
      <c r="I215" s="44" t="s">
        <v>513</v>
      </c>
      <c r="J215">
        <f>C$180*0.9</f>
        <v>9</v>
      </c>
      <c r="K215" s="16">
        <v>314.31168000000002</v>
      </c>
      <c r="L215" s="16">
        <v>4.8448466000000003E-2</v>
      </c>
      <c r="M215" s="40">
        <f t="shared" si="66"/>
        <v>8.8267299999999995</v>
      </c>
      <c r="N215" s="40">
        <f t="shared" si="72"/>
        <v>9.4797499999999992</v>
      </c>
      <c r="O215" s="40">
        <f t="shared" si="81"/>
        <v>77.656171999999998</v>
      </c>
      <c r="Q215" s="30" t="s">
        <v>400</v>
      </c>
      <c r="R215" s="16">
        <v>311.98232999999999</v>
      </c>
      <c r="S215" s="16">
        <v>4.8310856999999999E-2</v>
      </c>
      <c r="T215" s="16">
        <v>8.8267299999999995</v>
      </c>
      <c r="U215" s="16">
        <v>9.4797499999999992</v>
      </c>
      <c r="V215" s="13">
        <f t="shared" si="77"/>
        <v>529859.9665860422</v>
      </c>
      <c r="W215" s="13">
        <f t="shared" si="78"/>
        <v>455151.11090349383</v>
      </c>
      <c r="X215" s="13">
        <f t="shared" si="79"/>
        <v>313308.70519048936</v>
      </c>
      <c r="Y215" s="13">
        <f t="shared" si="82"/>
        <v>1298319.7826800253</v>
      </c>
      <c r="Z215" s="12">
        <f t="shared" si="80"/>
        <v>4.1856394475137115E-2</v>
      </c>
      <c r="AA215" s="18">
        <f t="shared" si="65"/>
        <v>4.1856394475137115E-4</v>
      </c>
      <c r="AB215" s="18"/>
      <c r="AC215" s="18">
        <f t="shared" si="85"/>
        <v>4.8310857</v>
      </c>
      <c r="AD215" s="18"/>
      <c r="AE215" s="18"/>
      <c r="AF215" s="18"/>
      <c r="AG215" s="18"/>
      <c r="AH215" s="18"/>
      <c r="AI215" s="18"/>
      <c r="AJ215" s="18"/>
      <c r="AK215" s="18"/>
    </row>
    <row r="216" spans="8:40">
      <c r="H216" t="s">
        <v>413</v>
      </c>
      <c r="I216" s="44"/>
      <c r="J216">
        <f>C$180*1.1</f>
        <v>11</v>
      </c>
      <c r="K216" s="16">
        <v>305.39557000000002</v>
      </c>
      <c r="L216" s="16">
        <v>4.7919656999999997E-2</v>
      </c>
      <c r="M216" s="40">
        <f t="shared" si="66"/>
        <v>8.8267299999999995</v>
      </c>
      <c r="N216" s="40">
        <f t="shared" si="72"/>
        <v>9.4797499999999992</v>
      </c>
      <c r="O216" s="40">
        <f t="shared" si="81"/>
        <v>77.656171999999998</v>
      </c>
      <c r="Q216" s="30" t="s">
        <v>427</v>
      </c>
      <c r="R216" s="16">
        <v>314.4563</v>
      </c>
      <c r="S216" s="16">
        <v>4.8249602000000003E-2</v>
      </c>
      <c r="T216" s="16">
        <v>8.8267299999999995</v>
      </c>
      <c r="U216">
        <v>9.4797499999999992</v>
      </c>
      <c r="V216" s="13">
        <f t="shared" si="77"/>
        <v>529265.71629780042</v>
      </c>
      <c r="W216" s="13">
        <f t="shared" si="78"/>
        <v>455151.11090349383</v>
      </c>
      <c r="X216" s="13">
        <f t="shared" si="79"/>
        <v>312805.99032252392</v>
      </c>
      <c r="Y216" s="13">
        <f t="shared" si="82"/>
        <v>1297222.8175238182</v>
      </c>
      <c r="Z216" s="12">
        <f t="shared" si="80"/>
        <v>-4.267010823321149E-2</v>
      </c>
      <c r="AA216" s="18">
        <f t="shared" si="65"/>
        <v>4.267010823321149E-4</v>
      </c>
      <c r="AB216" s="18"/>
      <c r="AC216" s="18">
        <f t="shared" si="85"/>
        <v>4.8249602000000005</v>
      </c>
      <c r="AD216" s="18"/>
      <c r="AE216" s="18"/>
      <c r="AF216" s="18"/>
      <c r="AG216" s="18"/>
      <c r="AH216" s="18"/>
      <c r="AI216" s="18"/>
      <c r="AJ216" s="18"/>
      <c r="AK216" s="18"/>
    </row>
    <row r="217" spans="8:40">
      <c r="H217" t="s">
        <v>496</v>
      </c>
      <c r="I217" s="44" t="s">
        <v>514</v>
      </c>
      <c r="J217">
        <f>C$181*0.9</f>
        <v>8.5317749999999997</v>
      </c>
      <c r="K217" s="16">
        <v>308.35180000000003</v>
      </c>
      <c r="L217" s="16">
        <v>4.8711807000000003E-2</v>
      </c>
      <c r="M217" s="40">
        <f t="shared" si="66"/>
        <v>8.8267299999999995</v>
      </c>
      <c r="N217" s="40">
        <f>J217</f>
        <v>8.5317749999999997</v>
      </c>
      <c r="O217" s="40">
        <f t="shared" si="81"/>
        <v>77.656171999999998</v>
      </c>
      <c r="Q217" s="30" t="s">
        <v>429</v>
      </c>
      <c r="R217" s="16">
        <v>305.15607</v>
      </c>
      <c r="S217" s="16">
        <v>4.8104121999999999E-2</v>
      </c>
      <c r="T217" s="16">
        <v>8.8267299999999995</v>
      </c>
      <c r="U217" s="16">
        <v>9.4797499999999992</v>
      </c>
      <c r="V217" s="13">
        <f t="shared" si="77"/>
        <v>531575.25996336713</v>
      </c>
      <c r="W217" s="13">
        <f t="shared" si="78"/>
        <v>455151.11090349383</v>
      </c>
      <c r="X217" s="13">
        <f t="shared" si="79"/>
        <v>311613.40462412452</v>
      </c>
      <c r="Y217" s="13">
        <f t="shared" si="82"/>
        <v>1298339.7754909855</v>
      </c>
      <c r="Z217" s="12">
        <f t="shared" si="80"/>
        <v>4.3396937837170135E-2</v>
      </c>
      <c r="AA217" s="18">
        <f t="shared" si="65"/>
        <v>4.3396937837170135E-4</v>
      </c>
      <c r="AB217" s="18"/>
      <c r="AC217" s="18">
        <f t="shared" si="85"/>
        <v>4.8104122</v>
      </c>
      <c r="AD217" s="18"/>
      <c r="AE217" s="18"/>
      <c r="AF217" s="18"/>
      <c r="AG217" s="18"/>
      <c r="AH217" s="18"/>
      <c r="AI217" s="18"/>
      <c r="AJ217" s="18"/>
      <c r="AK217" s="18"/>
    </row>
    <row r="218" spans="8:40">
      <c r="H218" t="s">
        <v>497</v>
      </c>
      <c r="I218" s="44"/>
      <c r="J218">
        <f>C$181*1.1</f>
        <v>10.427725000000001</v>
      </c>
      <c r="K218" s="16">
        <v>310.95855999999998</v>
      </c>
      <c r="L218" s="16">
        <v>4.7709192999999997E-2</v>
      </c>
      <c r="M218" s="40">
        <f t="shared" si="66"/>
        <v>8.8267299999999995</v>
      </c>
      <c r="N218" s="40">
        <f>J218</f>
        <v>10.427725000000001</v>
      </c>
      <c r="O218" s="40">
        <f t="shared" si="81"/>
        <v>77.656171999999998</v>
      </c>
      <c r="Q218" s="30" t="s">
        <v>404</v>
      </c>
      <c r="R218" s="16">
        <v>306.0487</v>
      </c>
      <c r="S218" s="16">
        <v>4.7957600000000003E-2</v>
      </c>
      <c r="T218" s="16">
        <v>8.8267299999999995</v>
      </c>
      <c r="U218">
        <v>9.4797499999999992</v>
      </c>
      <c r="V218" s="13">
        <f t="shared" si="77"/>
        <v>531344.42045281909</v>
      </c>
      <c r="W218" s="13">
        <f t="shared" si="78"/>
        <v>455151.11090349383</v>
      </c>
      <c r="X218" s="13">
        <f t="shared" si="79"/>
        <v>310414.20368293754</v>
      </c>
      <c r="Y218" s="13">
        <f t="shared" si="82"/>
        <v>1296909.7350392505</v>
      </c>
      <c r="Z218" s="12">
        <f t="shared" si="80"/>
        <v>-6.6794637011546865E-2</v>
      </c>
      <c r="AA218" s="18">
        <f t="shared" si="65"/>
        <v>6.6794637011546865E-4</v>
      </c>
      <c r="AB218" s="18"/>
      <c r="AC218" s="18">
        <f t="shared" si="85"/>
        <v>4.7957600000000005</v>
      </c>
      <c r="AD218" s="18"/>
      <c r="AE218" s="18"/>
      <c r="AF218" s="18"/>
      <c r="AG218" s="18"/>
      <c r="AH218" s="18"/>
      <c r="AI218" s="18"/>
      <c r="AJ218" s="18"/>
      <c r="AK218" s="18"/>
    </row>
    <row r="219" spans="8:40">
      <c r="H219" t="s">
        <v>476</v>
      </c>
      <c r="I219" s="44" t="s">
        <v>515</v>
      </c>
      <c r="J219">
        <f>C$186+J203*60*C$182</f>
        <v>48.416118400000002</v>
      </c>
      <c r="K219" s="16">
        <v>309.71816999999999</v>
      </c>
      <c r="L219" s="16">
        <v>4.8176919999999998E-2</v>
      </c>
      <c r="M219" s="40">
        <f t="shared" si="66"/>
        <v>8.8267299999999995</v>
      </c>
      <c r="N219" s="40">
        <f t="shared" ref="N219:N244" si="86">C$181</f>
        <v>9.4797499999999992</v>
      </c>
      <c r="O219" s="40">
        <f t="shared" si="81"/>
        <v>77.656171999999998</v>
      </c>
      <c r="Q219" s="30" t="s">
        <v>409</v>
      </c>
      <c r="R219" s="16">
        <v>317.58150000000001</v>
      </c>
      <c r="S219" s="16">
        <v>4.8296119999999998E-2</v>
      </c>
      <c r="T219" s="16">
        <v>8.8267299999999995</v>
      </c>
      <c r="U219">
        <v>9.4797499999999992</v>
      </c>
      <c r="V219" s="13">
        <f t="shared" si="77"/>
        <v>528534.80123410374</v>
      </c>
      <c r="W219" s="13">
        <f t="shared" si="78"/>
        <v>455151.11090349383</v>
      </c>
      <c r="X219" s="13">
        <f t="shared" si="79"/>
        <v>313187.72885123244</v>
      </c>
      <c r="Y219" s="13">
        <f t="shared" si="82"/>
        <v>1296873.64098883</v>
      </c>
      <c r="Z219" s="12">
        <f t="shared" si="80"/>
        <v>-6.9575859216608471E-2</v>
      </c>
      <c r="AA219" s="18">
        <f t="shared" si="65"/>
        <v>6.9575859216608471E-4</v>
      </c>
      <c r="AB219" s="18"/>
      <c r="AC219" s="18">
        <f t="shared" si="85"/>
        <v>4.829612</v>
      </c>
      <c r="AD219" s="18"/>
      <c r="AE219" s="18"/>
      <c r="AF219" s="18"/>
      <c r="AG219" s="18"/>
      <c r="AH219" s="18"/>
      <c r="AI219" s="18"/>
      <c r="AJ219" s="18"/>
      <c r="AK219" s="18"/>
    </row>
    <row r="220" spans="8:40">
      <c r="H220" t="s">
        <v>483</v>
      </c>
      <c r="I220" s="44"/>
      <c r="J220">
        <f>C$186+J204*60*C$182</f>
        <v>44.953033599999998</v>
      </c>
      <c r="K220" s="16">
        <v>309.71814000000001</v>
      </c>
      <c r="L220" s="16">
        <v>4.8176919999999998E-2</v>
      </c>
      <c r="M220" s="40">
        <f t="shared" si="66"/>
        <v>8.8267299999999995</v>
      </c>
      <c r="N220" s="40">
        <f t="shared" si="86"/>
        <v>9.4797499999999992</v>
      </c>
      <c r="O220" s="40">
        <f t="shared" si="81"/>
        <v>77.656171999999998</v>
      </c>
      <c r="Q220" s="30" t="s">
        <v>402</v>
      </c>
      <c r="R220" s="16">
        <v>313.45013</v>
      </c>
      <c r="S220" s="16">
        <v>4.8398740000000003E-2</v>
      </c>
      <c r="T220" s="16">
        <v>8.8267299999999995</v>
      </c>
      <c r="U220">
        <v>9.4797499999999992</v>
      </c>
      <c r="V220" s="13">
        <f t="shared" si="77"/>
        <v>529505.70225049031</v>
      </c>
      <c r="W220" s="13">
        <f t="shared" si="78"/>
        <v>455151.11090349383</v>
      </c>
      <c r="X220" s="13">
        <f t="shared" si="79"/>
        <v>314030.54623441887</v>
      </c>
      <c r="Y220" s="13">
        <f t="shared" si="82"/>
        <v>1298687.3593884031</v>
      </c>
      <c r="Z220" s="12">
        <f t="shared" si="80"/>
        <v>7.0179968346595345E-2</v>
      </c>
      <c r="AA220" s="18">
        <f t="shared" si="65"/>
        <v>7.0179968346595345E-4</v>
      </c>
      <c r="AB220" s="18"/>
      <c r="AC220" s="18">
        <f t="shared" si="85"/>
        <v>4.839874</v>
      </c>
      <c r="AD220" s="18"/>
      <c r="AE220" s="18"/>
      <c r="AF220" s="18"/>
      <c r="AG220" s="18"/>
      <c r="AH220" s="18"/>
      <c r="AI220" s="18"/>
      <c r="AJ220" s="18"/>
      <c r="AK220" s="18"/>
    </row>
    <row r="221" spans="8:40">
      <c r="H221" t="s">
        <v>485</v>
      </c>
      <c r="I221" s="44" t="s">
        <v>516</v>
      </c>
      <c r="J221">
        <f>E$182+J205*60*C$183</f>
        <v>45.659809901404003</v>
      </c>
      <c r="K221" s="16">
        <v>309.66336000000001</v>
      </c>
      <c r="L221" s="16">
        <v>4.8234086000000002E-2</v>
      </c>
      <c r="M221" s="40">
        <f t="shared" si="66"/>
        <v>8.8267299999999995</v>
      </c>
      <c r="N221" s="40">
        <f t="shared" si="86"/>
        <v>9.4797499999999992</v>
      </c>
      <c r="O221" s="40">
        <f t="shared" si="81"/>
        <v>77.656171999999998</v>
      </c>
      <c r="Q221" s="32" t="s">
        <v>486</v>
      </c>
      <c r="R221" s="16">
        <v>309.74990000000003</v>
      </c>
      <c r="S221" s="16">
        <v>4.8061545999999997E-2</v>
      </c>
      <c r="T221" s="16">
        <v>8.8267299999999995</v>
      </c>
      <c r="U221" s="16">
        <v>9.4797499999999992</v>
      </c>
      <c r="V221" s="13">
        <f t="shared" si="77"/>
        <v>530408.46569051303</v>
      </c>
      <c r="W221" s="13">
        <f t="shared" si="78"/>
        <v>455151.11090349383</v>
      </c>
      <c r="X221" s="13">
        <f t="shared" si="79"/>
        <v>311264.74469920871</v>
      </c>
      <c r="Y221" s="13">
        <f t="shared" si="82"/>
        <v>1296824.3212932155</v>
      </c>
      <c r="Z221" s="12">
        <f t="shared" si="80"/>
        <v>-7.3376181734918777E-2</v>
      </c>
      <c r="AA221" s="18">
        <f t="shared" si="65"/>
        <v>7.3376181734918777E-4</v>
      </c>
      <c r="AB221" s="18"/>
      <c r="AC221" s="18"/>
      <c r="AD221" s="18"/>
      <c r="AE221" s="18">
        <f>$S221*100</f>
        <v>4.8061545999999993</v>
      </c>
      <c r="AF221" s="18"/>
      <c r="AG221" s="18"/>
      <c r="AH221" s="18"/>
      <c r="AI221" s="18"/>
      <c r="AJ221" s="18"/>
      <c r="AK221" s="18"/>
    </row>
    <row r="222" spans="8:40">
      <c r="H222" t="s">
        <v>484</v>
      </c>
      <c r="I222" s="44"/>
      <c r="J222">
        <f>E$182+J206*60*C$183</f>
        <v>45.432084101716001</v>
      </c>
      <c r="K222" s="16">
        <v>309.74698000000001</v>
      </c>
      <c r="L222" s="16">
        <v>4.8119407000000003E-2</v>
      </c>
      <c r="M222" s="40">
        <f t="shared" si="66"/>
        <v>8.8267299999999995</v>
      </c>
      <c r="N222" s="40">
        <f t="shared" si="86"/>
        <v>9.4797499999999992</v>
      </c>
      <c r="O222" s="40">
        <f t="shared" si="81"/>
        <v>77.656171999999998</v>
      </c>
      <c r="Q222" s="30" t="s">
        <v>405</v>
      </c>
      <c r="R222" s="16">
        <v>302.08535999999998</v>
      </c>
      <c r="S222" s="16">
        <v>4.8053714999999997E-2</v>
      </c>
      <c r="T222" s="16">
        <v>8.8267299999999995</v>
      </c>
      <c r="U222" s="16">
        <v>9.4797499999999992</v>
      </c>
      <c r="V222" s="13">
        <f t="shared" si="77"/>
        <v>532385.05264929251</v>
      </c>
      <c r="W222" s="13">
        <f t="shared" si="78"/>
        <v>455151.11090349383</v>
      </c>
      <c r="X222" s="13">
        <f t="shared" si="79"/>
        <v>311200.63347586221</v>
      </c>
      <c r="Y222" s="13">
        <f t="shared" si="82"/>
        <v>1298736.7970286487</v>
      </c>
      <c r="Z222" s="12">
        <f t="shared" si="80"/>
        <v>7.3989379072592065E-2</v>
      </c>
      <c r="AA222" s="18">
        <f t="shared" si="65"/>
        <v>7.3989379072592065E-4</v>
      </c>
      <c r="AB222" s="18"/>
      <c r="AC222" s="18">
        <f>$S222*100</f>
        <v>4.8053714999999997</v>
      </c>
      <c r="AD222" s="18"/>
      <c r="AE222" s="18"/>
      <c r="AF222" s="18"/>
      <c r="AG222" s="18"/>
      <c r="AH222" s="18"/>
      <c r="AI222" s="18"/>
      <c r="AJ222" s="18"/>
      <c r="AK222" s="18"/>
    </row>
    <row r="223" spans="8:40">
      <c r="H223" t="s">
        <v>468</v>
      </c>
      <c r="I223" s="44" t="s">
        <v>517</v>
      </c>
      <c r="J223">
        <f>C$187+C$184*60*J203</f>
        <v>59.737615928000004</v>
      </c>
      <c r="K223" s="16">
        <v>309.71823000000001</v>
      </c>
      <c r="L223" s="16">
        <v>4.8176919999999998E-2</v>
      </c>
      <c r="M223" s="40">
        <f t="shared" si="66"/>
        <v>8.8267299999999995</v>
      </c>
      <c r="N223" s="40">
        <f t="shared" si="86"/>
        <v>9.4797499999999992</v>
      </c>
      <c r="O223" s="40">
        <f t="shared" si="81"/>
        <v>77.656171999999998</v>
      </c>
      <c r="Q223" s="32" t="s">
        <v>487</v>
      </c>
      <c r="R223" s="16">
        <v>309.58217999999999</v>
      </c>
      <c r="S223" s="16">
        <v>4.8290909999999999E-2</v>
      </c>
      <c r="T223" s="16">
        <v>8.8267299999999995</v>
      </c>
      <c r="U223" s="16">
        <v>9.4797499999999992</v>
      </c>
      <c r="V223" s="13">
        <f t="shared" si="77"/>
        <v>530450.15370465163</v>
      </c>
      <c r="W223" s="13">
        <f t="shared" si="78"/>
        <v>455151.11090349383</v>
      </c>
      <c r="X223" s="13">
        <f t="shared" si="79"/>
        <v>313144.96454790054</v>
      </c>
      <c r="Y223" s="13">
        <f t="shared" si="82"/>
        <v>1298746.2291560459</v>
      </c>
      <c r="Z223" s="12">
        <f t="shared" si="80"/>
        <v>7.4716170381750047E-2</v>
      </c>
      <c r="AA223" s="18">
        <f t="shared" si="65"/>
        <v>7.4716170381750047E-4</v>
      </c>
      <c r="AB223" s="18"/>
      <c r="AC223" s="18"/>
      <c r="AD223" s="18"/>
      <c r="AE223" s="18">
        <f>$S223*100</f>
        <v>4.829091</v>
      </c>
      <c r="AF223" s="18"/>
      <c r="AG223" s="18"/>
      <c r="AH223" s="18"/>
      <c r="AI223" s="18"/>
      <c r="AJ223" s="18"/>
      <c r="AK223" s="18"/>
    </row>
    <row r="224" spans="8:40">
      <c r="H224" t="s">
        <v>465</v>
      </c>
      <c r="I224" s="44"/>
      <c r="J224">
        <f>C$187+C$184*60*J204</f>
        <v>59.689463912000001</v>
      </c>
      <c r="K224" s="16">
        <v>309.71814000000001</v>
      </c>
      <c r="L224" s="16">
        <v>4.8176914000000001E-2</v>
      </c>
      <c r="M224" s="40">
        <f t="shared" si="66"/>
        <v>8.8267299999999995</v>
      </c>
      <c r="N224" s="40">
        <f t="shared" si="86"/>
        <v>9.4797499999999992</v>
      </c>
      <c r="O224" s="40">
        <f t="shared" si="81"/>
        <v>77.656171999999998</v>
      </c>
      <c r="Q224" s="31" t="s">
        <v>413</v>
      </c>
      <c r="R224" s="16">
        <v>305.39557000000002</v>
      </c>
      <c r="S224" s="16">
        <v>4.7919656999999997E-2</v>
      </c>
      <c r="T224" s="16">
        <v>8.8267299999999995</v>
      </c>
      <c r="U224" s="16">
        <v>9.4797499999999992</v>
      </c>
      <c r="V224" s="13">
        <f t="shared" si="77"/>
        <v>531513.12508347037</v>
      </c>
      <c r="W224" s="13">
        <f t="shared" si="78"/>
        <v>455151.11090349383</v>
      </c>
      <c r="X224" s="13">
        <f t="shared" si="79"/>
        <v>310103.97597575246</v>
      </c>
      <c r="Y224" s="13">
        <f t="shared" si="82"/>
        <v>1296768.2119627167</v>
      </c>
      <c r="Z224" s="12">
        <f t="shared" si="80"/>
        <v>-7.7699678656895088E-2</v>
      </c>
      <c r="AA224" s="18">
        <f t="shared" si="65"/>
        <v>7.7699678656895088E-4</v>
      </c>
      <c r="AB224" s="18"/>
      <c r="AC224" s="18"/>
      <c r="AD224" s="18">
        <f t="shared" ref="AD224:AD227" si="87">$S224*100</f>
        <v>4.7919656999999996</v>
      </c>
      <c r="AE224" s="18"/>
      <c r="AF224" s="18"/>
      <c r="AG224" s="18"/>
      <c r="AH224" s="18"/>
      <c r="AI224" s="18"/>
      <c r="AJ224" s="18"/>
      <c r="AK224" s="18"/>
    </row>
    <row r="225" spans="8:37">
      <c r="H225" t="s">
        <v>503</v>
      </c>
      <c r="I225" s="44" t="s">
        <v>518</v>
      </c>
      <c r="J225">
        <f>E$184+C$185*J205*60</f>
        <v>33.283499120000002</v>
      </c>
      <c r="K225" s="16">
        <v>320.40338000000003</v>
      </c>
      <c r="L225" s="16">
        <v>5.6729915999999998E-2</v>
      </c>
      <c r="M225" s="40">
        <f t="shared" si="66"/>
        <v>8.8267299999999995</v>
      </c>
      <c r="N225" s="40">
        <f t="shared" si="86"/>
        <v>9.4797499999999992</v>
      </c>
      <c r="O225" s="40">
        <f t="shared" si="81"/>
        <v>77.656171999999998</v>
      </c>
      <c r="Q225" s="31" t="s">
        <v>439</v>
      </c>
      <c r="R225" s="16">
        <v>319.38529999999997</v>
      </c>
      <c r="S225" s="16">
        <v>4.8322544000000002E-2</v>
      </c>
      <c r="T225" s="16">
        <v>8.8267299999999995</v>
      </c>
      <c r="U225">
        <v>9.4797499999999992</v>
      </c>
      <c r="V225" s="13">
        <f t="shared" si="77"/>
        <v>528122.66388195986</v>
      </c>
      <c r="W225" s="13">
        <f t="shared" si="78"/>
        <v>455151.11090349383</v>
      </c>
      <c r="X225" s="13">
        <f t="shared" si="79"/>
        <v>313404.65797014418</v>
      </c>
      <c r="Y225" s="13">
        <f t="shared" si="82"/>
        <v>1296678.4327555979</v>
      </c>
      <c r="Z225" s="12">
        <f t="shared" si="80"/>
        <v>-8.4617603397474372E-2</v>
      </c>
      <c r="AA225" s="18">
        <f t="shared" si="65"/>
        <v>8.4617603397474372E-4</v>
      </c>
      <c r="AB225" s="18"/>
      <c r="AC225" s="18"/>
      <c r="AD225" s="18">
        <f t="shared" si="87"/>
        <v>4.8322544000000001</v>
      </c>
      <c r="AE225" s="18"/>
      <c r="AF225" s="18"/>
      <c r="AG225" s="18"/>
      <c r="AH225" s="18"/>
      <c r="AI225" s="18"/>
      <c r="AJ225" s="18"/>
      <c r="AK225" s="18"/>
    </row>
    <row r="226" spans="8:37">
      <c r="H226" t="s">
        <v>502</v>
      </c>
      <c r="I226" s="44"/>
      <c r="J226">
        <f>E$184+C$185*J206*60</f>
        <v>27.410156719999996</v>
      </c>
      <c r="K226" s="16">
        <v>298.35196000000002</v>
      </c>
      <c r="L226" s="16">
        <v>4.1358470000000001E-2</v>
      </c>
      <c r="M226" s="40">
        <f t="shared" si="66"/>
        <v>8.8267299999999995</v>
      </c>
      <c r="N226" s="40">
        <f t="shared" si="86"/>
        <v>9.4797499999999992</v>
      </c>
      <c r="O226" s="40">
        <f t="shared" si="81"/>
        <v>77.656171999999998</v>
      </c>
      <c r="Q226" s="31" t="s">
        <v>411</v>
      </c>
      <c r="R226" s="16">
        <v>314.31168000000002</v>
      </c>
      <c r="S226" s="16">
        <v>4.8448466000000003E-2</v>
      </c>
      <c r="T226" s="16">
        <v>8.8267299999999995</v>
      </c>
      <c r="U226" s="16">
        <v>9.4797499999999992</v>
      </c>
      <c r="V226" s="13">
        <f t="shared" si="77"/>
        <v>529300.06846729305</v>
      </c>
      <c r="W226" s="13">
        <f t="shared" si="78"/>
        <v>455151.11090349383</v>
      </c>
      <c r="X226" s="13">
        <f t="shared" si="79"/>
        <v>314439.28824605962</v>
      </c>
      <c r="Y226" s="13">
        <f t="shared" si="82"/>
        <v>1298890.4676168466</v>
      </c>
      <c r="Z226" s="12">
        <f t="shared" si="80"/>
        <v>8.5830445596912774E-2</v>
      </c>
      <c r="AA226" s="18">
        <f t="shared" si="65"/>
        <v>8.5830445596912774E-4</v>
      </c>
      <c r="AB226" s="18"/>
      <c r="AC226" s="18"/>
      <c r="AD226" s="18">
        <f t="shared" si="87"/>
        <v>4.8448466000000003</v>
      </c>
      <c r="AE226" s="18"/>
      <c r="AF226" s="18"/>
      <c r="AG226" s="18"/>
      <c r="AH226" s="18"/>
      <c r="AI226" s="18"/>
      <c r="AJ226" s="18"/>
      <c r="AK226" s="18"/>
    </row>
    <row r="227" spans="8:37">
      <c r="H227" t="s">
        <v>477</v>
      </c>
      <c r="I227" s="44" t="s">
        <v>519</v>
      </c>
      <c r="J227">
        <f>C186+1</f>
        <v>65</v>
      </c>
      <c r="K227" s="16">
        <v>309.71816999999999</v>
      </c>
      <c r="L227" s="16">
        <v>4.8176919999999998E-2</v>
      </c>
      <c r="M227" s="40">
        <f t="shared" si="66"/>
        <v>8.8267299999999995</v>
      </c>
      <c r="N227" s="40">
        <f t="shared" si="86"/>
        <v>9.4797499999999992</v>
      </c>
      <c r="O227" s="40">
        <f t="shared" si="81"/>
        <v>77.656171999999998</v>
      </c>
      <c r="Q227" s="31" t="s">
        <v>440</v>
      </c>
      <c r="R227" s="16">
        <v>300.75731999999999</v>
      </c>
      <c r="S227" s="16">
        <v>4.803164E-2</v>
      </c>
      <c r="T227" s="16">
        <v>8.8267299999999995</v>
      </c>
      <c r="U227">
        <v>9.4797499999999992</v>
      </c>
      <c r="V227" s="13">
        <f t="shared" si="77"/>
        <v>532742.9845559824</v>
      </c>
      <c r="W227" s="13">
        <f t="shared" si="78"/>
        <v>455151.11090349383</v>
      </c>
      <c r="X227" s="13">
        <f t="shared" si="79"/>
        <v>311019.93846091366</v>
      </c>
      <c r="Y227" s="13">
        <f t="shared" si="82"/>
        <v>1298914.0339203898</v>
      </c>
      <c r="Z227" s="12">
        <f t="shared" si="80"/>
        <v>8.7646343949732142E-2</v>
      </c>
      <c r="AA227" s="18">
        <f t="shared" si="65"/>
        <v>8.7646343949732142E-4</v>
      </c>
      <c r="AB227" s="18"/>
      <c r="AC227" s="18"/>
      <c r="AD227" s="18">
        <f t="shared" si="87"/>
        <v>4.8031639999999998</v>
      </c>
      <c r="AE227" s="18"/>
      <c r="AF227" s="18"/>
      <c r="AG227" s="18"/>
      <c r="AH227" s="18"/>
      <c r="AI227" s="18"/>
      <c r="AJ227" s="18"/>
      <c r="AK227" s="18"/>
    </row>
    <row r="228" spans="8:37">
      <c r="H228" t="s">
        <v>478</v>
      </c>
      <c r="I228" s="44"/>
      <c r="J228">
        <f>C186-1</f>
        <v>63</v>
      </c>
      <c r="K228" s="16">
        <v>309.71816999999999</v>
      </c>
      <c r="L228" s="16">
        <v>4.8176919999999998E-2</v>
      </c>
      <c r="M228" s="40">
        <f t="shared" si="66"/>
        <v>8.8267299999999995</v>
      </c>
      <c r="N228" s="40">
        <f t="shared" si="86"/>
        <v>9.4797499999999992</v>
      </c>
      <c r="O228" s="40">
        <f t="shared" si="81"/>
        <v>77.656171999999998</v>
      </c>
      <c r="Q228" s="31" t="s">
        <v>419</v>
      </c>
      <c r="R228" s="16">
        <v>302.46838000000002</v>
      </c>
      <c r="S228" s="16">
        <v>4.7742463999999998E-2</v>
      </c>
      <c r="T228" s="16">
        <v>8.8267299999999995</v>
      </c>
      <c r="U228" s="16">
        <v>9.4797499999999992</v>
      </c>
      <c r="V228" s="13">
        <f t="shared" si="77"/>
        <v>532282.69646628434</v>
      </c>
      <c r="W228" s="13">
        <f t="shared" si="78"/>
        <v>455151.11090349383</v>
      </c>
      <c r="X228" s="13">
        <f t="shared" si="79"/>
        <v>308656.92931204842</v>
      </c>
      <c r="Y228" s="13">
        <f t="shared" si="82"/>
        <v>1296090.7366818266</v>
      </c>
      <c r="Z228" s="12">
        <f t="shared" si="80"/>
        <v>-0.12990244539106133</v>
      </c>
      <c r="AA228" s="18">
        <f t="shared" si="65"/>
        <v>1.2990244539106133E-3</v>
      </c>
      <c r="AB228" s="18"/>
      <c r="AC228" s="18"/>
      <c r="AD228" s="18"/>
      <c r="AE228" s="18"/>
      <c r="AF228" s="18"/>
      <c r="AG228" s="18">
        <f t="shared" ref="AG228:AG230" si="88">$S228*100</f>
        <v>4.7742464</v>
      </c>
      <c r="AH228" s="18"/>
      <c r="AI228" s="18"/>
      <c r="AJ228" s="18"/>
      <c r="AK228" s="18"/>
    </row>
    <row r="229" spans="8:37">
      <c r="H229" t="s">
        <v>463</v>
      </c>
      <c r="I229" s="44" t="s">
        <v>520</v>
      </c>
      <c r="J229">
        <f>C187+1</f>
        <v>60.954300000000003</v>
      </c>
      <c r="K229" s="16">
        <v>309.71816999999999</v>
      </c>
      <c r="L229" s="16">
        <v>4.8176914000000001E-2</v>
      </c>
      <c r="M229" s="40">
        <f t="shared" si="66"/>
        <v>8.8267299999999995</v>
      </c>
      <c r="N229" s="40">
        <f t="shared" si="86"/>
        <v>9.4797499999999992</v>
      </c>
      <c r="O229" s="40">
        <f t="shared" si="81"/>
        <v>77.656171999999998</v>
      </c>
      <c r="Q229" s="31" t="s">
        <v>417</v>
      </c>
      <c r="R229" s="16">
        <v>325.68682999999999</v>
      </c>
      <c r="S229" s="16">
        <v>4.8411551999999997E-2</v>
      </c>
      <c r="T229" s="16">
        <v>8.8267299999999995</v>
      </c>
      <c r="U229">
        <v>9.4797499999999992</v>
      </c>
      <c r="V229" s="13">
        <f t="shared" si="77"/>
        <v>526736.22387621086</v>
      </c>
      <c r="W229" s="13">
        <f t="shared" si="78"/>
        <v>455151.11090349383</v>
      </c>
      <c r="X229" s="13">
        <f t="shared" si="79"/>
        <v>314135.83799518185</v>
      </c>
      <c r="Y229" s="13">
        <f t="shared" si="82"/>
        <v>1296023.1727748865</v>
      </c>
      <c r="Z229" s="12">
        <f t="shared" si="80"/>
        <v>-0.13510857316153535</v>
      </c>
      <c r="AA229" s="18">
        <f t="shared" si="65"/>
        <v>1.3510857316153535E-3</v>
      </c>
      <c r="AB229" s="18"/>
      <c r="AC229" s="18"/>
      <c r="AD229" s="18"/>
      <c r="AE229" s="18"/>
      <c r="AF229" s="18"/>
      <c r="AG229" s="18">
        <f t="shared" si="88"/>
        <v>4.8411551999999993</v>
      </c>
      <c r="AH229" s="18"/>
      <c r="AI229" s="18"/>
      <c r="AJ229" s="18"/>
      <c r="AK229" s="18"/>
    </row>
    <row r="230" spans="8:37">
      <c r="H230" t="s">
        <v>469</v>
      </c>
      <c r="I230" s="44"/>
      <c r="J230">
        <f>C187-1</f>
        <v>58.954300000000003</v>
      </c>
      <c r="K230" s="16">
        <v>309.71820000000002</v>
      </c>
      <c r="L230" s="16">
        <v>4.8176919999999998E-2</v>
      </c>
      <c r="M230" s="40">
        <f t="shared" si="66"/>
        <v>8.8267299999999995</v>
      </c>
      <c r="N230" s="40">
        <f t="shared" si="86"/>
        <v>9.4797499999999992</v>
      </c>
      <c r="O230" s="40">
        <f t="shared" si="81"/>
        <v>77.656171999999998</v>
      </c>
      <c r="Q230" s="31" t="s">
        <v>415</v>
      </c>
      <c r="R230" s="16">
        <v>317.20807000000002</v>
      </c>
      <c r="S230" s="16">
        <v>4.8621576E-2</v>
      </c>
      <c r="T230" s="16">
        <v>8.8267299999999995</v>
      </c>
      <c r="U230" s="16">
        <v>9.4797499999999992</v>
      </c>
      <c r="V230" s="13">
        <f t="shared" si="77"/>
        <v>528621.00320117164</v>
      </c>
      <c r="W230" s="13">
        <f t="shared" si="78"/>
        <v>455151.11090349383</v>
      </c>
      <c r="X230" s="13">
        <f t="shared" si="79"/>
        <v>315863.9807596812</v>
      </c>
      <c r="Y230" s="13">
        <f t="shared" si="82"/>
        <v>1299636.0948643466</v>
      </c>
      <c r="Z230" s="12">
        <f t="shared" si="80"/>
        <v>0.14328465296038484</v>
      </c>
      <c r="AA230" s="18">
        <f t="shared" si="65"/>
        <v>1.4328465296038484E-3</v>
      </c>
      <c r="AB230" s="18"/>
      <c r="AC230" s="18"/>
      <c r="AD230" s="18"/>
      <c r="AE230" s="18"/>
      <c r="AF230" s="18"/>
      <c r="AG230" s="18">
        <f t="shared" si="88"/>
        <v>4.8621575999999997</v>
      </c>
      <c r="AH230" s="18"/>
      <c r="AI230" s="18"/>
      <c r="AJ230" s="18"/>
      <c r="AK230" s="18"/>
    </row>
    <row r="231" spans="8:37">
      <c r="H231" t="s">
        <v>466</v>
      </c>
      <c r="I231" s="44" t="s">
        <v>446</v>
      </c>
      <c r="J231">
        <f>C$174*0.8</f>
        <v>1.4400000000000002</v>
      </c>
      <c r="K231" s="16">
        <v>309.71814000000001</v>
      </c>
      <c r="L231" s="16">
        <v>4.8176914000000001E-2</v>
      </c>
      <c r="M231" s="40">
        <f t="shared" si="66"/>
        <v>8.8267299999999995</v>
      </c>
      <c r="N231" s="40">
        <f t="shared" si="86"/>
        <v>9.4797499999999992</v>
      </c>
      <c r="O231" s="40">
        <f>80-J231-C$175</f>
        <v>78.016171999999997</v>
      </c>
      <c r="Q231" s="32" t="s">
        <v>488</v>
      </c>
      <c r="R231" s="16">
        <v>301.35109999999997</v>
      </c>
      <c r="S231" s="16">
        <v>4.7676959999999997E-2</v>
      </c>
      <c r="T231" s="16">
        <v>8.8267299999999995</v>
      </c>
      <c r="U231" s="16">
        <v>9.4797499999999992</v>
      </c>
      <c r="V231" s="13">
        <f t="shared" si="77"/>
        <v>532582.36466500268</v>
      </c>
      <c r="W231" s="13">
        <f t="shared" si="78"/>
        <v>455151.11090349383</v>
      </c>
      <c r="X231" s="13">
        <f t="shared" si="79"/>
        <v>308122.70296174788</v>
      </c>
      <c r="Y231" s="13">
        <f t="shared" si="82"/>
        <v>1295856.1785302444</v>
      </c>
      <c r="Z231" s="12">
        <f t="shared" si="80"/>
        <v>-0.14797629224280184</v>
      </c>
      <c r="AA231" s="18">
        <f t="shared" si="65"/>
        <v>1.4797629224280184E-3</v>
      </c>
      <c r="AB231" s="18"/>
      <c r="AC231" s="18"/>
      <c r="AD231" s="18"/>
      <c r="AE231" s="18"/>
      <c r="AF231" s="18"/>
      <c r="AG231" s="18"/>
      <c r="AH231" s="18">
        <f>$S231*100</f>
        <v>4.7676959999999999</v>
      </c>
      <c r="AI231" s="18"/>
      <c r="AJ231" s="18"/>
      <c r="AK231" s="18"/>
    </row>
    <row r="232" spans="8:37">
      <c r="H232" t="s">
        <v>479</v>
      </c>
      <c r="I232" s="44"/>
      <c r="J232">
        <f>C$174*1.2</f>
        <v>2.16</v>
      </c>
      <c r="K232" s="16">
        <v>309.71816999999999</v>
      </c>
      <c r="L232" s="16">
        <v>4.8176919999999998E-2</v>
      </c>
      <c r="M232" s="40">
        <f t="shared" si="66"/>
        <v>8.8267299999999995</v>
      </c>
      <c r="N232" s="40">
        <f t="shared" si="86"/>
        <v>9.4797499999999992</v>
      </c>
      <c r="O232" s="40">
        <f>80-J232-C$175</f>
        <v>77.296171999999999</v>
      </c>
      <c r="Q232" s="31" t="s">
        <v>407</v>
      </c>
      <c r="R232" s="16">
        <v>294.6739</v>
      </c>
      <c r="S232" s="16">
        <v>4.7927190000000001E-2</v>
      </c>
      <c r="T232" s="16">
        <v>8.8267299999999995</v>
      </c>
      <c r="U232">
        <v>9.4797499999999992</v>
      </c>
      <c r="V232" s="13">
        <f t="shared" si="77"/>
        <v>534444.91060068284</v>
      </c>
      <c r="W232" s="13">
        <f t="shared" si="78"/>
        <v>455151.11090349383</v>
      </c>
      <c r="X232" s="13">
        <f t="shared" si="79"/>
        <v>310165.55663619214</v>
      </c>
      <c r="Y232" s="13">
        <f t="shared" si="82"/>
        <v>1299761.5781403687</v>
      </c>
      <c r="Z232" s="12">
        <f t="shared" si="80"/>
        <v>0.15295374993262723</v>
      </c>
      <c r="AA232" s="18">
        <f t="shared" si="65"/>
        <v>1.5295374993262723E-3</v>
      </c>
      <c r="AB232" s="18"/>
      <c r="AC232" s="18"/>
      <c r="AD232" s="18"/>
      <c r="AE232" s="18"/>
      <c r="AF232" s="18"/>
      <c r="AG232" s="18">
        <f>$S232*100</f>
        <v>4.792719</v>
      </c>
      <c r="AH232" s="18"/>
      <c r="AI232" s="18"/>
      <c r="AJ232" s="18"/>
      <c r="AK232" s="18"/>
    </row>
    <row r="233" spans="8:37">
      <c r="H233" t="s">
        <v>467</v>
      </c>
      <c r="I233" s="44" t="s">
        <v>447</v>
      </c>
      <c r="J233">
        <f>C$175*0.8</f>
        <v>0.43506240000000002</v>
      </c>
      <c r="K233" s="16">
        <v>309.71814000000001</v>
      </c>
      <c r="L233" s="16">
        <v>4.8176914000000001E-2</v>
      </c>
      <c r="M233" s="40">
        <f t="shared" si="66"/>
        <v>8.8267299999999995</v>
      </c>
      <c r="N233" s="40">
        <f t="shared" si="86"/>
        <v>9.4797499999999992</v>
      </c>
      <c r="O233" s="40">
        <f>80-C$174-J233</f>
        <v>77.764937599999996</v>
      </c>
      <c r="Q233" s="32" t="s">
        <v>489</v>
      </c>
      <c r="R233" s="16">
        <v>329.88580000000002</v>
      </c>
      <c r="S233" s="16">
        <v>4.8468404E-2</v>
      </c>
      <c r="T233" s="16">
        <v>8.8267299999999995</v>
      </c>
      <c r="U233">
        <v>9.4797499999999992</v>
      </c>
      <c r="V233" s="13">
        <f t="shared" si="77"/>
        <v>525856.16245505156</v>
      </c>
      <c r="W233" s="13">
        <f t="shared" si="78"/>
        <v>455151.11090349383</v>
      </c>
      <c r="X233" s="13">
        <f t="shared" si="79"/>
        <v>314603.23921042751</v>
      </c>
      <c r="Y233" s="13">
        <f t="shared" si="82"/>
        <v>1295610.512568973</v>
      </c>
      <c r="Z233" s="12">
        <f t="shared" si="80"/>
        <v>-0.16690604987754654</v>
      </c>
      <c r="AA233" s="18">
        <f t="shared" si="65"/>
        <v>1.6690604987754654E-3</v>
      </c>
      <c r="AB233" s="18"/>
      <c r="AC233" s="18"/>
      <c r="AD233" s="18"/>
      <c r="AE233" s="18"/>
      <c r="AF233" s="18"/>
      <c r="AG233" s="18"/>
      <c r="AH233" s="18">
        <f t="shared" ref="AH233:AH239" si="89">$S233*100</f>
        <v>4.8468403999999996</v>
      </c>
      <c r="AI233" s="18"/>
      <c r="AJ233" s="18"/>
      <c r="AK233" s="18"/>
    </row>
    <row r="234" spans="8:37">
      <c r="H234" t="s">
        <v>464</v>
      </c>
      <c r="I234" s="44"/>
      <c r="J234">
        <f>C$175*1.2</f>
        <v>0.6525936</v>
      </c>
      <c r="K234" s="16">
        <v>309.71816999999999</v>
      </c>
      <c r="L234" s="16">
        <v>4.8176914000000001E-2</v>
      </c>
      <c r="M234" s="40">
        <f t="shared" si="66"/>
        <v>8.8267299999999995</v>
      </c>
      <c r="N234" s="40">
        <f t="shared" si="86"/>
        <v>9.4797499999999992</v>
      </c>
      <c r="O234" s="40">
        <f>80-C$174-J234</f>
        <v>77.5474064</v>
      </c>
      <c r="Q234" s="32" t="s">
        <v>490</v>
      </c>
      <c r="R234" s="16">
        <v>292.40543000000002</v>
      </c>
      <c r="S234" s="16">
        <v>4.7887020000000002E-2</v>
      </c>
      <c r="T234" s="16">
        <v>8.8267299999999995</v>
      </c>
      <c r="U234">
        <v>9.4797499999999992</v>
      </c>
      <c r="V234" s="13">
        <f t="shared" si="77"/>
        <v>535106.90247264761</v>
      </c>
      <c r="W234" s="13">
        <f t="shared" si="78"/>
        <v>455151.11090349383</v>
      </c>
      <c r="X234" s="13">
        <f t="shared" si="79"/>
        <v>309837.23434603977</v>
      </c>
      <c r="Y234" s="13">
        <f t="shared" si="82"/>
        <v>1300095.2477221813</v>
      </c>
      <c r="Z234" s="12">
        <f t="shared" si="80"/>
        <v>0.17866461472280104</v>
      </c>
      <c r="AA234" s="18">
        <f t="shared" si="65"/>
        <v>1.7866461472280104E-3</v>
      </c>
      <c r="AB234" s="18"/>
      <c r="AC234" s="18"/>
      <c r="AD234" s="18"/>
      <c r="AE234" s="18"/>
      <c r="AF234" s="18"/>
      <c r="AG234" s="18"/>
      <c r="AH234" s="18">
        <f t="shared" si="89"/>
        <v>4.7887020000000007</v>
      </c>
      <c r="AI234" s="18"/>
      <c r="AJ234" s="18"/>
      <c r="AK234" s="18"/>
    </row>
    <row r="235" spans="8:37">
      <c r="H235" t="s">
        <v>493</v>
      </c>
      <c r="I235" s="44" t="s">
        <v>509</v>
      </c>
      <c r="J235">
        <f>C$176*0.8</f>
        <v>0.23199999999999998</v>
      </c>
      <c r="K235" s="16">
        <v>342.67102</v>
      </c>
      <c r="L235" s="16">
        <v>4.8630359999999997E-2</v>
      </c>
      <c r="M235" s="40">
        <f t="shared" si="66"/>
        <v>8.8267299999999995</v>
      </c>
      <c r="N235" s="40">
        <f t="shared" si="86"/>
        <v>9.4797499999999992</v>
      </c>
      <c r="O235" s="40">
        <f t="shared" ref="O235:O258" si="90">80-C$174-C$175</f>
        <v>77.656171999999998</v>
      </c>
      <c r="Q235" s="32" t="s">
        <v>491</v>
      </c>
      <c r="R235" s="16">
        <v>319.14127000000002</v>
      </c>
      <c r="S235" s="16">
        <v>4.8732539999999998E-2</v>
      </c>
      <c r="T235" s="16">
        <v>8.8267299999999995</v>
      </c>
      <c r="U235">
        <v>9.4797499999999992</v>
      </c>
      <c r="V235" s="13">
        <f t="shared" si="77"/>
        <v>528178.01207465027</v>
      </c>
      <c r="W235" s="13">
        <f t="shared" si="78"/>
        <v>455151.11090349383</v>
      </c>
      <c r="X235" s="13">
        <f t="shared" si="79"/>
        <v>316778.64386855694</v>
      </c>
      <c r="Y235" s="13">
        <f t="shared" si="82"/>
        <v>1300107.766846701</v>
      </c>
      <c r="Z235" s="12">
        <f t="shared" si="80"/>
        <v>0.17962927418042618</v>
      </c>
      <c r="AA235" s="18">
        <f t="shared" si="65"/>
        <v>1.7962927418042618E-3</v>
      </c>
      <c r="AB235" s="18"/>
      <c r="AC235" s="18"/>
      <c r="AD235" s="18"/>
      <c r="AE235" s="18"/>
      <c r="AF235" s="18"/>
      <c r="AG235" s="18"/>
      <c r="AH235" s="18">
        <f t="shared" si="89"/>
        <v>4.8732540000000002</v>
      </c>
      <c r="AI235" s="18"/>
      <c r="AJ235" s="18"/>
      <c r="AK235" s="18"/>
    </row>
    <row r="236" spans="8:37">
      <c r="H236" t="s">
        <v>495</v>
      </c>
      <c r="I236" s="44"/>
      <c r="J236">
        <f>C$176*1.2</f>
        <v>0.34799999999999998</v>
      </c>
      <c r="K236" s="16">
        <v>280.48570000000001</v>
      </c>
      <c r="L236" s="16">
        <v>4.7665045000000003E-2</v>
      </c>
      <c r="M236" s="40">
        <f t="shared" si="66"/>
        <v>8.8267299999999995</v>
      </c>
      <c r="N236" s="40">
        <f t="shared" si="86"/>
        <v>9.4797499999999992</v>
      </c>
      <c r="O236" s="40">
        <f t="shared" si="90"/>
        <v>77.656171999999998</v>
      </c>
      <c r="Q236" s="32" t="s">
        <v>492</v>
      </c>
      <c r="R236" s="16">
        <v>295.63947000000002</v>
      </c>
      <c r="S236" s="16">
        <v>4.7327306E-2</v>
      </c>
      <c r="T236" s="16">
        <v>8.8267299999999995</v>
      </c>
      <c r="U236">
        <v>9.4797499999999992</v>
      </c>
      <c r="V236" s="13">
        <f t="shared" si="77"/>
        <v>534167.74760480807</v>
      </c>
      <c r="W236" s="13">
        <f t="shared" si="78"/>
        <v>455151.11090349383</v>
      </c>
      <c r="X236" s="13">
        <f t="shared" si="79"/>
        <v>305277.53541500389</v>
      </c>
      <c r="Y236" s="13">
        <f t="shared" si="82"/>
        <v>1294596.3939233059</v>
      </c>
      <c r="Z236" s="12">
        <f t="shared" si="80"/>
        <v>-0.24504882584862608</v>
      </c>
      <c r="AA236" s="18">
        <f t="shared" si="65"/>
        <v>2.4504882584862608E-3</v>
      </c>
      <c r="AB236" s="18"/>
      <c r="AC236" s="18"/>
      <c r="AD236" s="18"/>
      <c r="AE236" s="18"/>
      <c r="AF236" s="18"/>
      <c r="AG236" s="18"/>
      <c r="AH236" s="18">
        <f t="shared" si="89"/>
        <v>4.7327306</v>
      </c>
      <c r="AI236" s="18"/>
      <c r="AJ236" s="18"/>
      <c r="AK236" s="18"/>
    </row>
    <row r="237" spans="8:37">
      <c r="H237" t="s">
        <v>489</v>
      </c>
      <c r="I237" s="44" t="s">
        <v>510</v>
      </c>
      <c r="J237">
        <f>C$177*0.8</f>
        <v>8</v>
      </c>
      <c r="K237" s="16">
        <v>329.88580000000002</v>
      </c>
      <c r="L237" s="16">
        <v>4.8468404E-2</v>
      </c>
      <c r="M237" s="40">
        <f t="shared" si="66"/>
        <v>8.8267299999999995</v>
      </c>
      <c r="N237" s="40">
        <f t="shared" si="86"/>
        <v>9.4797499999999992</v>
      </c>
      <c r="O237" s="40">
        <f t="shared" si="90"/>
        <v>77.656171999999998</v>
      </c>
      <c r="Q237" s="32" t="s">
        <v>493</v>
      </c>
      <c r="R237" s="16">
        <v>342.67102</v>
      </c>
      <c r="S237" s="16">
        <v>4.8630359999999997E-2</v>
      </c>
      <c r="T237" s="16">
        <v>8.8267299999999995</v>
      </c>
      <c r="U237" s="16">
        <v>9.4797499999999992</v>
      </c>
      <c r="V237" s="13">
        <f t="shared" si="77"/>
        <v>523372.84509758273</v>
      </c>
      <c r="W237" s="13">
        <f t="shared" si="78"/>
        <v>455151.11090349383</v>
      </c>
      <c r="X237" s="13">
        <f t="shared" si="79"/>
        <v>315936.34543947742</v>
      </c>
      <c r="Y237" s="13">
        <f t="shared" si="82"/>
        <v>1294460.301440554</v>
      </c>
      <c r="Z237" s="12">
        <f t="shared" si="80"/>
        <v>-0.25553541381984068</v>
      </c>
      <c r="AA237" s="18">
        <f t="shared" si="65"/>
        <v>2.5553541381984068E-3</v>
      </c>
      <c r="AB237" s="18"/>
      <c r="AC237" s="18"/>
      <c r="AD237" s="18"/>
      <c r="AE237" s="18"/>
      <c r="AF237" s="18"/>
      <c r="AG237" s="18"/>
      <c r="AH237" s="18">
        <f t="shared" si="89"/>
        <v>4.8630360000000001</v>
      </c>
      <c r="AI237" s="18"/>
      <c r="AJ237" s="18"/>
      <c r="AK237" s="18"/>
    </row>
    <row r="238" spans="8:37">
      <c r="H238" t="s">
        <v>490</v>
      </c>
      <c r="I238" s="44"/>
      <c r="J238">
        <f>C$177*1.2</f>
        <v>12</v>
      </c>
      <c r="K238" s="16">
        <v>292.40543000000002</v>
      </c>
      <c r="L238" s="16">
        <v>4.7887020000000002E-2</v>
      </c>
      <c r="M238" s="40">
        <f t="shared" si="66"/>
        <v>8.8267299999999995</v>
      </c>
      <c r="N238" s="40">
        <f t="shared" si="86"/>
        <v>9.4797499999999992</v>
      </c>
      <c r="O238" s="40">
        <f t="shared" si="90"/>
        <v>77.656171999999998</v>
      </c>
      <c r="Q238" s="32" t="s">
        <v>494</v>
      </c>
      <c r="R238" s="16">
        <v>324.58643000000001</v>
      </c>
      <c r="S238" s="16">
        <v>4.9059138000000002E-2</v>
      </c>
      <c r="T238" s="16">
        <v>8.8267299999999995</v>
      </c>
      <c r="U238">
        <v>9.4797499999999992</v>
      </c>
      <c r="V238" s="13">
        <f t="shared" ref="V238:V258" si="91">(((180/(AM$178*(R238*0.000001)^2)*(1-AM$177)/AM$177)*AM$180*AM$181/(AM$182*AM$183))*AM$187+AM$186)/(AO$198*60)*AN$192</f>
        <v>526972.52315720741</v>
      </c>
      <c r="W238" s="13">
        <f t="shared" ref="W238:W258" si="92">AN$206*T238^3+AN$207*T238^2+AN$208*T238+AN$209+AN$206*U238^3+AN$207*U238^2+AN$208*U238+AN$209</f>
        <v>455151.11090349383</v>
      </c>
      <c r="X238" s="13">
        <f t="shared" ref="X238:X258" si="93">(AN$198+W238)*(S238/(AO$195-S238))*2</f>
        <v>319477.26271656435</v>
      </c>
      <c r="Y238" s="13">
        <f t="shared" si="82"/>
        <v>1301600.8967772657</v>
      </c>
      <c r="Z238" s="12">
        <f t="shared" ref="Z238:Z258" si="94">(Y238/Y$174-1)*100</f>
        <v>0.29468220034281067</v>
      </c>
      <c r="AA238" s="18">
        <f t="shared" ref="AA238:AA258" si="95">ABS(Z238)/100</f>
        <v>2.9468220034281067E-3</v>
      </c>
      <c r="AB238" s="18"/>
      <c r="AC238" s="18"/>
      <c r="AD238" s="18"/>
      <c r="AE238" s="18"/>
      <c r="AF238" s="18"/>
      <c r="AG238" s="18"/>
      <c r="AH238" s="18">
        <f t="shared" si="89"/>
        <v>4.9059138000000004</v>
      </c>
      <c r="AI238" s="18"/>
      <c r="AJ238" s="18"/>
      <c r="AK238" s="18"/>
    </row>
    <row r="239" spans="8:37">
      <c r="H239" t="s">
        <v>500</v>
      </c>
      <c r="I239" s="44" t="s">
        <v>511</v>
      </c>
      <c r="J239">
        <f>C$178*0.8</f>
        <v>7.0613840000000003</v>
      </c>
      <c r="K239" s="16">
        <v>301.11020000000002</v>
      </c>
      <c r="L239" s="16">
        <v>4.8172154000000002E-2</v>
      </c>
      <c r="M239" s="40">
        <f>J239</f>
        <v>7.0613840000000003</v>
      </c>
      <c r="N239" s="40">
        <f t="shared" si="86"/>
        <v>9.4797499999999992</v>
      </c>
      <c r="O239" s="40">
        <f t="shared" si="90"/>
        <v>77.656171999999998</v>
      </c>
      <c r="Q239" s="32" t="s">
        <v>495</v>
      </c>
      <c r="R239" s="16">
        <v>280.48570000000001</v>
      </c>
      <c r="S239" s="16">
        <v>4.7665045000000003E-2</v>
      </c>
      <c r="T239" s="16">
        <v>8.8267299999999995</v>
      </c>
      <c r="U239">
        <v>9.4797499999999992</v>
      </c>
      <c r="V239" s="13">
        <f t="shared" si="91"/>
        <v>538853.38090026611</v>
      </c>
      <c r="W239" s="13">
        <f t="shared" si="92"/>
        <v>455151.11090349383</v>
      </c>
      <c r="X239" s="13">
        <f t="shared" si="93"/>
        <v>308025.56989706139</v>
      </c>
      <c r="Y239" s="13">
        <f t="shared" ref="Y239:Y258" si="96">SUM(V239:X239)</f>
        <v>1302030.0617008214</v>
      </c>
      <c r="Z239" s="12">
        <f t="shared" si="94"/>
        <v>0.32775144585894811</v>
      </c>
      <c r="AA239" s="18">
        <f t="shared" si="95"/>
        <v>3.2775144585894811E-3</v>
      </c>
      <c r="AB239" s="18"/>
      <c r="AC239" s="18"/>
      <c r="AD239" s="18"/>
      <c r="AE239" s="18"/>
      <c r="AF239" s="18"/>
      <c r="AG239" s="18"/>
      <c r="AH239" s="18">
        <f t="shared" si="89"/>
        <v>4.7665044999999999</v>
      </c>
      <c r="AI239" s="18"/>
      <c r="AJ239" s="18"/>
      <c r="AK239" s="18"/>
    </row>
    <row r="240" spans="8:37">
      <c r="H240" t="s">
        <v>501</v>
      </c>
      <c r="I240" s="44"/>
      <c r="J240">
        <f>C$178*1.2</f>
        <v>10.592075999999999</v>
      </c>
      <c r="K240" s="16">
        <v>316.82306</v>
      </c>
      <c r="L240" s="16">
        <v>4.8182695999999997E-2</v>
      </c>
      <c r="M240" s="40">
        <f>J240</f>
        <v>10.592075999999999</v>
      </c>
      <c r="N240" s="40">
        <f t="shared" si="86"/>
        <v>9.4797499999999992</v>
      </c>
      <c r="O240" s="40">
        <f t="shared" si="90"/>
        <v>77.656171999999998</v>
      </c>
      <c r="Q240" s="30" t="s">
        <v>424</v>
      </c>
      <c r="R240" s="16">
        <v>309.05212</v>
      </c>
      <c r="S240" s="16">
        <v>4.8434850000000002E-2</v>
      </c>
      <c r="T240" s="16">
        <v>8.8267299999999995</v>
      </c>
      <c r="U240" s="16">
        <v>9.0057624999999994</v>
      </c>
      <c r="V240" s="13">
        <f t="shared" si="91"/>
        <v>530582.35043114424</v>
      </c>
      <c r="W240" s="13">
        <f t="shared" si="92"/>
        <v>447914.59403739352</v>
      </c>
      <c r="X240" s="13">
        <f t="shared" si="93"/>
        <v>310466.47525708593</v>
      </c>
      <c r="Y240" s="13">
        <f t="shared" si="96"/>
        <v>1288963.4197256237</v>
      </c>
      <c r="Z240" s="12">
        <f t="shared" si="94"/>
        <v>-0.67909689572787091</v>
      </c>
      <c r="AA240" s="18">
        <f t="shared" si="95"/>
        <v>6.7909689572787091E-3</v>
      </c>
      <c r="AB240" s="18"/>
      <c r="AC240" s="18"/>
      <c r="AD240" s="18"/>
      <c r="AE240" s="18"/>
      <c r="AF240" s="18">
        <f t="shared" ref="AF240:AF244" si="97">$S240*100</f>
        <v>4.8434850000000003</v>
      </c>
      <c r="AG240" s="18"/>
      <c r="AH240" s="18"/>
      <c r="AI240" s="18"/>
      <c r="AJ240" s="18"/>
      <c r="AK240" s="18"/>
    </row>
    <row r="241" spans="8:37">
      <c r="H241" t="s">
        <v>494</v>
      </c>
      <c r="I241" s="44" t="s">
        <v>512</v>
      </c>
      <c r="J241">
        <f>C$179*0.8</f>
        <v>0.23199999999999998</v>
      </c>
      <c r="K241" s="16">
        <v>324.58643000000001</v>
      </c>
      <c r="L241" s="16">
        <v>4.9059138000000002E-2</v>
      </c>
      <c r="M241" s="40">
        <f t="shared" si="66"/>
        <v>8.8267299999999995</v>
      </c>
      <c r="N241" s="40">
        <f t="shared" si="86"/>
        <v>9.4797499999999992</v>
      </c>
      <c r="O241" s="40">
        <f t="shared" si="90"/>
        <v>77.656171999999998</v>
      </c>
      <c r="Q241" s="30" t="s">
        <v>425</v>
      </c>
      <c r="R241" s="16">
        <v>310.35271999999998</v>
      </c>
      <c r="S241" s="16">
        <v>4.7935503999999997E-2</v>
      </c>
      <c r="T241" s="16">
        <v>8.8267299999999995</v>
      </c>
      <c r="U241">
        <v>9.953737499999999</v>
      </c>
      <c r="V241" s="13">
        <f t="shared" si="91"/>
        <v>530259.18803939875</v>
      </c>
      <c r="W241" s="13">
        <f t="shared" si="92"/>
        <v>462430.1411133621</v>
      </c>
      <c r="X241" s="13">
        <f t="shared" si="93"/>
        <v>314066.49888575886</v>
      </c>
      <c r="Y241" s="13">
        <f t="shared" si="96"/>
        <v>1306755.8280385197</v>
      </c>
      <c r="Z241" s="12">
        <f t="shared" si="94"/>
        <v>0.69189473599193807</v>
      </c>
      <c r="AA241" s="18">
        <f t="shared" si="95"/>
        <v>6.9189473599193807E-3</v>
      </c>
      <c r="AB241" s="13"/>
      <c r="AC241" s="18"/>
      <c r="AD241" s="18"/>
      <c r="AE241" s="18"/>
      <c r="AF241" s="18">
        <f t="shared" si="97"/>
        <v>4.7935504</v>
      </c>
      <c r="AG241" s="18"/>
      <c r="AH241" s="18"/>
      <c r="AI241" s="18"/>
      <c r="AJ241" s="18"/>
      <c r="AK241" s="18"/>
    </row>
    <row r="242" spans="8:37">
      <c r="H242" t="s">
        <v>492</v>
      </c>
      <c r="I242" s="44"/>
      <c r="J242">
        <f>C$179*1.2</f>
        <v>0.34799999999999998</v>
      </c>
      <c r="K242" s="16">
        <v>295.63947000000002</v>
      </c>
      <c r="L242" s="16">
        <v>4.7327306E-2</v>
      </c>
      <c r="M242" s="40">
        <f t="shared" si="66"/>
        <v>8.8267299999999995</v>
      </c>
      <c r="N242" s="40">
        <f t="shared" si="86"/>
        <v>9.4797499999999992</v>
      </c>
      <c r="O242" s="40">
        <f t="shared" si="90"/>
        <v>77.656171999999998</v>
      </c>
      <c r="Q242" s="30" t="s">
        <v>436</v>
      </c>
      <c r="R242" s="16">
        <v>337.49612000000002</v>
      </c>
      <c r="S242" s="16">
        <v>4.8176844000000003E-2</v>
      </c>
      <c r="T242" s="16">
        <v>8.8267299999999995</v>
      </c>
      <c r="U242" s="16">
        <v>9.4797499999999992</v>
      </c>
      <c r="V242" s="13">
        <f t="shared" si="91"/>
        <v>524344.03089065605</v>
      </c>
      <c r="W242" s="13">
        <f t="shared" si="92"/>
        <v>455151.11090349383</v>
      </c>
      <c r="X242" s="13">
        <f t="shared" si="93"/>
        <v>312209.31136432721</v>
      </c>
      <c r="Y242" s="13">
        <f t="shared" si="96"/>
        <v>1291704.4531584771</v>
      </c>
      <c r="Z242" s="12">
        <f t="shared" si="94"/>
        <v>-0.46788693288195571</v>
      </c>
      <c r="AA242" s="18">
        <f t="shared" si="95"/>
        <v>4.6788693288195571E-3</v>
      </c>
      <c r="AB242" s="13"/>
      <c r="AC242" s="18"/>
      <c r="AD242" s="18"/>
      <c r="AE242" s="18"/>
      <c r="AF242" s="18">
        <f t="shared" si="97"/>
        <v>4.8176844000000001</v>
      </c>
      <c r="AG242" s="18"/>
      <c r="AH242" s="18"/>
      <c r="AI242" s="18"/>
      <c r="AJ242" s="18"/>
      <c r="AK242" s="18"/>
    </row>
    <row r="243" spans="8:37">
      <c r="H243" t="s">
        <v>491</v>
      </c>
      <c r="I243" s="44" t="s">
        <v>513</v>
      </c>
      <c r="J243">
        <f>C$180*0.8</f>
        <v>8</v>
      </c>
      <c r="K243" s="16">
        <v>319.14127000000002</v>
      </c>
      <c r="L243" s="16">
        <v>4.8732539999999998E-2</v>
      </c>
      <c r="M243" s="40">
        <f t="shared" si="66"/>
        <v>8.8267299999999995</v>
      </c>
      <c r="N243" s="40">
        <f t="shared" si="86"/>
        <v>9.4797499999999992</v>
      </c>
      <c r="O243" s="40">
        <f t="shared" si="90"/>
        <v>77.656171999999998</v>
      </c>
      <c r="Q243" s="30" t="s">
        <v>418</v>
      </c>
      <c r="R243" s="16">
        <v>307.73039999999997</v>
      </c>
      <c r="S243" s="16">
        <v>4.8175483999999998E-2</v>
      </c>
      <c r="T243" s="16">
        <v>8.3853934999999993</v>
      </c>
      <c r="U243">
        <v>9.4797499999999992</v>
      </c>
      <c r="V243" s="13">
        <f t="shared" si="91"/>
        <v>530914.96732032788</v>
      </c>
      <c r="W243" s="13">
        <f t="shared" si="92"/>
        <v>448413.99225540843</v>
      </c>
      <c r="X243" s="13">
        <f t="shared" si="93"/>
        <v>308628.08363286447</v>
      </c>
      <c r="Y243" s="13">
        <f t="shared" si="96"/>
        <v>1287957.0432086007</v>
      </c>
      <c r="Z243" s="12">
        <f t="shared" si="94"/>
        <v>-0.75664310301661875</v>
      </c>
      <c r="AA243" s="18">
        <f t="shared" si="95"/>
        <v>7.5664310301661875E-3</v>
      </c>
      <c r="AB243" s="13"/>
      <c r="AC243" s="18"/>
      <c r="AD243" s="18"/>
      <c r="AE243" s="18"/>
      <c r="AF243" s="18">
        <f t="shared" si="97"/>
        <v>4.8175483999999997</v>
      </c>
      <c r="AG243" s="18"/>
      <c r="AH243" s="18"/>
      <c r="AI243" s="18"/>
      <c r="AJ243" s="18"/>
      <c r="AK243" s="18"/>
    </row>
    <row r="244" spans="8:37">
      <c r="H244" t="s">
        <v>488</v>
      </c>
      <c r="I244" s="44"/>
      <c r="J244">
        <f>C$180*1.2</f>
        <v>12</v>
      </c>
      <c r="K244" s="16">
        <v>301.35109999999997</v>
      </c>
      <c r="L244" s="16">
        <v>4.7676959999999997E-2</v>
      </c>
      <c r="M244" s="40">
        <f t="shared" si="66"/>
        <v>8.8267299999999995</v>
      </c>
      <c r="N244" s="40">
        <f t="shared" si="86"/>
        <v>9.4797499999999992</v>
      </c>
      <c r="O244" s="40">
        <f t="shared" si="90"/>
        <v>77.656171999999998</v>
      </c>
      <c r="Q244" s="30" t="s">
        <v>416</v>
      </c>
      <c r="R244" s="16">
        <v>311.61356000000001</v>
      </c>
      <c r="S244" s="16">
        <v>4.8178220000000001E-2</v>
      </c>
      <c r="T244" s="16">
        <v>9.2680664999999998</v>
      </c>
      <c r="U244" s="16">
        <v>9.4797499999999992</v>
      </c>
      <c r="V244" s="13">
        <f t="shared" si="91"/>
        <v>529949.75972892763</v>
      </c>
      <c r="W244" s="13">
        <f t="shared" si="92"/>
        <v>461882.33375874977</v>
      </c>
      <c r="X244" s="13">
        <f t="shared" si="93"/>
        <v>315787.80242875713</v>
      </c>
      <c r="Y244" s="13">
        <f t="shared" si="96"/>
        <v>1307619.8959164345</v>
      </c>
      <c r="Z244" s="12">
        <f t="shared" si="94"/>
        <v>0.75847537021673794</v>
      </c>
      <c r="AA244" s="18">
        <f t="shared" si="95"/>
        <v>7.5847537021673794E-3</v>
      </c>
      <c r="AB244" s="13"/>
      <c r="AC244" s="18"/>
      <c r="AD244" s="18"/>
      <c r="AE244" s="18"/>
      <c r="AF244" s="18">
        <f t="shared" si="97"/>
        <v>4.8178220000000005</v>
      </c>
      <c r="AG244" s="18"/>
      <c r="AH244" s="18"/>
      <c r="AI244" s="18"/>
      <c r="AJ244" s="18"/>
      <c r="AK244" s="18"/>
    </row>
    <row r="245" spans="8:37">
      <c r="H245" t="s">
        <v>498</v>
      </c>
      <c r="I245" s="44" t="s">
        <v>514</v>
      </c>
      <c r="J245">
        <f>C$181*0.8</f>
        <v>7.5838000000000001</v>
      </c>
      <c r="K245" s="16">
        <v>306.83398</v>
      </c>
      <c r="L245" s="16">
        <v>4.9332670000000002E-2</v>
      </c>
      <c r="M245" s="40">
        <f t="shared" si="66"/>
        <v>8.8267299999999995</v>
      </c>
      <c r="N245" s="40">
        <f>J245</f>
        <v>7.5838000000000001</v>
      </c>
      <c r="O245" s="40">
        <f t="shared" si="90"/>
        <v>77.656171999999998</v>
      </c>
      <c r="Q245" s="31" t="s">
        <v>496</v>
      </c>
      <c r="R245" s="16">
        <v>308.35180000000003</v>
      </c>
      <c r="S245" s="16">
        <v>4.8711807000000003E-2</v>
      </c>
      <c r="T245" s="16">
        <v>8.8267299999999995</v>
      </c>
      <c r="U245">
        <v>8.5317749999999997</v>
      </c>
      <c r="V245" s="13">
        <f t="shared" si="91"/>
        <v>530758.05640093493</v>
      </c>
      <c r="W245" s="13">
        <f t="shared" si="92"/>
        <v>440684.7966469088</v>
      </c>
      <c r="X245" s="13">
        <f t="shared" si="93"/>
        <v>308833.51460288948</v>
      </c>
      <c r="Y245" s="13">
        <f t="shared" si="96"/>
        <v>1280276.3676507333</v>
      </c>
      <c r="Z245" s="12">
        <f t="shared" si="94"/>
        <v>-1.3484765260478815</v>
      </c>
      <c r="AA245" s="18">
        <f t="shared" si="95"/>
        <v>1.3484765260478815E-2</v>
      </c>
      <c r="AB245" s="13"/>
      <c r="AC245" s="18"/>
      <c r="AD245" s="18"/>
      <c r="AE245" s="18"/>
      <c r="AF245" s="18"/>
      <c r="AG245" s="18">
        <f t="shared" ref="AG245:AG248" si="98">$S245*100</f>
        <v>4.8711807</v>
      </c>
      <c r="AH245" s="18"/>
      <c r="AI245" s="18"/>
      <c r="AJ245" s="18"/>
      <c r="AK245" s="18"/>
    </row>
    <row r="246" spans="8:37">
      <c r="H246" t="s">
        <v>499</v>
      </c>
      <c r="I246" s="44"/>
      <c r="J246">
        <f>C$181*1.2</f>
        <v>11.375699999999998</v>
      </c>
      <c r="K246" s="16">
        <v>312.09302000000002</v>
      </c>
      <c r="L246" s="16">
        <v>4.7295205E-2</v>
      </c>
      <c r="M246" s="40">
        <f t="shared" si="66"/>
        <v>8.8267299999999995</v>
      </c>
      <c r="N246" s="40">
        <f>J246</f>
        <v>11.375699999999998</v>
      </c>
      <c r="O246" s="40">
        <f t="shared" si="90"/>
        <v>77.656171999999998</v>
      </c>
      <c r="Q246" s="31" t="s">
        <v>497</v>
      </c>
      <c r="R246" s="16">
        <v>310.95855999999998</v>
      </c>
      <c r="S246" s="16">
        <v>4.7709192999999997E-2</v>
      </c>
      <c r="T246" s="16">
        <v>8.8267299999999995</v>
      </c>
      <c r="U246" s="16">
        <v>10.427725000000001</v>
      </c>
      <c r="V246" s="13">
        <f t="shared" si="91"/>
        <v>530110.03638573713</v>
      </c>
      <c r="W246" s="13">
        <f t="shared" si="92"/>
        <v>469787.47853515088</v>
      </c>
      <c r="X246" s="13">
        <f t="shared" si="93"/>
        <v>316046.80256220349</v>
      </c>
      <c r="Y246" s="13">
        <f t="shared" si="96"/>
        <v>1315944.3174830915</v>
      </c>
      <c r="Z246" s="12">
        <f t="shared" si="94"/>
        <v>1.399912555452798</v>
      </c>
      <c r="AA246" s="18">
        <f t="shared" si="95"/>
        <v>1.399912555452798E-2</v>
      </c>
      <c r="AB246" s="13"/>
      <c r="AC246" s="18"/>
      <c r="AD246" s="18"/>
      <c r="AE246" s="18"/>
      <c r="AF246" s="18"/>
      <c r="AG246" s="18">
        <f t="shared" si="98"/>
        <v>4.7709193000000001</v>
      </c>
      <c r="AH246" s="18"/>
      <c r="AI246" s="18"/>
      <c r="AJ246" s="18"/>
      <c r="AK246" s="18"/>
    </row>
    <row r="247" spans="8:37">
      <c r="H247" t="s">
        <v>474</v>
      </c>
      <c r="I247" s="44" t="s">
        <v>515</v>
      </c>
      <c r="J247">
        <f>C$186+J231*60*C$182</f>
        <v>50.147660799999997</v>
      </c>
      <c r="K247" s="16">
        <v>309.71825999999999</v>
      </c>
      <c r="L247" s="16">
        <v>4.8176921999999997E-2</v>
      </c>
      <c r="M247" s="40">
        <f t="shared" ref="M247:M258" si="99">C$178</f>
        <v>8.8267299999999995</v>
      </c>
      <c r="N247" s="40">
        <f t="shared" ref="N247:N258" si="100">C$181</f>
        <v>9.4797499999999992</v>
      </c>
      <c r="O247" s="40">
        <f t="shared" si="90"/>
        <v>77.656171999999998</v>
      </c>
      <c r="Q247" s="31" t="s">
        <v>431</v>
      </c>
      <c r="R247" s="16">
        <v>305.64096000000001</v>
      </c>
      <c r="S247" s="16">
        <v>4.817432E-2</v>
      </c>
      <c r="T247" s="16">
        <v>7.9440569999999999</v>
      </c>
      <c r="U247">
        <v>9.4797499999999992</v>
      </c>
      <c r="V247" s="13">
        <f t="shared" si="91"/>
        <v>531449.61356522085</v>
      </c>
      <c r="W247" s="13">
        <f t="shared" si="92"/>
        <v>441642.08315986552</v>
      </c>
      <c r="X247" s="13">
        <f t="shared" si="93"/>
        <v>305030.24566837837</v>
      </c>
      <c r="Y247" s="13">
        <f t="shared" si="96"/>
        <v>1278121.9423934647</v>
      </c>
      <c r="Z247" s="12">
        <f t="shared" si="94"/>
        <v>-1.5144854747487835</v>
      </c>
      <c r="AA247" s="18">
        <f t="shared" si="95"/>
        <v>1.5144854747487835E-2</v>
      </c>
      <c r="AB247" s="13"/>
      <c r="AC247" s="18"/>
      <c r="AD247" s="18"/>
      <c r="AE247" s="18"/>
      <c r="AF247" s="18"/>
      <c r="AG247" s="18">
        <f t="shared" si="98"/>
        <v>4.8174320000000002</v>
      </c>
      <c r="AH247" s="18"/>
      <c r="AI247" s="18"/>
      <c r="AJ247" s="18"/>
      <c r="AK247" s="18"/>
    </row>
    <row r="248" spans="8:37">
      <c r="H248" t="s">
        <v>480</v>
      </c>
      <c r="I248" s="44"/>
      <c r="J248">
        <f>C$186+J232*60*C$182</f>
        <v>43.221491199999996</v>
      </c>
      <c r="K248" s="16">
        <v>309.71816999999999</v>
      </c>
      <c r="L248" s="16">
        <v>4.8176919999999998E-2</v>
      </c>
      <c r="M248" s="40">
        <f t="shared" si="99"/>
        <v>8.8267299999999995</v>
      </c>
      <c r="N248" s="40">
        <f t="shared" si="100"/>
        <v>9.4797499999999992</v>
      </c>
      <c r="O248" s="40">
        <f t="shared" si="90"/>
        <v>77.656171999999998</v>
      </c>
      <c r="Q248" s="31" t="s">
        <v>426</v>
      </c>
      <c r="R248" s="16">
        <v>313.42489999999998</v>
      </c>
      <c r="S248" s="16">
        <v>4.817975E-2</v>
      </c>
      <c r="T248" s="16">
        <v>9.709403</v>
      </c>
      <c r="U248" s="16">
        <v>9.4797499999999992</v>
      </c>
      <c r="V248" s="13">
        <f t="shared" si="91"/>
        <v>529511.74968754547</v>
      </c>
      <c r="W248" s="13">
        <f t="shared" si="92"/>
        <v>468636.55547580437</v>
      </c>
      <c r="X248" s="13">
        <f t="shared" si="93"/>
        <v>319380.03147268121</v>
      </c>
      <c r="Y248" s="13">
        <f t="shared" si="96"/>
        <v>1317528.336636031</v>
      </c>
      <c r="Z248" s="12">
        <f t="shared" si="94"/>
        <v>1.5219689384321722</v>
      </c>
      <c r="AA248" s="18">
        <f t="shared" si="95"/>
        <v>1.5219689384321722E-2</v>
      </c>
      <c r="AB248" s="13"/>
      <c r="AC248" s="18"/>
      <c r="AD248" s="18"/>
      <c r="AE248" s="18"/>
      <c r="AF248" s="18"/>
      <c r="AG248" s="18">
        <f t="shared" si="98"/>
        <v>4.8179749999999997</v>
      </c>
      <c r="AH248" s="18"/>
      <c r="AI248" s="18"/>
      <c r="AJ248" s="18"/>
      <c r="AK248" s="18"/>
    </row>
    <row r="249" spans="8:37">
      <c r="H249" t="s">
        <v>487</v>
      </c>
      <c r="I249" s="44" t="s">
        <v>516</v>
      </c>
      <c r="J249">
        <f>E$182+J233*60*C$183</f>
        <v>45.773672801247997</v>
      </c>
      <c r="K249" s="16">
        <v>309.58217999999999</v>
      </c>
      <c r="L249" s="16">
        <v>4.8290909999999999E-2</v>
      </c>
      <c r="M249" s="40">
        <f t="shared" si="99"/>
        <v>8.8267299999999995</v>
      </c>
      <c r="N249" s="40">
        <f t="shared" si="100"/>
        <v>9.4797499999999992</v>
      </c>
      <c r="O249" s="40">
        <f t="shared" si="90"/>
        <v>77.656171999999998</v>
      </c>
      <c r="Q249" s="32" t="s">
        <v>498</v>
      </c>
      <c r="R249" s="16">
        <v>306.83398</v>
      </c>
      <c r="S249" s="16">
        <v>4.9332670000000002E-2</v>
      </c>
      <c r="T249" s="16">
        <v>8.8267299999999995</v>
      </c>
      <c r="U249" s="16">
        <v>7.5838000000000001</v>
      </c>
      <c r="V249" s="13">
        <f t="shared" si="91"/>
        <v>531143.00585863146</v>
      </c>
      <c r="W249" s="13">
        <f t="shared" si="92"/>
        <v>426102.18482017686</v>
      </c>
      <c r="X249" s="13">
        <f t="shared" si="93"/>
        <v>305880.8280391678</v>
      </c>
      <c r="Y249" s="13">
        <f t="shared" si="96"/>
        <v>1263126.0187179763</v>
      </c>
      <c r="Z249" s="12">
        <f t="shared" si="94"/>
        <v>-2.669994358506933</v>
      </c>
      <c r="AA249" s="18">
        <f t="shared" si="95"/>
        <v>2.669994358506933E-2</v>
      </c>
      <c r="AB249" s="13"/>
      <c r="AC249" s="18"/>
      <c r="AD249" s="18"/>
      <c r="AE249" s="18"/>
      <c r="AF249" s="18"/>
      <c r="AG249" s="18"/>
      <c r="AH249" s="18"/>
      <c r="AI249" s="18"/>
      <c r="AJ249" s="18"/>
      <c r="AK249" s="18">
        <f t="shared" ref="AK249:AK252" si="101">$S249*100</f>
        <v>4.9332669999999998</v>
      </c>
    </row>
    <row r="250" spans="8:37">
      <c r="H250" t="s">
        <v>486</v>
      </c>
      <c r="I250" s="44"/>
      <c r="J250">
        <f>E$182+J234*60*C$183</f>
        <v>45.318221201871999</v>
      </c>
      <c r="K250" s="16">
        <v>309.74990000000003</v>
      </c>
      <c r="L250" s="16">
        <v>4.8061545999999997E-2</v>
      </c>
      <c r="M250" s="40">
        <f t="shared" si="99"/>
        <v>8.8267299999999995</v>
      </c>
      <c r="N250" s="40">
        <f t="shared" si="100"/>
        <v>9.4797499999999992</v>
      </c>
      <c r="O250" s="40">
        <f t="shared" si="90"/>
        <v>77.656171999999998</v>
      </c>
      <c r="Q250" s="32" t="s">
        <v>499</v>
      </c>
      <c r="R250" s="16">
        <v>312.09302000000002</v>
      </c>
      <c r="S250" s="16">
        <v>4.7295205E-2</v>
      </c>
      <c r="T250" s="16">
        <v>8.8267299999999995</v>
      </c>
      <c r="U250" s="16">
        <v>11.375699999999998</v>
      </c>
      <c r="V250" s="13">
        <f t="shared" si="91"/>
        <v>529833.07636661804</v>
      </c>
      <c r="W250" s="13">
        <f t="shared" si="92"/>
        <v>484880.25048709888</v>
      </c>
      <c r="X250" s="13">
        <f t="shared" si="93"/>
        <v>320408.32116353262</v>
      </c>
      <c r="Y250" s="13">
        <f t="shared" si="96"/>
        <v>1335121.6480172495</v>
      </c>
      <c r="Z250" s="12">
        <f t="shared" si="94"/>
        <v>2.8776191828349562</v>
      </c>
      <c r="AA250" s="18">
        <f t="shared" si="95"/>
        <v>2.8776191828349562E-2</v>
      </c>
      <c r="AB250" s="13"/>
      <c r="AC250" s="18"/>
      <c r="AD250" s="18"/>
      <c r="AE250" s="18"/>
      <c r="AF250" s="18"/>
      <c r="AG250" s="18"/>
      <c r="AH250" s="18"/>
      <c r="AI250" s="18"/>
      <c r="AJ250" s="18"/>
      <c r="AK250" s="18">
        <f t="shared" si="101"/>
        <v>4.7295204999999996</v>
      </c>
    </row>
    <row r="251" spans="8:37">
      <c r="H251" t="s">
        <v>470</v>
      </c>
      <c r="I251" s="44" t="s">
        <v>517</v>
      </c>
      <c r="J251">
        <f>C$187+C$184*60*J231</f>
        <v>59.761691936000005</v>
      </c>
      <c r="K251" s="16">
        <v>309.71820000000002</v>
      </c>
      <c r="L251" s="16">
        <v>4.8176919999999998E-2</v>
      </c>
      <c r="M251" s="40">
        <f t="shared" si="99"/>
        <v>8.8267299999999995</v>
      </c>
      <c r="N251" s="40">
        <f t="shared" si="100"/>
        <v>9.4797499999999992</v>
      </c>
      <c r="O251" s="40">
        <f t="shared" si="90"/>
        <v>77.656171999999998</v>
      </c>
      <c r="Q251" s="32" t="s">
        <v>500</v>
      </c>
      <c r="R251" s="16">
        <v>301.11020000000002</v>
      </c>
      <c r="S251" s="16">
        <v>4.8172154000000002E-2</v>
      </c>
      <c r="T251" s="16">
        <v>7.0613840000000003</v>
      </c>
      <c r="U251" s="16">
        <v>9.4797499999999992</v>
      </c>
      <c r="V251" s="13">
        <f t="shared" si="91"/>
        <v>532647.41454404104</v>
      </c>
      <c r="W251" s="13">
        <f t="shared" si="92"/>
        <v>427878.31500789424</v>
      </c>
      <c r="X251" s="13">
        <f t="shared" si="93"/>
        <v>297719.95120946207</v>
      </c>
      <c r="Y251" s="13">
        <f t="shared" si="96"/>
        <v>1258245.6807613974</v>
      </c>
      <c r="Z251" s="12">
        <f t="shared" si="94"/>
        <v>-3.0460481439624321</v>
      </c>
      <c r="AA251" s="18">
        <f t="shared" si="95"/>
        <v>3.0460481439624321E-2</v>
      </c>
      <c r="AB251" s="13"/>
      <c r="AC251" s="18"/>
      <c r="AD251" s="18"/>
      <c r="AE251" s="18"/>
      <c r="AF251" s="18"/>
      <c r="AG251" s="18"/>
      <c r="AH251" s="18"/>
      <c r="AI251" s="18"/>
      <c r="AJ251" s="18"/>
      <c r="AK251" s="18">
        <f t="shared" si="101"/>
        <v>4.8172154000000003</v>
      </c>
    </row>
    <row r="252" spans="8:37">
      <c r="H252" t="s">
        <v>471</v>
      </c>
      <c r="I252" s="44"/>
      <c r="J252">
        <f>C$187+C$184*60*J232</f>
        <v>59.665387904000006</v>
      </c>
      <c r="K252" s="16">
        <v>309.71820000000002</v>
      </c>
      <c r="L252" s="16">
        <v>4.8176919999999998E-2</v>
      </c>
      <c r="M252" s="40">
        <f t="shared" si="99"/>
        <v>8.8267299999999995</v>
      </c>
      <c r="N252" s="40">
        <f t="shared" si="100"/>
        <v>9.4797499999999992</v>
      </c>
      <c r="O252" s="40">
        <f t="shared" si="90"/>
        <v>77.656171999999998</v>
      </c>
      <c r="Q252" s="32" t="s">
        <v>501</v>
      </c>
      <c r="R252" s="16">
        <v>316.82306</v>
      </c>
      <c r="S252" s="16">
        <v>4.8182695999999997E-2</v>
      </c>
      <c r="T252" s="16">
        <v>10.592075999999999</v>
      </c>
      <c r="U252" s="16">
        <v>9.4797499999999992</v>
      </c>
      <c r="V252" s="13">
        <f t="shared" si="91"/>
        <v>528710.19760424271</v>
      </c>
      <c r="W252" s="13">
        <f t="shared" si="92"/>
        <v>482329.57411382243</v>
      </c>
      <c r="X252" s="13">
        <f t="shared" si="93"/>
        <v>326662.20268380805</v>
      </c>
      <c r="Y252" s="13">
        <f t="shared" si="96"/>
        <v>1337701.9744018731</v>
      </c>
      <c r="Z252" s="12">
        <f t="shared" si="94"/>
        <v>3.076445885674306</v>
      </c>
      <c r="AA252" s="18">
        <f t="shared" si="95"/>
        <v>3.076445885674306E-2</v>
      </c>
      <c r="AB252" s="13"/>
      <c r="AC252" s="18"/>
      <c r="AD252" s="18"/>
      <c r="AE252" s="18"/>
      <c r="AF252" s="18"/>
      <c r="AG252" s="18"/>
      <c r="AH252" s="18"/>
      <c r="AI252" s="18"/>
      <c r="AJ252" s="18"/>
      <c r="AK252" s="18">
        <f t="shared" si="101"/>
        <v>4.8182695999999998</v>
      </c>
    </row>
    <row r="253" spans="8:37">
      <c r="H253" t="s">
        <v>505</v>
      </c>
      <c r="I253" s="44" t="s">
        <v>518</v>
      </c>
      <c r="J253">
        <f>E$184+C$185*J233*60</f>
        <v>36.220170320000001</v>
      </c>
      <c r="K253" s="16">
        <v>329.33922999999999</v>
      </c>
      <c r="L253" s="16">
        <v>6.738305E-2</v>
      </c>
      <c r="M253" s="40">
        <f t="shared" si="99"/>
        <v>8.8267299999999995</v>
      </c>
      <c r="N253" s="40">
        <f t="shared" si="100"/>
        <v>9.4797499999999992</v>
      </c>
      <c r="O253" s="40">
        <f t="shared" si="90"/>
        <v>77.656171999999998</v>
      </c>
      <c r="Q253" s="30" t="s">
        <v>422</v>
      </c>
      <c r="R253" s="16">
        <v>304.06673999999998</v>
      </c>
      <c r="S253" s="16">
        <v>4.4573202999999999E-2</v>
      </c>
      <c r="T253" s="16">
        <v>8.8267299999999995</v>
      </c>
      <c r="U253">
        <v>9.4797499999999992</v>
      </c>
      <c r="V253" s="13">
        <f t="shared" si="91"/>
        <v>531859.72624311887</v>
      </c>
      <c r="W253" s="13">
        <f t="shared" si="92"/>
        <v>455151.11090349383</v>
      </c>
      <c r="X253" s="13">
        <f t="shared" si="93"/>
        <v>283242.25504447392</v>
      </c>
      <c r="Y253" s="13">
        <f t="shared" si="96"/>
        <v>1270253.0921910866</v>
      </c>
      <c r="Z253" s="12">
        <f t="shared" si="94"/>
        <v>-2.1208186697271092</v>
      </c>
      <c r="AA253" s="18">
        <f t="shared" si="95"/>
        <v>2.1208186697271092E-2</v>
      </c>
      <c r="AB253" s="13"/>
      <c r="AC253" s="18"/>
      <c r="AD253" s="18"/>
      <c r="AE253" s="18"/>
      <c r="AF253" s="18"/>
      <c r="AG253" s="18"/>
      <c r="AH253" s="18"/>
      <c r="AI253" s="18">
        <f t="shared" ref="AI253:AI254" si="102">$S253*100</f>
        <v>4.4573203000000001</v>
      </c>
      <c r="AJ253" s="18"/>
      <c r="AK253" s="18"/>
    </row>
    <row r="254" spans="8:37">
      <c r="H254" t="s">
        <v>504</v>
      </c>
      <c r="I254" s="44"/>
      <c r="J254">
        <f>E$184+C$185*J234*60</f>
        <v>24.473485520000004</v>
      </c>
      <c r="K254" s="16">
        <v>287.01395000000002</v>
      </c>
      <c r="L254" s="16">
        <v>3.5925616E-2</v>
      </c>
      <c r="M254" s="40">
        <f t="shared" si="99"/>
        <v>8.8267299999999995</v>
      </c>
      <c r="N254" s="40">
        <f t="shared" si="100"/>
        <v>9.4797499999999992</v>
      </c>
      <c r="O254" s="40">
        <f t="shared" si="90"/>
        <v>77.656171999999998</v>
      </c>
      <c r="Q254" s="30" t="s">
        <v>423</v>
      </c>
      <c r="R254" s="16">
        <v>315.20544000000001</v>
      </c>
      <c r="S254" s="16">
        <v>5.2214007999999999E-2</v>
      </c>
      <c r="T254" s="16">
        <v>8.8267299999999995</v>
      </c>
      <c r="U254" s="16">
        <v>9.4797499999999992</v>
      </c>
      <c r="V254" s="13">
        <f t="shared" si="91"/>
        <v>529088.526252624</v>
      </c>
      <c r="W254" s="13">
        <f t="shared" si="92"/>
        <v>455151.11090349383</v>
      </c>
      <c r="X254" s="13">
        <f t="shared" si="93"/>
        <v>346055.84469134011</v>
      </c>
      <c r="Y254" s="13">
        <f t="shared" si="96"/>
        <v>1330295.4818474581</v>
      </c>
      <c r="Z254" s="12">
        <f t="shared" si="94"/>
        <v>2.5057395971310958</v>
      </c>
      <c r="AA254" s="18">
        <f t="shared" si="95"/>
        <v>2.5057395971310958E-2</v>
      </c>
      <c r="AB254" s="13"/>
      <c r="AC254" s="18"/>
      <c r="AD254" s="18"/>
      <c r="AE254" s="18"/>
      <c r="AF254" s="18"/>
      <c r="AG254" s="18"/>
      <c r="AH254" s="18"/>
      <c r="AI254" s="18">
        <f t="shared" si="102"/>
        <v>5.2214007999999996</v>
      </c>
      <c r="AJ254" s="18"/>
      <c r="AK254" s="18"/>
    </row>
    <row r="255" spans="8:37">
      <c r="H255" t="s">
        <v>481</v>
      </c>
      <c r="I255" s="44" t="s">
        <v>519</v>
      </c>
      <c r="J255">
        <f>C186+2</f>
        <v>66</v>
      </c>
      <c r="K255" s="16">
        <v>309.71816999999999</v>
      </c>
      <c r="L255" s="16">
        <v>4.8176919999999998E-2</v>
      </c>
      <c r="M255" s="40">
        <f t="shared" si="99"/>
        <v>8.8267299999999995</v>
      </c>
      <c r="N255" s="40">
        <f t="shared" si="100"/>
        <v>9.4797499999999992</v>
      </c>
      <c r="O255" s="40">
        <f t="shared" si="90"/>
        <v>77.656171999999998</v>
      </c>
      <c r="Q255" s="31" t="s">
        <v>502</v>
      </c>
      <c r="R255" s="16">
        <v>298.35196000000002</v>
      </c>
      <c r="S255" s="16">
        <v>4.1358470000000001E-2</v>
      </c>
      <c r="T255" s="16">
        <v>8.8267299999999995</v>
      </c>
      <c r="U255" s="16">
        <v>9.4797499999999992</v>
      </c>
      <c r="V255" s="13">
        <f t="shared" si="91"/>
        <v>533403.48477180919</v>
      </c>
      <c r="W255" s="13">
        <f t="shared" si="92"/>
        <v>455151.11090349383</v>
      </c>
      <c r="X255" s="13">
        <f t="shared" si="93"/>
        <v>258335.35749809517</v>
      </c>
      <c r="Y255" s="13">
        <f t="shared" si="96"/>
        <v>1246889.9531733983</v>
      </c>
      <c r="Z255" s="12">
        <f t="shared" si="94"/>
        <v>-3.9210622073454271</v>
      </c>
      <c r="AA255" s="18">
        <f t="shared" si="95"/>
        <v>3.9210622073454271E-2</v>
      </c>
      <c r="AB255" s="13"/>
      <c r="AC255" s="18"/>
      <c r="AD255" s="18"/>
      <c r="AE255" s="18"/>
      <c r="AF255" s="18"/>
      <c r="AG255" s="18"/>
      <c r="AH255" s="18"/>
      <c r="AI255" s="18"/>
      <c r="AJ255" s="18">
        <f t="shared" ref="AJ255:AJ256" si="103">$S255*100</f>
        <v>4.1358470000000001</v>
      </c>
      <c r="AK255" s="18"/>
    </row>
    <row r="256" spans="8:37">
      <c r="H256" t="s">
        <v>462</v>
      </c>
      <c r="I256" s="44"/>
      <c r="J256">
        <f>C186-2</f>
        <v>62</v>
      </c>
      <c r="K256" s="16">
        <v>309.71820000000002</v>
      </c>
      <c r="L256" s="16">
        <v>4.8176914000000001E-2</v>
      </c>
      <c r="M256" s="40">
        <f t="shared" si="99"/>
        <v>8.8267299999999995</v>
      </c>
      <c r="N256" s="40">
        <f t="shared" si="100"/>
        <v>9.4797499999999992</v>
      </c>
      <c r="O256" s="40">
        <f t="shared" si="90"/>
        <v>77.656171999999998</v>
      </c>
      <c r="Q256" s="31" t="s">
        <v>503</v>
      </c>
      <c r="R256" s="16">
        <v>320.40338000000003</v>
      </c>
      <c r="S256" s="16">
        <v>5.6729915999999998E-2</v>
      </c>
      <c r="T256" s="16">
        <v>8.8267299999999995</v>
      </c>
      <c r="U256" s="16">
        <v>9.4797499999999992</v>
      </c>
      <c r="V256" s="13">
        <f t="shared" si="91"/>
        <v>527893.11696273612</v>
      </c>
      <c r="W256" s="13">
        <f t="shared" si="92"/>
        <v>455151.11090349383</v>
      </c>
      <c r="X256" s="13">
        <f t="shared" si="93"/>
        <v>385784.92329768691</v>
      </c>
      <c r="Y256" s="13">
        <f t="shared" si="96"/>
        <v>1368829.1511639168</v>
      </c>
      <c r="Z256" s="12">
        <f t="shared" si="94"/>
        <v>5.47494630840204</v>
      </c>
      <c r="AA256" s="18">
        <f t="shared" si="95"/>
        <v>5.47494630840204E-2</v>
      </c>
      <c r="AB256" s="13"/>
      <c r="AC256" s="18"/>
      <c r="AD256" s="18"/>
      <c r="AE256" s="18"/>
      <c r="AF256" s="18"/>
      <c r="AG256" s="18"/>
      <c r="AH256" s="18"/>
      <c r="AI256" s="18"/>
      <c r="AJ256" s="18">
        <f t="shared" si="103"/>
        <v>5.6729915999999996</v>
      </c>
      <c r="AK256" s="18"/>
    </row>
    <row r="257" spans="8:37">
      <c r="H257" t="s">
        <v>482</v>
      </c>
      <c r="I257" s="44" t="s">
        <v>520</v>
      </c>
      <c r="J257">
        <f>C187+2</f>
        <v>61.954300000000003</v>
      </c>
      <c r="K257" s="16">
        <v>309.71816999999999</v>
      </c>
      <c r="L257" s="16">
        <v>4.8176919999999998E-2</v>
      </c>
      <c r="M257" s="40">
        <f t="shared" si="99"/>
        <v>8.8267299999999995</v>
      </c>
      <c r="N257" s="40">
        <f t="shared" si="100"/>
        <v>9.4797499999999992</v>
      </c>
      <c r="O257" s="40">
        <f t="shared" si="90"/>
        <v>77.656171999999998</v>
      </c>
      <c r="Q257" s="32" t="s">
        <v>504</v>
      </c>
      <c r="R257" s="16">
        <v>287.01395000000002</v>
      </c>
      <c r="S257" s="16">
        <v>3.5925616E-2</v>
      </c>
      <c r="T257" s="16">
        <v>8.8267299999999995</v>
      </c>
      <c r="U257" s="16">
        <v>9.4797499999999992</v>
      </c>
      <c r="V257" s="13">
        <f t="shared" si="91"/>
        <v>536743.72341620666</v>
      </c>
      <c r="W257" s="13">
        <f t="shared" si="92"/>
        <v>455151.11090349383</v>
      </c>
      <c r="X257" s="13">
        <f t="shared" si="93"/>
        <v>218118.60112659002</v>
      </c>
      <c r="Y257" s="13">
        <f t="shared" si="96"/>
        <v>1210013.4354462905</v>
      </c>
      <c r="Z257" s="12">
        <f t="shared" si="94"/>
        <v>-6.762577325576391</v>
      </c>
      <c r="AA257" s="18">
        <f t="shared" si="95"/>
        <v>6.762577325576391E-2</v>
      </c>
      <c r="AB257" s="13"/>
      <c r="AC257" s="18"/>
      <c r="AD257" s="18"/>
      <c r="AE257" s="18"/>
      <c r="AF257" s="18"/>
      <c r="AG257" s="18"/>
      <c r="AH257" s="18"/>
      <c r="AI257" s="18"/>
      <c r="AJ257" s="18"/>
      <c r="AK257" s="18">
        <f t="shared" ref="AK257:AK258" si="104">$S257*100</f>
        <v>3.5925616000000002</v>
      </c>
    </row>
    <row r="258" spans="8:37">
      <c r="H258" t="s">
        <v>473</v>
      </c>
      <c r="I258" s="44"/>
      <c r="J258">
        <f>C187-2</f>
        <v>57.954300000000003</v>
      </c>
      <c r="K258" s="16">
        <v>309.71820000000002</v>
      </c>
      <c r="L258" s="16">
        <v>4.8176919999999998E-2</v>
      </c>
      <c r="M258" s="40">
        <f t="shared" si="99"/>
        <v>8.8267299999999995</v>
      </c>
      <c r="N258" s="40">
        <f t="shared" si="100"/>
        <v>9.4797499999999992</v>
      </c>
      <c r="O258" s="40">
        <f t="shared" si="90"/>
        <v>77.656171999999998</v>
      </c>
      <c r="Q258" s="32" t="s">
        <v>505</v>
      </c>
      <c r="R258" s="16">
        <v>329.33922999999999</v>
      </c>
      <c r="S258" s="16">
        <v>6.738305E-2</v>
      </c>
      <c r="T258" s="16">
        <v>8.8267299999999995</v>
      </c>
      <c r="U258">
        <v>9.4797499999999992</v>
      </c>
      <c r="V258" s="13">
        <f t="shared" si="91"/>
        <v>525968.81534564728</v>
      </c>
      <c r="W258" s="13">
        <f t="shared" si="92"/>
        <v>455151.11090349383</v>
      </c>
      <c r="X258" s="13">
        <f t="shared" si="93"/>
        <v>488249.21096559329</v>
      </c>
      <c r="Y258" s="13">
        <f t="shared" si="96"/>
        <v>1469369.1372147345</v>
      </c>
      <c r="Z258" s="12">
        <f t="shared" si="94"/>
        <v>13.22204142362553</v>
      </c>
      <c r="AA258" s="18">
        <f t="shared" si="95"/>
        <v>0.1322204142362553</v>
      </c>
      <c r="AB258" s="13"/>
      <c r="AC258" s="18"/>
      <c r="AD258" s="18"/>
      <c r="AE258" s="18"/>
      <c r="AF258" s="18"/>
      <c r="AG258" s="18"/>
      <c r="AH258" s="18"/>
      <c r="AI258" s="18"/>
      <c r="AJ258" s="18"/>
      <c r="AK258" s="18">
        <f t="shared" si="104"/>
        <v>6.7383050000000004</v>
      </c>
    </row>
  </sheetData>
  <mergeCells count="130">
    <mergeCell ref="I31:I32"/>
    <mergeCell ref="I33:I34"/>
    <mergeCell ref="A5:A6"/>
    <mergeCell ref="I35:I36"/>
    <mergeCell ref="A7:A8"/>
    <mergeCell ref="I37:I38"/>
    <mergeCell ref="I19:I20"/>
    <mergeCell ref="I21:I22"/>
    <mergeCell ref="I23:I24"/>
    <mergeCell ref="I25:I26"/>
    <mergeCell ref="I27:I28"/>
    <mergeCell ref="I29:I30"/>
    <mergeCell ref="I5:I6"/>
    <mergeCell ref="I7:I8"/>
    <mergeCell ref="I9:I10"/>
    <mergeCell ref="I11:I12"/>
    <mergeCell ref="I13:I14"/>
    <mergeCell ref="I15:I16"/>
    <mergeCell ref="I17:I18"/>
    <mergeCell ref="I39:I40"/>
    <mergeCell ref="I41:I42"/>
    <mergeCell ref="I43:I44"/>
    <mergeCell ref="I45:I46"/>
    <mergeCell ref="I175:I176"/>
    <mergeCell ref="I177:I178"/>
    <mergeCell ref="I179:I180"/>
    <mergeCell ref="I181:I182"/>
    <mergeCell ref="I183:I184"/>
    <mergeCell ref="I65:I66"/>
    <mergeCell ref="I67:I68"/>
    <mergeCell ref="I69:I70"/>
    <mergeCell ref="I71:I72"/>
    <mergeCell ref="I73:I74"/>
    <mergeCell ref="I75:I76"/>
    <mergeCell ref="I77:I78"/>
    <mergeCell ref="I79:I80"/>
    <mergeCell ref="I81:I82"/>
    <mergeCell ref="I83:I84"/>
    <mergeCell ref="I85:I86"/>
    <mergeCell ref="I87:I88"/>
    <mergeCell ref="I113:I114"/>
    <mergeCell ref="I115:I116"/>
    <mergeCell ref="I117:I118"/>
    <mergeCell ref="A174:A175"/>
    <mergeCell ref="I233:I234"/>
    <mergeCell ref="I211:I212"/>
    <mergeCell ref="I213:I214"/>
    <mergeCell ref="I215:I216"/>
    <mergeCell ref="I217:I218"/>
    <mergeCell ref="I219:I220"/>
    <mergeCell ref="I221:I222"/>
    <mergeCell ref="I199:I200"/>
    <mergeCell ref="I201:I202"/>
    <mergeCell ref="I203:I204"/>
    <mergeCell ref="I205:I206"/>
    <mergeCell ref="I207:I208"/>
    <mergeCell ref="I209:I210"/>
    <mergeCell ref="I187:I188"/>
    <mergeCell ref="I189:I190"/>
    <mergeCell ref="I191:I192"/>
    <mergeCell ref="I193:I194"/>
    <mergeCell ref="I195:I196"/>
    <mergeCell ref="I197:I198"/>
    <mergeCell ref="I185:I186"/>
    <mergeCell ref="I239:I240"/>
    <mergeCell ref="A182:A183"/>
    <mergeCell ref="I241:I242"/>
    <mergeCell ref="A184:A185"/>
    <mergeCell ref="I243:I244"/>
    <mergeCell ref="I223:I224"/>
    <mergeCell ref="I225:I226"/>
    <mergeCell ref="I227:I228"/>
    <mergeCell ref="I229:I230"/>
    <mergeCell ref="I231:I232"/>
    <mergeCell ref="I257:I258"/>
    <mergeCell ref="A51:A59"/>
    <mergeCell ref="I51:I52"/>
    <mergeCell ref="I53:I54"/>
    <mergeCell ref="I55:I56"/>
    <mergeCell ref="I57:I58"/>
    <mergeCell ref="I59:I60"/>
    <mergeCell ref="A60:A68"/>
    <mergeCell ref="I61:I62"/>
    <mergeCell ref="I63:I64"/>
    <mergeCell ref="I245:I246"/>
    <mergeCell ref="I247:I248"/>
    <mergeCell ref="I249:I250"/>
    <mergeCell ref="I251:I252"/>
    <mergeCell ref="I253:I254"/>
    <mergeCell ref="I255:I256"/>
    <mergeCell ref="I235:I236"/>
    <mergeCell ref="I237:I238"/>
    <mergeCell ref="I89:I90"/>
    <mergeCell ref="I91:I92"/>
    <mergeCell ref="I93:I94"/>
    <mergeCell ref="I95:I96"/>
    <mergeCell ref="I97:I98"/>
    <mergeCell ref="I99:I100"/>
    <mergeCell ref="I119:I120"/>
    <mergeCell ref="I121:I122"/>
    <mergeCell ref="I123:I124"/>
    <mergeCell ref="I101:I102"/>
    <mergeCell ref="I103:I104"/>
    <mergeCell ref="I105:I106"/>
    <mergeCell ref="I107:I108"/>
    <mergeCell ref="I109:I110"/>
    <mergeCell ref="I111:I112"/>
    <mergeCell ref="I137:I138"/>
    <mergeCell ref="I139:I140"/>
    <mergeCell ref="I141:I142"/>
    <mergeCell ref="I143:I144"/>
    <mergeCell ref="I145:I146"/>
    <mergeCell ref="I147:I148"/>
    <mergeCell ref="I125:I126"/>
    <mergeCell ref="I127:I128"/>
    <mergeCell ref="I129:I130"/>
    <mergeCell ref="I131:I132"/>
    <mergeCell ref="I133:I134"/>
    <mergeCell ref="I135:I136"/>
    <mergeCell ref="I161:I162"/>
    <mergeCell ref="I163:I164"/>
    <mergeCell ref="I165:I166"/>
    <mergeCell ref="I167:I168"/>
    <mergeCell ref="I169:I170"/>
    <mergeCell ref="I149:I150"/>
    <mergeCell ref="I151:I152"/>
    <mergeCell ref="I153:I154"/>
    <mergeCell ref="I155:I156"/>
    <mergeCell ref="I157:I158"/>
    <mergeCell ref="I159:I160"/>
  </mergeCells>
  <conditionalFormatting sqref="I5">
    <cfRule type="colorScale" priority="66">
      <colorScale>
        <cfvo type="min"/>
        <cfvo type="percent" val="90"/>
        <cfvo type="max"/>
        <color theme="0"/>
        <color rgb="FFFCFCFF"/>
        <color rgb="FFF8696B"/>
      </colorScale>
    </cfRule>
  </conditionalFormatting>
  <conditionalFormatting sqref="I7">
    <cfRule type="colorScale" priority="65">
      <colorScale>
        <cfvo type="min"/>
        <cfvo type="percent" val="90"/>
        <cfvo type="max"/>
        <color theme="0"/>
        <color rgb="FFFCFCFF"/>
        <color rgb="FFF8696B"/>
      </colorScale>
    </cfRule>
  </conditionalFormatting>
  <conditionalFormatting sqref="I9">
    <cfRule type="colorScale" priority="64">
      <colorScale>
        <cfvo type="min"/>
        <cfvo type="percent" val="90"/>
        <cfvo type="max"/>
        <color theme="0"/>
        <color rgb="FFFCFCFF"/>
        <color rgb="FFF8696B"/>
      </colorScale>
    </cfRule>
  </conditionalFormatting>
  <conditionalFormatting sqref="I11 I13">
    <cfRule type="colorScale" priority="67">
      <colorScale>
        <cfvo type="min"/>
        <cfvo type="percent" val="90"/>
        <cfvo type="max"/>
        <color theme="0"/>
        <color rgb="FFFCFCFF"/>
        <color rgb="FFF8696B"/>
      </colorScale>
    </cfRule>
  </conditionalFormatting>
  <conditionalFormatting sqref="I19">
    <cfRule type="colorScale" priority="63">
      <colorScale>
        <cfvo type="min"/>
        <cfvo type="percent" val="90"/>
        <cfvo type="max"/>
        <color theme="0"/>
        <color rgb="FFFCFCFF"/>
        <color rgb="FFF8696B"/>
      </colorScale>
    </cfRule>
  </conditionalFormatting>
  <conditionalFormatting sqref="I21">
    <cfRule type="colorScale" priority="62">
      <colorScale>
        <cfvo type="min"/>
        <cfvo type="percent" val="90"/>
        <cfvo type="max"/>
        <color theme="0"/>
        <color rgb="FFFCFCFF"/>
        <color rgb="FFF8696B"/>
      </colorScale>
    </cfRule>
  </conditionalFormatting>
  <conditionalFormatting sqref="I23">
    <cfRule type="colorScale" priority="61">
      <colorScale>
        <cfvo type="min"/>
        <cfvo type="percent" val="90"/>
        <cfvo type="max"/>
        <color theme="0"/>
        <color rgb="FFFCFCFF"/>
        <color rgb="FFF8696B"/>
      </colorScale>
    </cfRule>
  </conditionalFormatting>
  <conditionalFormatting sqref="I25 I27">
    <cfRule type="colorScale" priority="68">
      <colorScale>
        <cfvo type="min"/>
        <cfvo type="percent" val="90"/>
        <cfvo type="max"/>
        <color theme="0"/>
        <color rgb="FFFCFCFF"/>
        <color rgb="FFF8696B"/>
      </colorScale>
    </cfRule>
  </conditionalFormatting>
  <conditionalFormatting sqref="I33">
    <cfRule type="colorScale" priority="60">
      <colorScale>
        <cfvo type="min"/>
        <cfvo type="percent" val="90"/>
        <cfvo type="max"/>
        <color theme="0"/>
        <color rgb="FFFCFCFF"/>
        <color rgb="FFF8696B"/>
      </colorScale>
    </cfRule>
  </conditionalFormatting>
  <conditionalFormatting sqref="I35">
    <cfRule type="colorScale" priority="59">
      <colorScale>
        <cfvo type="min"/>
        <cfvo type="percent" val="90"/>
        <cfvo type="max"/>
        <color theme="0"/>
        <color rgb="FFFCFCFF"/>
        <color rgb="FFF8696B"/>
      </colorScale>
    </cfRule>
  </conditionalFormatting>
  <conditionalFormatting sqref="I37">
    <cfRule type="colorScale" priority="58">
      <colorScale>
        <cfvo type="min"/>
        <cfvo type="percent" val="90"/>
        <cfvo type="max"/>
        <color theme="0"/>
        <color rgb="FFFCFCFF"/>
        <color rgb="FFF8696B"/>
      </colorScale>
    </cfRule>
  </conditionalFormatting>
  <conditionalFormatting sqref="I39 I41">
    <cfRule type="colorScale" priority="69">
      <colorScale>
        <cfvo type="min"/>
        <cfvo type="percent" val="90"/>
        <cfvo type="max"/>
        <color theme="0"/>
        <color rgb="FFFCFCFF"/>
        <color rgb="FFF8696B"/>
      </colorScale>
    </cfRule>
  </conditionalFormatting>
  <conditionalFormatting sqref="I51">
    <cfRule type="colorScale" priority="22">
      <colorScale>
        <cfvo type="min"/>
        <cfvo type="percent" val="90"/>
        <cfvo type="max"/>
        <color theme="0"/>
        <color rgb="FFFCFCFF"/>
        <color rgb="FFF8696B"/>
      </colorScale>
    </cfRule>
  </conditionalFormatting>
  <conditionalFormatting sqref="I53">
    <cfRule type="colorScale" priority="21">
      <colorScale>
        <cfvo type="min"/>
        <cfvo type="percent" val="90"/>
        <cfvo type="max"/>
        <color theme="0"/>
        <color rgb="FFFCFCFF"/>
        <color rgb="FFF8696B"/>
      </colorScale>
    </cfRule>
  </conditionalFormatting>
  <conditionalFormatting sqref="I55">
    <cfRule type="colorScale" priority="20">
      <colorScale>
        <cfvo type="min"/>
        <cfvo type="percent" val="90"/>
        <cfvo type="max"/>
        <color theme="0"/>
        <color rgb="FFFCFCFF"/>
        <color rgb="FFF8696B"/>
      </colorScale>
    </cfRule>
  </conditionalFormatting>
  <conditionalFormatting sqref="I57">
    <cfRule type="colorScale" priority="19">
      <colorScale>
        <cfvo type="min"/>
        <cfvo type="percent" val="90"/>
        <cfvo type="max"/>
        <color theme="0"/>
        <color rgb="FFFCFCFF"/>
        <color rgb="FFF8696B"/>
      </colorScale>
    </cfRule>
  </conditionalFormatting>
  <conditionalFormatting sqref="I59">
    <cfRule type="colorScale" priority="18">
      <colorScale>
        <cfvo type="min"/>
        <cfvo type="percent" val="90"/>
        <cfvo type="max"/>
        <color theme="0"/>
        <color rgb="FFFCFCFF"/>
        <color rgb="FFF8696B"/>
      </colorScale>
    </cfRule>
  </conditionalFormatting>
  <conditionalFormatting sqref="I61 I63 I65 I67 I69">
    <cfRule type="colorScale" priority="17">
      <colorScale>
        <cfvo type="min"/>
        <cfvo type="percent" val="90"/>
        <cfvo type="max"/>
        <color theme="0"/>
        <color rgb="FFFCFCFF"/>
        <color rgb="FFF8696B"/>
      </colorScale>
    </cfRule>
  </conditionalFormatting>
  <conditionalFormatting sqref="I71 I73 I75 I77">
    <cfRule type="colorScale" priority="24">
      <colorScale>
        <cfvo type="min"/>
        <cfvo type="percent" val="90"/>
        <cfvo type="max"/>
        <color theme="0"/>
        <color rgb="FFFCFCFF"/>
        <color rgb="FFF8696B"/>
      </colorScale>
    </cfRule>
  </conditionalFormatting>
  <conditionalFormatting sqref="I79 I85 I81 I83">
    <cfRule type="colorScale" priority="23">
      <colorScale>
        <cfvo type="min"/>
        <cfvo type="percent" val="90"/>
        <cfvo type="max"/>
        <color theme="0"/>
        <color rgb="FFFCFCFF"/>
        <color rgb="FFF8696B"/>
      </colorScale>
    </cfRule>
  </conditionalFormatting>
  <conditionalFormatting sqref="I91">
    <cfRule type="colorScale" priority="14">
      <colorScale>
        <cfvo type="min"/>
        <cfvo type="percent" val="90"/>
        <cfvo type="max"/>
        <color theme="0"/>
        <color rgb="FFFCFCFF"/>
        <color rgb="FFF8696B"/>
      </colorScale>
    </cfRule>
  </conditionalFormatting>
  <conditionalFormatting sqref="I93">
    <cfRule type="colorScale" priority="13">
      <colorScale>
        <cfvo type="min"/>
        <cfvo type="percent" val="90"/>
        <cfvo type="max"/>
        <color theme="0"/>
        <color rgb="FFFCFCFF"/>
        <color rgb="FFF8696B"/>
      </colorScale>
    </cfRule>
  </conditionalFormatting>
  <conditionalFormatting sqref="I95">
    <cfRule type="colorScale" priority="12">
      <colorScale>
        <cfvo type="min"/>
        <cfvo type="percent" val="90"/>
        <cfvo type="max"/>
        <color theme="0"/>
        <color rgb="FFFCFCFF"/>
        <color rgb="FFF8696B"/>
      </colorScale>
    </cfRule>
  </conditionalFormatting>
  <conditionalFormatting sqref="I97">
    <cfRule type="colorScale" priority="11">
      <colorScale>
        <cfvo type="min"/>
        <cfvo type="percent" val="90"/>
        <cfvo type="max"/>
        <color theme="0"/>
        <color rgb="FFFCFCFF"/>
        <color rgb="FFF8696B"/>
      </colorScale>
    </cfRule>
  </conditionalFormatting>
  <conditionalFormatting sqref="I99">
    <cfRule type="colorScale" priority="10">
      <colorScale>
        <cfvo type="min"/>
        <cfvo type="percent" val="90"/>
        <cfvo type="max"/>
        <color theme="0"/>
        <color rgb="FFFCFCFF"/>
        <color rgb="FFF8696B"/>
      </colorScale>
    </cfRule>
  </conditionalFormatting>
  <conditionalFormatting sqref="I101 I103 I105 I107 I109">
    <cfRule type="colorScale" priority="9">
      <colorScale>
        <cfvo type="min"/>
        <cfvo type="percent" val="90"/>
        <cfvo type="max"/>
        <color theme="0"/>
        <color rgb="FFFCFCFF"/>
        <color rgb="FFF8696B"/>
      </colorScale>
    </cfRule>
  </conditionalFormatting>
  <conditionalFormatting sqref="I111 I113 I115 I117">
    <cfRule type="colorScale" priority="16">
      <colorScale>
        <cfvo type="min"/>
        <cfvo type="percent" val="90"/>
        <cfvo type="max"/>
        <color theme="0"/>
        <color rgb="FFFCFCFF"/>
        <color rgb="FFF8696B"/>
      </colorScale>
    </cfRule>
  </conditionalFormatting>
  <conditionalFormatting sqref="I119 I125 I121 I123">
    <cfRule type="colorScale" priority="15">
      <colorScale>
        <cfvo type="min"/>
        <cfvo type="percent" val="90"/>
        <cfvo type="max"/>
        <color theme="0"/>
        <color rgb="FFFCFCFF"/>
        <color rgb="FFF8696B"/>
      </colorScale>
    </cfRule>
  </conditionalFormatting>
  <conditionalFormatting sqref="I131">
    <cfRule type="colorScale" priority="6">
      <colorScale>
        <cfvo type="min"/>
        <cfvo type="percent" val="90"/>
        <cfvo type="max"/>
        <color theme="0"/>
        <color rgb="FFFCFCFF"/>
        <color rgb="FFF8696B"/>
      </colorScale>
    </cfRule>
  </conditionalFormatting>
  <conditionalFormatting sqref="I133">
    <cfRule type="colorScale" priority="5">
      <colorScale>
        <cfvo type="min"/>
        <cfvo type="percent" val="90"/>
        <cfvo type="max"/>
        <color theme="0"/>
        <color rgb="FFFCFCFF"/>
        <color rgb="FFF8696B"/>
      </colorScale>
    </cfRule>
  </conditionalFormatting>
  <conditionalFormatting sqref="I135">
    <cfRule type="colorScale" priority="4">
      <colorScale>
        <cfvo type="min"/>
        <cfvo type="percent" val="90"/>
        <cfvo type="max"/>
        <color theme="0"/>
        <color rgb="FFFCFCFF"/>
        <color rgb="FFF8696B"/>
      </colorScale>
    </cfRule>
  </conditionalFormatting>
  <conditionalFormatting sqref="I137">
    <cfRule type="colorScale" priority="3">
      <colorScale>
        <cfvo type="min"/>
        <cfvo type="percent" val="90"/>
        <cfvo type="max"/>
        <color theme="0"/>
        <color rgb="FFFCFCFF"/>
        <color rgb="FFF8696B"/>
      </colorScale>
    </cfRule>
  </conditionalFormatting>
  <conditionalFormatting sqref="I139">
    <cfRule type="colorScale" priority="2">
      <colorScale>
        <cfvo type="min"/>
        <cfvo type="percent" val="90"/>
        <cfvo type="max"/>
        <color theme="0"/>
        <color rgb="FFFCFCFF"/>
        <color rgb="FFF8696B"/>
      </colorScale>
    </cfRule>
  </conditionalFormatting>
  <conditionalFormatting sqref="I141 I143 I145 I147 I149">
    <cfRule type="colorScale" priority="1">
      <colorScale>
        <cfvo type="min"/>
        <cfvo type="percent" val="90"/>
        <cfvo type="max"/>
        <color theme="0"/>
        <color rgb="FFFCFCFF"/>
        <color rgb="FFF8696B"/>
      </colorScale>
    </cfRule>
  </conditionalFormatting>
  <conditionalFormatting sqref="I151 I153 I155 I157">
    <cfRule type="colorScale" priority="8">
      <colorScale>
        <cfvo type="min"/>
        <cfvo type="percent" val="90"/>
        <cfvo type="max"/>
        <color theme="0"/>
        <color rgb="FFFCFCFF"/>
        <color rgb="FFF8696B"/>
      </colorScale>
    </cfRule>
  </conditionalFormatting>
  <conditionalFormatting sqref="I159 I165 I161 I163">
    <cfRule type="colorScale" priority="7">
      <colorScale>
        <cfvo type="min"/>
        <cfvo type="percent" val="90"/>
        <cfvo type="max"/>
        <color theme="0"/>
        <color rgb="FFFCFCFF"/>
        <color rgb="FFF8696B"/>
      </colorScale>
    </cfRule>
  </conditionalFormatting>
  <conditionalFormatting sqref="I175">
    <cfRule type="colorScale" priority="53">
      <colorScale>
        <cfvo type="min"/>
        <cfvo type="percent" val="90"/>
        <cfvo type="max"/>
        <color theme="0"/>
        <color rgb="FFFCFCFF"/>
        <color rgb="FFF8696B"/>
      </colorScale>
    </cfRule>
  </conditionalFormatting>
  <conditionalFormatting sqref="I177">
    <cfRule type="colorScale" priority="52">
      <colorScale>
        <cfvo type="min"/>
        <cfvo type="percent" val="90"/>
        <cfvo type="max"/>
        <color theme="0"/>
        <color rgb="FFFCFCFF"/>
        <color rgb="FFF8696B"/>
      </colorScale>
    </cfRule>
  </conditionalFormatting>
  <conditionalFormatting sqref="I179">
    <cfRule type="colorScale" priority="51">
      <colorScale>
        <cfvo type="min"/>
        <cfvo type="percent" val="90"/>
        <cfvo type="max"/>
        <color theme="0"/>
        <color rgb="FFFCFCFF"/>
        <color rgb="FFF8696B"/>
      </colorScale>
    </cfRule>
  </conditionalFormatting>
  <conditionalFormatting sqref="I181">
    <cfRule type="colorScale" priority="50">
      <colorScale>
        <cfvo type="min"/>
        <cfvo type="percent" val="90"/>
        <cfvo type="max"/>
        <color theme="0"/>
        <color rgb="FFFCFCFF"/>
        <color rgb="FFF8696B"/>
      </colorScale>
    </cfRule>
  </conditionalFormatting>
  <conditionalFormatting sqref="I183">
    <cfRule type="colorScale" priority="49">
      <colorScale>
        <cfvo type="min"/>
        <cfvo type="percent" val="90"/>
        <cfvo type="max"/>
        <color theme="0"/>
        <color rgb="FFFCFCFF"/>
        <color rgb="FFF8696B"/>
      </colorScale>
    </cfRule>
  </conditionalFormatting>
  <conditionalFormatting sqref="I185">
    <cfRule type="colorScale" priority="48">
      <colorScale>
        <cfvo type="min"/>
        <cfvo type="percent" val="90"/>
        <cfvo type="max"/>
        <color theme="0"/>
        <color rgb="FFFCFCFF"/>
        <color rgb="FFF8696B"/>
      </colorScale>
    </cfRule>
  </conditionalFormatting>
  <conditionalFormatting sqref="I187">
    <cfRule type="colorScale" priority="47">
      <colorScale>
        <cfvo type="min"/>
        <cfvo type="percent" val="90"/>
        <cfvo type="max"/>
        <color theme="0"/>
        <color rgb="FFFCFCFF"/>
        <color rgb="FFF8696B"/>
      </colorScale>
    </cfRule>
  </conditionalFormatting>
  <conditionalFormatting sqref="I189">
    <cfRule type="colorScale" priority="46">
      <colorScale>
        <cfvo type="min"/>
        <cfvo type="percent" val="90"/>
        <cfvo type="max"/>
        <color theme="0"/>
        <color rgb="FFFCFCFF"/>
        <color rgb="FFF8696B"/>
      </colorScale>
    </cfRule>
  </conditionalFormatting>
  <conditionalFormatting sqref="I191 I193 I195 I197">
    <cfRule type="colorScale" priority="54">
      <colorScale>
        <cfvo type="min"/>
        <cfvo type="percent" val="90"/>
        <cfvo type="max"/>
        <color theme="0"/>
        <color rgb="FFFCFCFF"/>
        <color rgb="FFF8696B"/>
      </colorScale>
    </cfRule>
  </conditionalFormatting>
  <conditionalFormatting sqref="I203">
    <cfRule type="colorScale" priority="44">
      <colorScale>
        <cfvo type="min"/>
        <cfvo type="percent" val="90"/>
        <cfvo type="max"/>
        <color theme="0"/>
        <color rgb="FFFCFCFF"/>
        <color rgb="FFF8696B"/>
      </colorScale>
    </cfRule>
  </conditionalFormatting>
  <conditionalFormatting sqref="I205">
    <cfRule type="colorScale" priority="43">
      <colorScale>
        <cfvo type="min"/>
        <cfvo type="percent" val="90"/>
        <cfvo type="max"/>
        <color theme="0"/>
        <color rgb="FFFCFCFF"/>
        <color rgb="FFF8696B"/>
      </colorScale>
    </cfRule>
  </conditionalFormatting>
  <conditionalFormatting sqref="I207">
    <cfRule type="colorScale" priority="42">
      <colorScale>
        <cfvo type="min"/>
        <cfvo type="percent" val="90"/>
        <cfvo type="max"/>
        <color theme="0"/>
        <color rgb="FFFCFCFF"/>
        <color rgb="FFF8696B"/>
      </colorScale>
    </cfRule>
  </conditionalFormatting>
  <conditionalFormatting sqref="I209">
    <cfRule type="colorScale" priority="41">
      <colorScale>
        <cfvo type="min"/>
        <cfvo type="percent" val="90"/>
        <cfvo type="max"/>
        <color theme="0"/>
        <color rgb="FFFCFCFF"/>
        <color rgb="FFF8696B"/>
      </colorScale>
    </cfRule>
  </conditionalFormatting>
  <conditionalFormatting sqref="I211">
    <cfRule type="colorScale" priority="40">
      <colorScale>
        <cfvo type="min"/>
        <cfvo type="percent" val="90"/>
        <cfvo type="max"/>
        <color theme="0"/>
        <color rgb="FFFCFCFF"/>
        <color rgb="FFF8696B"/>
      </colorScale>
    </cfRule>
  </conditionalFormatting>
  <conditionalFormatting sqref="I213">
    <cfRule type="colorScale" priority="39">
      <colorScale>
        <cfvo type="min"/>
        <cfvo type="percent" val="90"/>
        <cfvo type="max"/>
        <color theme="0"/>
        <color rgb="FFFCFCFF"/>
        <color rgb="FFF8696B"/>
      </colorScale>
    </cfRule>
  </conditionalFormatting>
  <conditionalFormatting sqref="I215">
    <cfRule type="colorScale" priority="38">
      <colorScale>
        <cfvo type="min"/>
        <cfvo type="percent" val="90"/>
        <cfvo type="max"/>
        <color theme="0"/>
        <color rgb="FFFCFCFF"/>
        <color rgb="FFF8696B"/>
      </colorScale>
    </cfRule>
  </conditionalFormatting>
  <conditionalFormatting sqref="I217">
    <cfRule type="colorScale" priority="37">
      <colorScale>
        <cfvo type="min"/>
        <cfvo type="percent" val="90"/>
        <cfvo type="max"/>
        <color theme="0"/>
        <color rgb="FFFCFCFF"/>
        <color rgb="FFF8696B"/>
      </colorScale>
    </cfRule>
  </conditionalFormatting>
  <conditionalFormatting sqref="I219 I221 I223 I225">
    <cfRule type="colorScale" priority="45">
      <colorScale>
        <cfvo type="min"/>
        <cfvo type="percent" val="90"/>
        <cfvo type="max"/>
        <color theme="0"/>
        <color rgb="FFFCFCFF"/>
        <color rgb="FFF8696B"/>
      </colorScale>
    </cfRule>
  </conditionalFormatting>
  <conditionalFormatting sqref="I231">
    <cfRule type="colorScale" priority="35">
      <colorScale>
        <cfvo type="min"/>
        <cfvo type="percent" val="90"/>
        <cfvo type="max"/>
        <color theme="0"/>
        <color rgb="FFFCFCFF"/>
        <color rgb="FFF8696B"/>
      </colorScale>
    </cfRule>
  </conditionalFormatting>
  <conditionalFormatting sqref="I233">
    <cfRule type="colorScale" priority="34">
      <colorScale>
        <cfvo type="min"/>
        <cfvo type="percent" val="90"/>
        <cfvo type="max"/>
        <color theme="0"/>
        <color rgb="FFFCFCFF"/>
        <color rgb="FFF8696B"/>
      </colorScale>
    </cfRule>
  </conditionalFormatting>
  <conditionalFormatting sqref="I235">
    <cfRule type="colorScale" priority="33">
      <colorScale>
        <cfvo type="min"/>
        <cfvo type="percent" val="90"/>
        <cfvo type="max"/>
        <color theme="0"/>
        <color rgb="FFFCFCFF"/>
        <color rgb="FFF8696B"/>
      </colorScale>
    </cfRule>
  </conditionalFormatting>
  <conditionalFormatting sqref="I237">
    <cfRule type="colorScale" priority="32">
      <colorScale>
        <cfvo type="min"/>
        <cfvo type="percent" val="90"/>
        <cfvo type="max"/>
        <color theme="0"/>
        <color rgb="FFFCFCFF"/>
        <color rgb="FFF8696B"/>
      </colorScale>
    </cfRule>
  </conditionalFormatting>
  <conditionalFormatting sqref="I239">
    <cfRule type="colorScale" priority="31">
      <colorScale>
        <cfvo type="min"/>
        <cfvo type="percent" val="90"/>
        <cfvo type="max"/>
        <color theme="0"/>
        <color rgb="FFFCFCFF"/>
        <color rgb="FFF8696B"/>
      </colorScale>
    </cfRule>
  </conditionalFormatting>
  <conditionalFormatting sqref="I241">
    <cfRule type="colorScale" priority="30">
      <colorScale>
        <cfvo type="min"/>
        <cfvo type="percent" val="90"/>
        <cfvo type="max"/>
        <color theme="0"/>
        <color rgb="FFFCFCFF"/>
        <color rgb="FFF8696B"/>
      </colorScale>
    </cfRule>
  </conditionalFormatting>
  <conditionalFormatting sqref="I243">
    <cfRule type="colorScale" priority="29">
      <colorScale>
        <cfvo type="min"/>
        <cfvo type="percent" val="90"/>
        <cfvo type="max"/>
        <color theme="0"/>
        <color rgb="FFFCFCFF"/>
        <color rgb="FFF8696B"/>
      </colorScale>
    </cfRule>
  </conditionalFormatting>
  <conditionalFormatting sqref="I245">
    <cfRule type="colorScale" priority="28">
      <colorScale>
        <cfvo type="min"/>
        <cfvo type="percent" val="90"/>
        <cfvo type="max"/>
        <color theme="0"/>
        <color rgb="FFFCFCFF"/>
        <color rgb="FFF8696B"/>
      </colorScale>
    </cfRule>
  </conditionalFormatting>
  <conditionalFormatting sqref="I249 I247 I251 I253">
    <cfRule type="colorScale" priority="36">
      <colorScale>
        <cfvo type="min"/>
        <cfvo type="percent" val="90"/>
        <cfvo type="max"/>
        <color theme="0"/>
        <color rgb="FFFCFCFF"/>
        <color rgb="FFF8696B"/>
      </colorScale>
    </cfRule>
  </conditionalFormatting>
  <conditionalFormatting sqref="K4:K46">
    <cfRule type="colorScale" priority="70">
      <colorScale>
        <cfvo type="min"/>
        <cfvo type="num" val="89.020510000000002"/>
        <cfvo type="max"/>
        <color rgb="FFFF0000"/>
        <color theme="0"/>
        <color rgb="FF00B050"/>
      </colorScale>
    </cfRule>
  </conditionalFormatting>
  <conditionalFormatting sqref="K50:K170">
    <cfRule type="colorScale" priority="25">
      <colorScale>
        <cfvo type="min"/>
        <cfvo type="num" val="186.74239"/>
        <cfvo type="max"/>
        <color rgb="FFFF0000"/>
        <color theme="0"/>
        <color rgb="FF00B050"/>
      </colorScale>
    </cfRule>
  </conditionalFormatting>
  <conditionalFormatting sqref="K174:K258">
    <cfRule type="colorScale" priority="55">
      <colorScale>
        <cfvo type="min"/>
        <cfvo type="num" val="309.71814000000001"/>
        <cfvo type="max"/>
        <color rgb="FFFF0000"/>
        <color theme="0"/>
        <color rgb="FF00B050"/>
      </colorScale>
    </cfRule>
  </conditionalFormatting>
  <conditionalFormatting sqref="L4:L46">
    <cfRule type="colorScale" priority="71">
      <colorScale>
        <cfvo type="min"/>
        <cfvo type="num" val="3.1725347000000001E-2"/>
        <cfvo type="max"/>
        <color rgb="FF00B050"/>
        <color theme="0"/>
        <color rgb="FFFF0000"/>
      </colorScale>
    </cfRule>
  </conditionalFormatting>
  <conditionalFormatting sqref="L50:L170">
    <cfRule type="colorScale" priority="26">
      <colorScale>
        <cfvo type="min"/>
        <cfvo type="num" val="2.3689763999999999E-2"/>
        <cfvo type="max"/>
        <color rgb="FF00B050"/>
        <color theme="0"/>
        <color rgb="FFFF0000"/>
      </colorScale>
    </cfRule>
  </conditionalFormatting>
  <conditionalFormatting sqref="L174:L258">
    <cfRule type="colorScale" priority="56">
      <colorScale>
        <cfvo type="min"/>
        <cfvo type="num" val="4.8180000000000001E-2"/>
        <cfvo type="max"/>
        <color rgb="FF00B050"/>
        <color theme="0"/>
        <color rgb="FFFF0000"/>
      </colorScale>
    </cfRule>
  </conditionalFormatting>
  <conditionalFormatting sqref="Y4:Y46">
    <cfRule type="colorScale" priority="73">
      <colorScale>
        <cfvo type="num" val="-5"/>
        <cfvo type="num" val="0"/>
        <cfvo type="num" val="5"/>
        <color rgb="FF00B050"/>
        <color theme="0" tint="-0.14999847407452621"/>
        <color rgb="FFFF0000"/>
      </colorScale>
    </cfRule>
  </conditionalFormatting>
  <conditionalFormatting sqref="Y50:Y170">
    <cfRule type="colorScale" priority="27">
      <colorScale>
        <cfvo type="num" val="-5"/>
        <cfvo type="num" val="0"/>
        <cfvo type="num" val="5"/>
        <color rgb="FF00B050"/>
        <color theme="0" tint="-0.14999847407452621"/>
        <color rgb="FFFF0000"/>
      </colorScale>
    </cfRule>
  </conditionalFormatting>
  <conditionalFormatting sqref="Z174:Z258">
    <cfRule type="colorScale" priority="57">
      <colorScale>
        <cfvo type="num" val="-5"/>
        <cfvo type="num" val="0"/>
        <cfvo type="num" val="5"/>
        <color rgb="FF00B050"/>
        <color theme="0" tint="-0.14999847407452621"/>
        <color rgb="FFFF0000"/>
      </colorScale>
    </cfRule>
  </conditionalFormatting>
  <conditionalFormatting sqref="CS49:CS62">
    <cfRule type="colorScale" priority="72">
      <colorScale>
        <cfvo type="num" val="-5"/>
        <cfvo type="num" val="0"/>
        <cfvo type="num" val="5"/>
        <color rgb="FF00B050"/>
        <color theme="0" tint="-0.14999847407452621"/>
        <color rgb="FFFF0000"/>
      </colorScale>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w I A A B Q S w M E F A A C A A g A A I Q l W f 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A C E J 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A h C V Z 0 s W O L B U F A A A I J A A A E w A c A E Z v c m 1 1 b G F z L 1 N l Y 3 R p b 2 4 x L m 0 g o h g A K K A U A A A A A A A A A A A A A A A A A A A A A A A A A A A A 7 Z p L b u N G E I b 3 B n y H A o 0 A E i A L 5 l t M o I U f k 4 w x E 4 8 T e b K R n a B N t i Q i Z F N g N y 1 r D O + z z n l y h h w i J 0 m T l G X L + p l 4 M k i A C e i N p L + L 1 f W R V U U W a M l D F W e C R v W n + d X u z u 6 O n L G c R 7 R n X L D r h B + Y A X X O 2 Z S T 3 T V o S A l X u z u k / 0 Z Z k Y d c K + f R p F + Z y s 7 X c c L 7 x 5 l Q X C j Z M Y 6 / v H w v e S 4 v p z k r J J 9 e n m Q L k W Q s k p f f V M q + d W A 5 + 8 f 5 U i q W J P E H V k W T T e g o l h 1 r f 7 a M 8 u x 2 y V V / H k 2 M b o / G p + k 8 4 a n 2 X l k O D b N v G 1 f d X h 3 R O t 7 h K r i 7 8 W k 0 X G M Y V / f j E 6 b Y 1 c p 8 z z j P s z R T m v U 1 Z 5 G O s + S r r P u r l Z X e e X C h I 1 i t H C b J K G Q J y + V Q 5 Q V f x 7 B n H M + Y m G q f F 8 s 5 f 3 R 4 k T M h J 1 m e H m d J k Y p y U X Z A B L 2 7 O 0 N k f a N H p 0 J 5 T r 8 0 v O / R n Z E X Q o t K / y T F b 1 W l h V m W x G K 6 1 0 k m 3 Z w p X n 0 Z v 6 E 0 F j / e / f H L r + Y 9 X T 0 c J I r 0 m u f V Y U e v X 1 1 U p m E m Q n 0 u 8 + p k V k p n E a t Z V i i S n E e y W z t c K P o C + S l t K o u U S V m b T q + 2 I 1 + b z V m u 4 j D h J O M P d a x R 5 6 D v r n b 5 / b c U b V K f L 3 + L v d Y H W / p i x n P t g G J J a s Z p v W f t k i I u Z K y W P X q 7 Z Z F w M V U z 7 W + 1 s u H 6 v r u 7 E w t 4 j T e L Z j q 1 b N M 8 8 K j j N t T L s b z p n 2 R h U a b x R 1 T M g + N + K G 9 0 L Y x P e B K n s e L 5 0 O j p U O v z I Y e m b f b o l Q i z S G f G 0 L R c q 0 f f F T r H R m q Z 8 O H j 1 / 5 Z J p 7 m 7 Y u L o Q b 5 b 0 p h x M q C p z O W 8 q 0 r v V q T 9 X k t 1 5 p M r o v k Z 0 o y R T m f b N u 8 O 8 f + 3 8 2 5 r o w s J 4 F W v + V M F n n V i y j S t U d M R K T i R 8 t S L H 9 X 1 o e C J U u p 8 + r v T c / X G Y u 2 X a 9 q l J z p r n 3 D K R Y R v w W l s 7 Z l 1 z L L 5 1 V v b b I 9 i a X G l U z T w H 2 f r L 9 g 5 8 M w 5 F L v u c T O 1 m c j z S K e 0 P Y l U T p y v Y 8 s E k W h T i K h r c q m A b Z 6 y 2 S T 6 b M + 9 H 1 t x N M i q R r e 9 g W / l m G R b 6 w 9 2 U g f H k c F S 2 C P e t J H w f p o z h o 8 l g G p h 3 r A O X x C Y 6 d H 9 h X t 0 w 9 l w X B a 8 H g 6 K y s l 5 d D v e x G X 7 n S b g 7 H w M J 7 E I e n s n T B d O L p v M Z Q Q N L Z 7 Z J X b j l a W G / s S O C Y i 3 c / N b t O K 2 7 g S o J X V 6 T n i a s G 5 o L I v 0 k h f W U m d + i M W V K T o S C D 9 Z C L R Q q K N R A e J L h I 9 J P p I H C A x g M E f Q B U y m R D K h F Q m x D I h l w n B T E h m Q j Q T s l m Q z c L X C 7 J Z k M 2 C b B Z k s y C b B d k s y G Z B N h u y 2 Z D N x s k I 2 W z I Z k M 2 G 7 L Z k M 2 G b D Z k c y C b A 9 k c y O b g S o N s D m R z I J s D 2 R z I 5 k A 2 F 7 K 5 k M 2 F b C 5 k c 3 E b g W w u Z H M h m w v Z X M j m Q T Y P s n m Q z Y N s H m T z c I + E b B 5 k 8 y C b B 9 l 8 y O Z D N h + y + Z D N h 2 w + Z P P x D Q C y + Z D N h 2 w D y D a A b A P I N o B s A 8 g 2 g G w D y D b A d z f I N o B s A W Q L I F s A 2 Q L I F k C 2 A L I F k C 2 A b A G + d Q f b D 5 3 r I e J M z z Z y 4 + H u H 4 y U X j t S t i N l O 1 K 2 I 2 U 7 U r Y j J b y 9 w v s S D L 4 d K W u 1 H S l r t R 0 p a 7 U d K W u 1 H S n r N t u O l L X a j p S 1 + r 8 Y K e s X 2 p 6 3 e r V v m p / H u 3 0 d M H q 3 r 2 t / 6 9 3 + R w y K D 0 7 K 6 b D W z Y 2 z W j + P l 7 r V o N s N u t O g u w 2 6 1 6 C / / P V 3 r Q c N + u N D 3 / M F 8 1 P y y H c e 8 u g z + R 8 R H T D K I 9 2 T P z 2 P f O d f z K O N C X E j k 7 Z W n v e e v 7 q m f w J Q S w E C L Q A U A A I A C A A A h C V Z 9 h Z r c 6 U A A A D 2 A A A A E g A A A A A A A A A A A A A A A A A A A A A A Q 2 9 u Z m l n L 1 B h Y 2 t h Z 2 U u e G 1 s U E s B A i 0 A F A A C A A g A A I Q l W Q / K 6 a u k A A A A 6 Q A A A B M A A A A A A A A A A A A A A A A A 8 Q A A A F t D b 2 5 0 Z W 5 0 X 1 R 5 c G V z X S 5 4 b W x Q S w E C L Q A U A A I A C A A A h C V Z 0 s W O L B U F A A A I J A A A E w A A A A A A A A A A A A A A A A D i A Q A A R m 9 y b X V s Y X M v U 2 V j d G l v b j E u b V B L B Q Y A A A A A A w A D A M I A A A B E 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r 1 A A A A A A A A A n 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A x O S U y M C h Q Y W d l J T I w M y k 8 L 0 l 0 Z W 1 Q Y X R o P j w v S X R l b U x v Y 2 F 0 a W 9 u P j x T d G F i b G V F b n R y a W V z P j x F b n R y e S B U e X B l P S J J c 1 B y a X Z h d G U i I F Z h b H V l P S J s M C I g L z 4 8 R W 5 0 c n k g V H l w Z T 0 i U X V l c n l J R C I g V m F s d W U 9 I n M 4 N z Q 3 M D V h Z C 0 w M D g 0 L T R h Z j c t O G E 5 Y S 1 l Y T k 0 O W R m Z G E 5 Z j U 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I y I i A v P j x F b n R y e S B U e X B l P S J G a W x s R X J y b 3 J D b 2 R l I i B W Y W x 1 Z T 0 i c 1 V u a 2 5 v d 2 4 i I C 8 + P E V u d H J 5 I F R 5 c G U 9 I k Z p b G x F c n J v c k N v d W 5 0 I i B W Y W x 1 Z T 0 i b D A i I C 8 + P E V u d H J 5 I F R 5 c G U 9 I k Z p b G x M Y X N 0 V X B k Y X R l Z C I g V m F s d W U 9 I m Q y M D I 0 L T A 5 L T A 0 V D E w O j U y O j Q 3 L j I 0 M D Q 3 M j R a I i A v P j x F b n R y e S B U e X B l P S J G a W x s Q 2 9 s d W 1 u V H l w Z X M i I F Z h b H V l P S J z Q X d Z R k J R T U Z C Z 1 l H I i A v P j x F b n R y e S B U e X B l P S J G a W x s Q 2 9 s d W 1 u T m F t Z X M i I F Z h b H V l P S J z W y Z x d W 9 0 O 2 5 v L i Z x d W 9 0 O y w m c X V v d D t y d W 4 m c X V v d D s s J n F 1 b 3 Q 7 Y 2 9 v b G l u Z 1 x u c m F 0 Z V x u W 0 s g b W l u X n v i i J I x f S B d J n F 1 b 3 Q 7 L C Z x d W 9 0 O 0 J I R V R c b m N v b m N l b n R y Y X R p b 2 5 c b i h 3 a X R o b 3 V 0 I H N l Z W R z K V x u W 3 d 0 I C V d J n F 1 b 3 Q 7 L C Z x d W 9 0 O 3 N l Z W R c b m 1 h c 3 N c b l t n X S Z x d W 9 0 O y w m c X V v d D t z Z W V k X G 5 w Y X J 0 a W N s Z S B z a X p l X G 5 k K D A u N S l c b l v O v G 1 d J n F 1 b 3 Q 7 L C Z x d W 9 0 O 0 N v b H V t b j c m c X V v d D s s J n F 1 b 3 Q 7 Q 2 9 s d W 1 u O C Z x d W 9 0 O y w m c X V v d D t 3 a G V y Z S B u I G l z I H R o Z S B w Y X J 0 a W N s Z S B u d W 1 i Z X I g Z G V u c 2 l 0 e S w g T C B p c y B 0 a G U g c G F y d G l j b G U g b G V u Z 3 R o L C B 0 I G l z I H R o Z 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1 R h Y m x l M D E 5 I C h Q Y W d l I D M p L 0 F 1 d G 9 S Z W 1 v d m V k Q 2 9 s d W 1 u c z E u e 2 5 v L i w w f S Z x d W 9 0 O y w m c X V v d D t T Z W N 0 a W 9 u M S 9 U Y W J s Z T A x O S A o U G F n Z S A z K S 9 B d X R v U m V t b 3 Z l Z E N v b H V t b n M x L n t y d W 4 s M X 0 m c X V v d D s s J n F 1 b 3 Q 7 U 2 V j d G l v b j E v V G F i b G U w M T k g K F B h Z 2 U g M y k v Q X V 0 b 1 J l b W 9 2 Z W R D b 2 x 1 b W 5 z M S 5 7 Y 2 9 v b G l u Z 1 x u c m F 0 Z V x u W 0 s g b W l u X n t 7 4 o i S M X 0 g X S w y f S Z x d W 9 0 O y w m c X V v d D t T Z W N 0 a W 9 u M S 9 U Y W J s Z T A x O S A o U G F n Z S A z K S 9 B d X R v U m V t b 3 Z l Z E N v b H V t b n M x L n t C S E V U X G 5 j b 2 5 j Z W 5 0 c m F 0 a W 9 u X G 4 o d 2 l 0 a G 9 1 d C B z Z W V k c y l c b l t 3 d C A l X S w z f S Z x d W 9 0 O y w m c X V v d D t T Z W N 0 a W 9 u M S 9 U Y W J s Z T A x O S A o U G F n Z S A z K S 9 B d X R v U m V t b 3 Z l Z E N v b H V t b n M x L n t z Z W V k X G 5 t Y X N z X G 5 b Z 1 0 s N H 0 m c X V v d D s s J n F 1 b 3 Q 7 U 2 V j d G l v b j E v V G F i b G U w M T k g K F B h Z 2 U g M y k v Q X V 0 b 1 J l b W 9 2 Z W R D b 2 x 1 b W 5 z M S 5 7 c 2 V l Z F x u c G F y d G l j b G U g c 2 l 6 Z V x u Z C g w L j U p X G 5 b z r x t X S w 1 f S Z x d W 9 0 O y w m c X V v d D t T Z W N 0 a W 9 u M S 9 U Y W J s Z T A x O S A o U G F n Z S A z K S 9 B d X R v U m V t b 3 Z l Z E N v b H V t b n M x L n t D b 2 x 1 b W 4 3 L D Z 9 J n F 1 b 3 Q 7 L C Z x d W 9 0 O 1 N l Y 3 R p b 2 4 x L 1 R h Y m x l M D E 5 I C h Q Y W d l I D M p L 0 F 1 d G 9 S Z W 1 v d m V k Q 2 9 s d W 1 u c z E u e 0 N v b H V t b j g s N 3 0 m c X V v d D s s J n F 1 b 3 Q 7 U 2 V j d G l v b j E v V G F i b G U w M T k g K F B h Z 2 U g M y k v Q X V 0 b 1 J l b W 9 2 Z W R D b 2 x 1 b W 5 z M S 5 7 d 2 h l c m U g b i B p c y B 0 a G U g c G F y d G l j b G U g b n V t Y m V y I G R l b n N p d H k s I E w g a X M g d G h l I H B h c n R p Y 2 x l I G x l b m d 0 a C w g d C B p c y B 0 a G U s O H 0 m c X V v d D t d L C Z x d W 9 0 O 0 N v b H V t b k N v d W 5 0 J n F 1 b 3 Q 7 O j k s J n F 1 b 3 Q 7 S 2 V 5 Q 2 9 s d W 1 u T m F t Z X M m c X V v d D s 6 W 1 0 s J n F 1 b 3 Q 7 Q 2 9 s d W 1 u S W R l b n R p d G l l c y Z x d W 9 0 O z p b J n F 1 b 3 Q 7 U 2 V j d G l v b j E v V G F i b G U w M T k g K F B h Z 2 U g M y k v Q X V 0 b 1 J l b W 9 2 Z W R D b 2 x 1 b W 5 z M S 5 7 b m 8 u L D B 9 J n F 1 b 3 Q 7 L C Z x d W 9 0 O 1 N l Y 3 R p b 2 4 x L 1 R h Y m x l M D E 5 I C h Q Y W d l I D M p L 0 F 1 d G 9 S Z W 1 v d m V k Q 2 9 s d W 1 u c z E u e 3 J 1 b i w x f S Z x d W 9 0 O y w m c X V v d D t T Z W N 0 a W 9 u M S 9 U Y W J s Z T A x O S A o U G F n Z S A z K S 9 B d X R v U m V t b 3 Z l Z E N v b H V t b n M x L n t j b 2 9 s a W 5 n X G 5 y Y X R l X G 5 b S y B t a W 5 e e 3 v i i J I x f S B d L D J 9 J n F 1 b 3 Q 7 L C Z x d W 9 0 O 1 N l Y 3 R p b 2 4 x L 1 R h Y m x l M D E 5 I C h Q Y W d l I D M p L 0 F 1 d G 9 S Z W 1 v d m V k Q 2 9 s d W 1 u c z E u e 0 J I R V R c b m N v b m N l b n R y Y X R p b 2 5 c b i h 3 a X R o b 3 V 0 I H N l Z W R z K V x u W 3 d 0 I C V d L D N 9 J n F 1 b 3 Q 7 L C Z x d W 9 0 O 1 N l Y 3 R p b 2 4 x L 1 R h Y m x l M D E 5 I C h Q Y W d l I D M p L 0 F 1 d G 9 S Z W 1 v d m V k Q 2 9 s d W 1 u c z E u e 3 N l Z W R c b m 1 h c 3 N c b l t n X S w 0 f S Z x d W 9 0 O y w m c X V v d D t T Z W N 0 a W 9 u M S 9 U Y W J s Z T A x O S A o U G F n Z S A z K S 9 B d X R v U m V t b 3 Z l Z E N v b H V t b n M x L n t z Z W V k X G 5 w Y X J 0 a W N s Z S B z a X p l X G 5 k K D A u N S l c b l v O v G 1 d L D V 9 J n F 1 b 3 Q 7 L C Z x d W 9 0 O 1 N l Y 3 R p b 2 4 x L 1 R h Y m x l M D E 5 I C h Q Y W d l I D M p L 0 F 1 d G 9 S Z W 1 v d m V k Q 2 9 s d W 1 u c z E u e 0 N v b H V t b j c s N n 0 m c X V v d D s s J n F 1 b 3 Q 7 U 2 V j d G l v b j E v V G F i b G U w M T k g K F B h Z 2 U g M y k v Q X V 0 b 1 J l b W 9 2 Z W R D b 2 x 1 b W 5 z M S 5 7 Q 2 9 s d W 1 u O C w 3 f S Z x d W 9 0 O y w m c X V v d D t T Z W N 0 a W 9 u M S 9 U Y W J s Z T A x O S A o U G F n Z S A z K S 9 B d X R v U m V t b 3 Z l Z E N v b H V t b n M x L n t 3 a G V y Z S B u I G l z I H R o Z S B w Y X J 0 a W N s Z S B u d W 1 i Z X I g Z G V u c 2 l 0 e S w g T C B p c y B 0 a G U g c G F y d G l j b G U g b G V u Z 3 R o L C B 0 I G l z I H R o Z S w 4 f S Z x d W 9 0 O 1 0 s J n F 1 b 3 Q 7 U m V s Y X R p b 2 5 z a G l w S W 5 m b y Z x d W 9 0 O z p b X X 0 i I C 8 + P C 9 T d G F i b G V F b n R y a W V z P j w v S X R l b T 4 8 S X R l b T 4 8 S X R l b U x v Y 2 F 0 a W 9 u P j x J d G V t V H l w Z T 5 G b 3 J t d W x h P C 9 J d G V t V H l w Z T 4 8 S X R l b V B h d G g + U 2 V j d G l v b j E v V G F i b G U w M T k l M j A o U G F n Z S U y M D M p L 1 N v d X J j Z T w v S X R l b V B h d G g + P C 9 J d G V t T G 9 j Y X R p b 2 4 + P F N 0 Y W J s Z U V u d H J p Z X M g L z 4 8 L 0 l 0 Z W 0 + P E l 0 Z W 0 + P E l 0 Z W 1 M b 2 N h d G l v b j 4 8 S X R l b V R 5 c G U + R m 9 y b X V s Y T w v S X R l b V R 5 c G U + P E l 0 Z W 1 Q Y X R o P l N l Y 3 R p b 2 4 x L 1 R h Y m x l M D E 5 J T I w K F B h Z 2 U l M j A z K S 9 U Y W J s Z T A x O T w v S X R l b V B h d G g + P C 9 J d G V t T G 9 j Y X R p b 2 4 + P F N 0 Y W J s Z U V u d H J p Z X M g L z 4 8 L 0 l 0 Z W 0 + P E l 0 Z W 0 + P E l 0 Z W 1 M b 2 N h d G l v b j 4 8 S X R l b V R 5 c G U + R m 9 y b X V s Y T w v S X R l b V R 5 c G U + P E l 0 Z W 1 Q Y X R o P l N l Y 3 R p b 2 4 x L 1 R h Y m x l M D E 5 J T I w K F B h Z 2 U l M j A z K S 9 Q c m 9 t b 3 R l Z C U y M E h l Y W R l c n M 8 L 0 l 0 Z W 1 Q Y X R o P j w v S X R l b U x v Y 2 F 0 a W 9 u P j x T d G F i b G V F b n R y a W V z I C 8 + P C 9 J d G V t P j x J d G V t P j x J d G V t T G 9 j Y X R p b 2 4 + P E l 0 Z W 1 U e X B l P k Z v c m 1 1 b G E 8 L 0 l 0 Z W 1 U e X B l P j x J d G V t U G F 0 a D 5 T Z W N 0 a W 9 u M S 9 U Y W J s Z T A x O S U y M C h Q Y W d l J T I w M y k v Q 2 h h b m d l Z C U y M F R 5 c G U 8 L 0 l 0 Z W 1 Q Y X R o P j w v S X R l b U x v Y 2 F 0 a W 9 u P j x T d G F i b G V F b n R y a W V z I C 8 + P C 9 J d G V t P j x J d G V t P j x J d G V t T G 9 j Y X R p b 2 4 + P E l 0 Z W 1 U e X B l P k Z v c m 1 1 b G E 8 L 0 l 0 Z W 1 U e X B l P j x J d G V t U G F 0 a D 5 T Z W N 0 a W 9 u M S 9 n Z z I z M T E w N i U y M C g 1 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F R h c m d l d C I g V m F s d W U 9 I n N n Z z I z M T E w N l 9 f N S I g L z 4 8 R W 5 0 c n k g V H l w Z T 0 i R m l s b G V k Q 2 9 t c G x l d G V S Z X N 1 b H R U b 1 d v c m t z a G V l d C I g V m F s d W U 9 I m w x I i A v P j x F b n R y e S B U e X B l P S J G a W x s Q 2 9 1 b n Q i I F Z h b H V l P S J s M z M i I C 8 + P E V u d H J 5 I F R 5 c G U 9 I k Z p b G x F c n J v c k N v Z G U i I F Z h b H V l P S J z V W 5 r b m 9 3 b i I g L z 4 8 R W 5 0 c n k g V H l w Z T 0 i R m l s b E V y c m 9 y Q 2 9 1 b n Q i I F Z h b H V l P S J s M C I g L z 4 8 R W 5 0 c n k g V H l w Z T 0 i R m l s b E x h c 3 R V c G R h d G V k I i B W Y W x 1 Z T 0 i Z D I w M j M t M T E t M D l U M T Q 6 M j c 6 M j k u M z g x N z U x M l o i I C 8 + P E V u d H J 5 I F R 5 c G U 9 I k Z p b G x D b 2 x 1 b W 5 U e X B l c y I g V m F s d W U 9 I n N C Z 1 l H Q m d Z S E J 3 W U Z C U V l G Q m d Z R k F 3 W U Z C U V V G Q m d V R k J R V U Z C U V V G Q l F V R k J R V U Z C U V V G Q l F V R k J R V U Z C U V V G Q l F V R k J R V U Z C U V V G Q l F V R k J R V U Z C U V V G Q l F V R k J R V U Z C U V V G Q l F V R k J R V U Z C U V V G Q l F V R k J R V U Z C U V V G Q l F V R k J R V U Z C U V V G Q l F V R k J R V U Z C U V V G Q l F V R k J R V U Z C U V V G Q l F V R k J R V U Z C U V V G Q X d Z P S I g L z 4 8 R W 5 0 c n k g V H l w Z T 0 i R m l s b E N v b H V t b k 5 h b W V z I i B W Y W x 1 Z T 0 i c 1 s m c X V v d D t T Y W 1 w b G U g T m F t Z S Z x d W 9 0 O y w m c X V v d D t T Y W 1 w b G U g c 2 9 1 c m N l I H R 5 c G U m c X V v d D s s J n F 1 b 3 Q 7 U 2 F t c G x l I G J 1 b G s g b G 9 0 I H J l Z i Z x d W 9 0 O y w m c X V v d D t T T 1 A g T m F t Z S Z x d W 9 0 O y w m c X V v d D t P c G V y Y X R v c i B u Y W 1 l J n F 1 b 3 Q 7 L C Z x d W 9 0 O 0 1 l Y X N 1 c m V t Z W 5 0 I G R h d G U g Y W 5 k I H R p b W U m c X V v d D s s J n F 1 b 3 Q 7 Q W 5 h b H l z a X M g Z G F 0 Z S B h b m Q g d G l t Z S Z x d W 9 0 O y w m c X V v d D t Q Y X J 0 a W N s Z S B u Y W 1 l J n F 1 b 3 Q 7 L C Z x d W 9 0 O 1 B h c n R p Y 2 x l I H J l Z n J h Y 3 R p d m U g a W 5 k Z X g m c X V v d D s s J n F 1 b 3 Q 7 U G F y d G l j b G U g Y W J z b 3 J w d G l v b i B p b m R l e C Z x d W 9 0 O y w m c X V v d D t E a X N w Z X J z Y W 5 0 I G 5 h b W U m c X V v d D s s J n F 1 b 3 Q 7 R G l z c G V y c 2 F u d C B y Z W Z y Y W N 0 a X Z l I G l u Z G V 4 J n F 1 b 3 Q 7 L C Z x d W 9 0 O 0 F j Y 2 V z c 2 9 y e S B u Y W 1 l J n F 1 b 3 Q 7 L C Z x d W 9 0 O 0 F u Y W x 5 c 2 l z I G 1 v Z G V s I C Z x d W 9 0 O y w m c X V v d D t T d G F y d C B y Z X N 1 b H Q g Y 2 h h b m 5 l b C B z a X p l J n F 1 b 3 Q 7 L C Z x d W 9 0 O 0 x h c 3 Q g c m V z d W x 0 I G N o Y W 5 u Z W w g c 2 l 6 Z S Z x d W 9 0 O y w m c X V v d D t S Z X N 1 b H Q g Z W 1 1 b G F 0 a W 9 u J n F 1 b 3 Q 7 L C Z x d W 9 0 O 0 9 i c 2 N 1 c m F 0 a W 9 u J n F 1 b 3 Q 7 L C Z x d W 9 0 O 1 J l c 2 l k d W F s J n F 1 b 3 Q 7 L C Z x d W 9 0 O 0 N v b m N l b n R y Y X R p b 2 4 m c X V v d D s s J n F 1 b 3 Q 7 U 3 B h b i Z x d W 9 0 O y w m c X V v d D t S Z X N 1 b H Q g d H J h b n N m b 3 J t I H R 5 c G U m c X V v d D s s J n F 1 b 3 Q 7 R C B b N C w g M 1 0 g L S B W b 2 x 1 b W U g d 2 V p Z 2 h 0 Z W Q g b W V h b i Z x d W 9 0 O y w m c X V v d D t V b m l m b 3 J t a X R 5 J n F 1 b 3 Q 7 L C Z x d W 9 0 O 1 N w Z W N p Z m l j I H N 1 c m Z h Y 2 U g Y X J l Y S Z x d W 9 0 O y w m c X V v d D t E I F s z L C A y X S A t I F N 1 c m Z h Y 2 U g d 2 V p Z 2 h 0 Z W Q g b W V h b i A m c X V v d D s s J n F 1 b 3 Q 7 Z C A o M C 4 x K S Z x d W 9 0 O y w m c X V v d D t k I C g w L j U p J n F 1 b 3 Q 7 L C Z x d W 9 0 O 2 Q g K D A u O S k m c X V v d D s s J n F 1 b 3 Q 7 U m V z d W x 0 I E J l d H d l Z W 4 g V X N l c i B T a X p l c y A o U 2 l 6 Z X M g a W 4 g d W 0 p J n F 1 b 3 Q 7 L C Z x d W 9 0 O 0 N v b H V t b j E m c X V v d D s s J n F 1 b 3 Q 7 X z E m c X V v d D s s J n F 1 b 3 Q 7 X z I m c X V v d D s s J n F 1 b 3 Q 7 X z M m c X V v d D s s J n F 1 b 3 Q 7 X z Q m c X V v d D s s J n F 1 b 3 Q 7 X z U m c X V v d D s s J n F 1 b 3 Q 7 X z Y m c X V v d D s s J n F 1 b 3 Q 7 X z c m c X V v d D s s J n F 1 b 3 Q 7 X z g m c X V v d D s s J n F 1 b 3 Q 7 X z k m c X V v d D s s J n F 1 b 3 Q 7 X z E w J n F 1 b 3 Q 7 L C Z x d W 9 0 O 1 8 x M S Z x d W 9 0 O y w m c X V v d D t f M T I m c X V v d D s s J n F 1 b 3 Q 7 X z E z J n F 1 b 3 Q 7 L C Z x d W 9 0 O 1 8 x N C Z x d W 9 0 O y w m c X V v d D t f M T U m c X V v d D s s J n F 1 b 3 Q 7 X z E 2 J n F 1 b 3 Q 7 L C Z x d W 9 0 O 1 8 x N y Z x d W 9 0 O y w m c X V v d D t f M T g m c X V v d D s s J n F 1 b 3 Q 7 X z E 5 J n F 1 b 3 Q 7 L C Z x d W 9 0 O 1 8 y M C Z x d W 9 0 O y w m c X V v d D t f M j E m c X V v d D s s J n F 1 b 3 Q 7 X z I y J n F 1 b 3 Q 7 L C Z x d W 9 0 O 1 8 y M y Z x d W 9 0 O y w m c X V v d D t f M j Q m c X V v d D s s J n F 1 b 3 Q 7 X z I 1 J n F 1 b 3 Q 7 L C Z x d W 9 0 O 1 8 y N i Z x d W 9 0 O y w m c X V v d D t f M j c m c X V v d D s s J n F 1 b 3 Q 7 X z I 4 J n F 1 b 3 Q 7 L C Z x d W 9 0 O 1 8 y O S Z x d W 9 0 O y w m c X V v d D t f M z A m c X V v d D s s J n F 1 b 3 Q 7 X z M x J n F 1 b 3 Q 7 L C Z x d W 9 0 O 1 8 z M i Z x d W 9 0 O y w m c X V v d D t f M z M m c X V v d D s s J n F 1 b 3 Q 7 X z M 0 J n F 1 b 3 Q 7 L C Z x d W 9 0 O 1 8 z N S Z x d W 9 0 O y w m c X V v d D t f M z Y m c X V v d D s s J n F 1 b 3 Q 7 X z M 3 J n F 1 b 3 Q 7 L C Z x d W 9 0 O 1 8 z O C Z x d W 9 0 O y w m c X V v d D t f M z k m c X V v d D s s J n F 1 b 3 Q 7 X z Q w J n F 1 b 3 Q 7 L C Z x d W 9 0 O 1 8 0 M S Z x d W 9 0 O y w m c X V v d D t f N D I m c X V v d D s s J n F 1 b 3 Q 7 X z Q z J n F 1 b 3 Q 7 L C Z x d W 9 0 O 1 8 0 N C Z x d W 9 0 O y w m c X V v d D t f N D U m c X V v d D s s J n F 1 b 3 Q 7 X z Q 2 J n F 1 b 3 Q 7 L C Z x d W 9 0 O 1 8 0 N y Z x d W 9 0 O y w m c X V v d D t f N D g m c X V v d D s s J n F 1 b 3 Q 7 X z Q 5 J n F 1 b 3 Q 7 L C Z x d W 9 0 O 1 8 1 M C Z x d W 9 0 O y w m c X V v d D t f N T E m c X V v d D s s J n F 1 b 3 Q 7 X z U y J n F 1 b 3 Q 7 L C Z x d W 9 0 O 1 8 1 M y Z x d W 9 0 O y w m c X V v d D t f N T Q m c X V v d D s s J n F 1 b 3 Q 7 X z U 1 J n F 1 b 3 Q 7 L C Z x d W 9 0 O 1 8 1 N i Z x d W 9 0 O y w m c X V v d D t f N T c m c X V v d D s s J n F 1 b 3 Q 7 X z U 4 J n F 1 b 3 Q 7 L C Z x d W 9 0 O 1 8 1 O S Z x d W 9 0 O y w m c X V v d D t f N j A m c X V v d D s s J n F 1 b 3 Q 7 X z Y x J n F 1 b 3 Q 7 L C Z x d W 9 0 O 1 8 2 M i Z x d W 9 0 O y w m c X V v d D t f N j M m c X V v d D s s J n F 1 b 3 Q 7 X z Y 0 J n F 1 b 3 Q 7 L C Z x d W 9 0 O 1 8 2 N S Z x d W 9 0 O y w m c X V v d D t f N j Y m c X V v d D s s J n F 1 b 3 Q 7 X z Y 3 J n F 1 b 3 Q 7 L C Z x d W 9 0 O 1 8 2 O C Z x d W 9 0 O y w m c X V v d D t f N j k m c X V v d D s s J n F 1 b 3 Q 7 X z c w J n F 1 b 3 Q 7 L C Z x d W 9 0 O 1 8 3 M S Z x d W 9 0 O y w m c X V v d D t f N z I m c X V v d D s s J n F 1 b 3 Q 7 X z c z J n F 1 b 3 Q 7 L C Z x d W 9 0 O 1 8 3 N C Z x d W 9 0 O y w m c X V v d D t f N z U m c X V v d D s s J n F 1 b 3 Q 7 X z c 2 J n F 1 b 3 Q 7 L C Z x d W 9 0 O 1 8 3 N y Z x d W 9 0 O y w m c X V v d D t f N z g m c X V v d D s s J n F 1 b 3 Q 7 X z c 5 J n F 1 b 3 Q 7 L C Z x d W 9 0 O 1 8 4 M C Z x d W 9 0 O y w m c X V v d D t f O D E m c X V v d D s s J n F 1 b 3 Q 7 X z g y J n F 1 b 3 Q 7 L C Z x d W 9 0 O 1 8 4 M y Z x d W 9 0 O y w m c X V v d D t f O D Q m c X V v d D s s J n F 1 b 3 Q 7 X z g 1 J n F 1 b 3 Q 7 L C Z x d W 9 0 O 1 8 4 N i Z x d W 9 0 O y w m c X V v d D t f O D c m c X V v d D s s J n F 1 b 3 Q 7 X z g 4 J n F 1 b 3 Q 7 L C Z x d W 9 0 O 1 8 4 O S Z x d W 9 0 O y w m c X V v d D t f O T A m c X V v d D s s J n F 1 b 3 Q 7 X z k x J n F 1 b 3 Q 7 L C Z x d W 9 0 O 1 8 5 M i Z x d W 9 0 O y w m c X V v d D t f O T M m c X V v d D s s J n F 1 b 3 Q 7 X z k 0 J n F 1 b 3 Q 7 L C Z x d W 9 0 O 1 8 5 N S Z x d W 9 0 O y w m c X V v d D t f O T Y m c X V v d D s s J n F 1 b 3 Q 7 X z k 3 J n F 1 b 3 Q 7 L C Z x d W 9 0 O 1 8 5 O C Z x d W 9 0 O y w m c X V v d D t f O T k m c X V v d D s s J n F 1 b 3 Q 7 T 3 B l c m F 0 b 3 I g T m 9 0 Z X M m c X V v d D t d I i A v P j x F b n R y e S B U e X B l P S J G a W x s U 3 R h d H V z I i B W Y W x 1 Z T 0 i c 0 N v b X B s Z X R l I i A v P j x F b n R y e S B U e X B l P S J B Z G R l Z F R v R G F 0 Y U 1 v Z G V s I i B W Y W x 1 Z T 0 i b D A i I C 8 + P E V u d H J 5 I F R 5 c G U 9 I l J l b G F 0 a W 9 u c 2 h p c E l u Z m 9 D b 2 5 0 Y W l u Z X I i I F Z h b H V l P S J z e y Z x d W 9 0 O 2 N v b H V t b k N v d W 5 0 J n F 1 b 3 Q 7 O j E z M S w m c X V v d D t r Z X l D b 2 x 1 b W 5 O Y W 1 l c y Z x d W 9 0 O z p b X S w m c X V v d D t x d W V y e V J l b G F 0 a W 9 u c 2 h p c H M m c X V v d D s 6 W 1 0 s J n F 1 b 3 Q 7 Y 2 9 s d W 1 u S W R l b n R p d G l l c y Z x d W 9 0 O z p b J n F 1 b 3 Q 7 U 2 V j d G l v b j E v Z 2 c y M z E x M D Y g K D U p L 0 F 1 d G 9 S Z W 1 v d m V k Q 2 9 s d W 1 u c z E u e 1 N h b X B s Z S B O Y W 1 l L D B 9 J n F 1 b 3 Q 7 L C Z x d W 9 0 O 1 N l Y 3 R p b 2 4 x L 2 d n M j M x M T A 2 I C g 1 K S 9 B d X R v U m V t b 3 Z l Z E N v b H V t b n M x L n t T Y W 1 w b G U g c 2 9 1 c m N l I H R 5 c G U s M X 0 m c X V v d D s s J n F 1 b 3 Q 7 U 2 V j d G l v b j E v Z 2 c y M z E x M D Y g K D U p L 0 F 1 d G 9 S Z W 1 v d m V k Q 2 9 s d W 1 u c z E u e 1 N h b X B s Z S B i d W x r I G x v d C B y Z W Y s M n 0 m c X V v d D s s J n F 1 b 3 Q 7 U 2 V j d G l v b j E v Z 2 c y M z E x M D Y g K D U p L 0 F 1 d G 9 S Z W 1 v d m V k Q 2 9 s d W 1 u c z E u e 1 N P U C B O Y W 1 l L D N 9 J n F 1 b 3 Q 7 L C Z x d W 9 0 O 1 N l Y 3 R p b 2 4 x L 2 d n M j M x M T A 2 I C g 1 K S 9 B d X R v U m V t b 3 Z l Z E N v b H V t b n M x L n t P c G V y Y X R v c i B u Y W 1 l L D R 9 J n F 1 b 3 Q 7 L C Z x d W 9 0 O 1 N l Y 3 R p b 2 4 x L 2 d n M j M x M T A 2 I C g 1 K S 9 B d X R v U m V t b 3 Z l Z E N v b H V t b n M x L n t N Z W F z d X J l b W V u d C B k Y X R l I G F u Z C B 0 a W 1 l L D V 9 J n F 1 b 3 Q 7 L C Z x d W 9 0 O 1 N l Y 3 R p b 2 4 x L 2 d n M j M x M T A 2 I C g 1 K S 9 B d X R v U m V t b 3 Z l Z E N v b H V t b n M x L n t B b m F s e X N p c y B k Y X R l I G F u Z C B 0 a W 1 l L D Z 9 J n F 1 b 3 Q 7 L C Z x d W 9 0 O 1 N l Y 3 R p b 2 4 x L 2 d n M j M x M T A 2 I C g 1 K S 9 B d X R v U m V t b 3 Z l Z E N v b H V t b n M x L n t Q Y X J 0 a W N s Z S B u Y W 1 l L D d 9 J n F 1 b 3 Q 7 L C Z x d W 9 0 O 1 N l Y 3 R p b 2 4 x L 2 d n M j M x M T A 2 I C g 1 K S 9 B d X R v U m V t b 3 Z l Z E N v b H V t b n M x L n t Q Y X J 0 a W N s Z S B y Z W Z y Y W N 0 a X Z l I G l u Z G V 4 L D h 9 J n F 1 b 3 Q 7 L C Z x d W 9 0 O 1 N l Y 3 R p b 2 4 x L 2 d n M j M x M T A 2 I C g 1 K S 9 B d X R v U m V t b 3 Z l Z E N v b H V t b n M x L n t Q Y X J 0 a W N s Z S B h Y n N v c n B 0 a W 9 u I G l u Z G V 4 L D l 9 J n F 1 b 3 Q 7 L C Z x d W 9 0 O 1 N l Y 3 R p b 2 4 x L 2 d n M j M x M T A 2 I C g 1 K S 9 B d X R v U m V t b 3 Z l Z E N v b H V t b n M x L n t E a X N w Z X J z Y W 5 0 I G 5 h b W U s M T B 9 J n F 1 b 3 Q 7 L C Z x d W 9 0 O 1 N l Y 3 R p b 2 4 x L 2 d n M j M x M T A 2 I C g 1 K S 9 B d X R v U m V t b 3 Z l Z E N v b H V t b n M x L n t E a X N w Z X J z Y W 5 0 I H J l Z n J h Y 3 R p d m U g a W 5 k Z X g s M T F 9 J n F 1 b 3 Q 7 L C Z x d W 9 0 O 1 N l Y 3 R p b 2 4 x L 2 d n M j M x M T A 2 I C g 1 K S 9 B d X R v U m V t b 3 Z l Z E N v b H V t b n M x L n t B Y 2 N l c 3 N v c n k g b m F t Z S w x M n 0 m c X V v d D s s J n F 1 b 3 Q 7 U 2 V j d G l v b j E v Z 2 c y M z E x M D Y g K D U p L 0 F 1 d G 9 S Z W 1 v d m V k Q 2 9 s d W 1 u c z E u e 0 F u Y W x 5 c 2 l z I G 1 v Z G V s I C w x M 3 0 m c X V v d D s s J n F 1 b 3 Q 7 U 2 V j d G l v b j E v Z 2 c y M z E x M D Y g K D U p L 0 F 1 d G 9 S Z W 1 v d m V k Q 2 9 s d W 1 u c z E u e 1 N 0 Y X J 0 I H J l c 3 V s d C B j a G F u b m V s I H N p e m U s M T R 9 J n F 1 b 3 Q 7 L C Z x d W 9 0 O 1 N l Y 3 R p b 2 4 x L 2 d n M j M x M T A 2 I C g 1 K S 9 B d X R v U m V t b 3 Z l Z E N v b H V t b n M x L n t M Y X N 0 I H J l c 3 V s d C B j a G F u b m V s I H N p e m U s M T V 9 J n F 1 b 3 Q 7 L C Z x d W 9 0 O 1 N l Y 3 R p b 2 4 x L 2 d n M j M x M T A 2 I C g 1 K S 9 B d X R v U m V t b 3 Z l Z E N v b H V t b n M x L n t S Z X N 1 b H Q g Z W 1 1 b G F 0 a W 9 u L D E 2 f S Z x d W 9 0 O y w m c X V v d D t T Z W N 0 a W 9 u M S 9 n Z z I z M T E w N i A o N S k v Q X V 0 b 1 J l b W 9 2 Z W R D b 2 x 1 b W 5 z M S 5 7 T 2 J z Y 3 V y Y X R p b 2 4 s M T d 9 J n F 1 b 3 Q 7 L C Z x d W 9 0 O 1 N l Y 3 R p b 2 4 x L 2 d n M j M x M T A 2 I C g 1 K S 9 B d X R v U m V t b 3 Z l Z E N v b H V t b n M x L n t S Z X N p Z H V h b C w x O H 0 m c X V v d D s s J n F 1 b 3 Q 7 U 2 V j d G l v b j E v Z 2 c y M z E x M D Y g K D U p L 0 F 1 d G 9 S Z W 1 v d m V k Q 2 9 s d W 1 u c z E u e 0 N v b m N l b n R y Y X R p b 2 4 s M T l 9 J n F 1 b 3 Q 7 L C Z x d W 9 0 O 1 N l Y 3 R p b 2 4 x L 2 d n M j M x M T A 2 I C g 1 K S 9 B d X R v U m V t b 3 Z l Z E N v b H V t b n M x L n t T c G F u L D I w f S Z x d W 9 0 O y w m c X V v d D t T Z W N 0 a W 9 u M S 9 n Z z I z M T E w N i A o N S k v Q X V 0 b 1 J l b W 9 2 Z W R D b 2 x 1 b W 5 z M S 5 7 U m V z d W x 0 I H R y Y W 5 z Z m 9 y b S B 0 e X B l L D I x f S Z x d W 9 0 O y w m c X V v d D t T Z W N 0 a W 9 u M S 9 n Z z I z M T E w N i A o N S k v Q X V 0 b 1 J l b W 9 2 Z W R D b 2 x 1 b W 5 z M S 5 7 R C B b N C w g M 1 0 g L S B W b 2 x 1 b W U g d 2 V p Z 2 h 0 Z W Q g b W V h b i w y M n 0 m c X V v d D s s J n F 1 b 3 Q 7 U 2 V j d G l v b j E v Z 2 c y M z E x M D Y g K D U p L 0 F 1 d G 9 S Z W 1 v d m V k Q 2 9 s d W 1 u c z E u e 1 V u a W Z v c m 1 p d H k s M j N 9 J n F 1 b 3 Q 7 L C Z x d W 9 0 O 1 N l Y 3 R p b 2 4 x L 2 d n M j M x M T A 2 I C g 1 K S 9 B d X R v U m V t b 3 Z l Z E N v b H V t b n M x L n t T c G V j a W Z p Y y B z d X J m Y W N l I G F y Z W E s M j R 9 J n F 1 b 3 Q 7 L C Z x d W 9 0 O 1 N l Y 3 R p b 2 4 x L 2 d n M j M x M T A 2 I C g 1 K S 9 B d X R v U m V t b 3 Z l Z E N v b H V t b n M x L n t E I F s z L C A y X S A t I F N 1 c m Z h Y 2 U g d 2 V p Z 2 h 0 Z W Q g b W V h b i A s M j V 9 J n F 1 b 3 Q 7 L C Z x d W 9 0 O 1 N l Y 3 R p b 2 4 x L 2 d n M j M x M T A 2 I C g 1 K S 9 B d X R v U m V t b 3 Z l Z E N v b H V t b n M x L n t k I C g w L j E p L D I 2 f S Z x d W 9 0 O y w m c X V v d D t T Z W N 0 a W 9 u M S 9 n Z z I z M T E w N i A o N S k v Q X V 0 b 1 J l b W 9 2 Z W R D b 2 x 1 b W 5 z M S 5 7 Z C A o M C 4 1 K S w y N 3 0 m c X V v d D s s J n F 1 b 3 Q 7 U 2 V j d G l v b j E v Z 2 c y M z E x M D Y g K D U p L 0 F 1 d G 9 S Z W 1 v d m V k Q 2 9 s d W 1 u c z E u e 2 Q g K D A u O S k s M j h 9 J n F 1 b 3 Q 7 L C Z x d W 9 0 O 1 N l Y 3 R p b 2 4 x L 2 d n M j M x M T A 2 I C g 1 K S 9 B d X R v U m V t b 3 Z l Z E N v b H V t b n M x L n t S Z X N 1 b H Q g Q m V 0 d 2 V l b i B V c 2 V y I F N p e m V z I C h T a X p l c y B p b i B 1 b S k s M j l 9 J n F 1 b 3 Q 7 L C Z x d W 9 0 O 1 N l Y 3 R p b 2 4 x L 2 d n M j M x M T A 2 I C g 1 K S 9 B d X R v U m V t b 3 Z l Z E N v b H V t b n M x L n t D b 2 x 1 b W 4 x L D M w f S Z x d W 9 0 O y w m c X V v d D t T Z W N 0 a W 9 u M S 9 n Z z I z M T E w N i A o N S k v Q X V 0 b 1 J l b W 9 2 Z W R D b 2 x 1 b W 5 z M S 5 7 X z E s M z F 9 J n F 1 b 3 Q 7 L C Z x d W 9 0 O 1 N l Y 3 R p b 2 4 x L 2 d n M j M x M T A 2 I C g 1 K S 9 B d X R v U m V t b 3 Z l Z E N v b H V t b n M x L n t f M i w z M n 0 m c X V v d D s s J n F 1 b 3 Q 7 U 2 V j d G l v b j E v Z 2 c y M z E x M D Y g K D U p L 0 F 1 d G 9 S Z W 1 v d m V k Q 2 9 s d W 1 u c z E u e 1 8 z L D M z f S Z x d W 9 0 O y w m c X V v d D t T Z W N 0 a W 9 u M S 9 n Z z I z M T E w N i A o N S k v Q X V 0 b 1 J l b W 9 2 Z W R D b 2 x 1 b W 5 z M S 5 7 X z Q s M z R 9 J n F 1 b 3 Q 7 L C Z x d W 9 0 O 1 N l Y 3 R p b 2 4 x L 2 d n M j M x M T A 2 I C g 1 K S 9 B d X R v U m V t b 3 Z l Z E N v b H V t b n M x L n t f N S w z N X 0 m c X V v d D s s J n F 1 b 3 Q 7 U 2 V j d G l v b j E v Z 2 c y M z E x M D Y g K D U p L 0 F 1 d G 9 S Z W 1 v d m V k Q 2 9 s d W 1 u c z E u e 1 8 2 L D M 2 f S Z x d W 9 0 O y w m c X V v d D t T Z W N 0 a W 9 u M S 9 n Z z I z M T E w N i A o N S k v Q X V 0 b 1 J l b W 9 2 Z W R D b 2 x 1 b W 5 z M S 5 7 X z c s M z d 9 J n F 1 b 3 Q 7 L C Z x d W 9 0 O 1 N l Y 3 R p b 2 4 x L 2 d n M j M x M T A 2 I C g 1 K S 9 B d X R v U m V t b 3 Z l Z E N v b H V t b n M x L n t f O C w z O H 0 m c X V v d D s s J n F 1 b 3 Q 7 U 2 V j d G l v b j E v Z 2 c y M z E x M D Y g K D U p L 0 F 1 d G 9 S Z W 1 v d m V k Q 2 9 s d W 1 u c z E u e 1 8 5 L D M 5 f S Z x d W 9 0 O y w m c X V v d D t T Z W N 0 a W 9 u M S 9 n Z z I z M T E w N i A o N S k v Q X V 0 b 1 J l b W 9 2 Z W R D b 2 x 1 b W 5 z M S 5 7 X z E w L D Q w f S Z x d W 9 0 O y w m c X V v d D t T Z W N 0 a W 9 u M S 9 n Z z I z M T E w N i A o N S k v Q X V 0 b 1 J l b W 9 2 Z W R D b 2 x 1 b W 5 z M S 5 7 X z E x L D Q x f S Z x d W 9 0 O y w m c X V v d D t T Z W N 0 a W 9 u M S 9 n Z z I z M T E w N i A o N S k v Q X V 0 b 1 J l b W 9 2 Z W R D b 2 x 1 b W 5 z M S 5 7 X z E y L D Q y f S Z x d W 9 0 O y w m c X V v d D t T Z W N 0 a W 9 u M S 9 n Z z I z M T E w N i A o N S k v Q X V 0 b 1 J l b W 9 2 Z W R D b 2 x 1 b W 5 z M S 5 7 X z E z L D Q z f S Z x d W 9 0 O y w m c X V v d D t T Z W N 0 a W 9 u M S 9 n Z z I z M T E w N i A o N S k v Q X V 0 b 1 J l b W 9 2 Z W R D b 2 x 1 b W 5 z M S 5 7 X z E 0 L D Q 0 f S Z x d W 9 0 O y w m c X V v d D t T Z W N 0 a W 9 u M S 9 n Z z I z M T E w N i A o N S k v Q X V 0 b 1 J l b W 9 2 Z W R D b 2 x 1 b W 5 z M S 5 7 X z E 1 L D Q 1 f S Z x d W 9 0 O y w m c X V v d D t T Z W N 0 a W 9 u M S 9 n Z z I z M T E w N i A o N S k v Q X V 0 b 1 J l b W 9 2 Z W R D b 2 x 1 b W 5 z M S 5 7 X z E 2 L D Q 2 f S Z x d W 9 0 O y w m c X V v d D t T Z W N 0 a W 9 u M S 9 n Z z I z M T E w N i A o N S k v Q X V 0 b 1 J l b W 9 2 Z W R D b 2 x 1 b W 5 z M S 5 7 X z E 3 L D Q 3 f S Z x d W 9 0 O y w m c X V v d D t T Z W N 0 a W 9 u M S 9 n Z z I z M T E w N i A o N S k v Q X V 0 b 1 J l b W 9 2 Z W R D b 2 x 1 b W 5 z M S 5 7 X z E 4 L D Q 4 f S Z x d W 9 0 O y w m c X V v d D t T Z W N 0 a W 9 u M S 9 n Z z I z M T E w N i A o N S k v Q X V 0 b 1 J l b W 9 2 Z W R D b 2 x 1 b W 5 z M S 5 7 X z E 5 L D Q 5 f S Z x d W 9 0 O y w m c X V v d D t T Z W N 0 a W 9 u M S 9 n Z z I z M T E w N i A o N S k v Q X V 0 b 1 J l b W 9 2 Z W R D b 2 x 1 b W 5 z M S 5 7 X z I w L D U w f S Z x d W 9 0 O y w m c X V v d D t T Z W N 0 a W 9 u M S 9 n Z z I z M T E w N i A o N S k v Q X V 0 b 1 J l b W 9 2 Z W R D b 2 x 1 b W 5 z M S 5 7 X z I x L D U x f S Z x d W 9 0 O y w m c X V v d D t T Z W N 0 a W 9 u M S 9 n Z z I z M T E w N i A o N S k v Q X V 0 b 1 J l b W 9 2 Z W R D b 2 x 1 b W 5 z M S 5 7 X z I y L D U y f S Z x d W 9 0 O y w m c X V v d D t T Z W N 0 a W 9 u M S 9 n Z z I z M T E w N i A o N S k v Q X V 0 b 1 J l b W 9 2 Z W R D b 2 x 1 b W 5 z M S 5 7 X z I z L D U z f S Z x d W 9 0 O y w m c X V v d D t T Z W N 0 a W 9 u M S 9 n Z z I z M T E w N i A o N S k v Q X V 0 b 1 J l b W 9 2 Z W R D b 2 x 1 b W 5 z M S 5 7 X z I 0 L D U 0 f S Z x d W 9 0 O y w m c X V v d D t T Z W N 0 a W 9 u M S 9 n Z z I z M T E w N i A o N S k v Q X V 0 b 1 J l b W 9 2 Z W R D b 2 x 1 b W 5 z M S 5 7 X z I 1 L D U 1 f S Z x d W 9 0 O y w m c X V v d D t T Z W N 0 a W 9 u M S 9 n Z z I z M T E w N i A o N S k v Q X V 0 b 1 J l b W 9 2 Z W R D b 2 x 1 b W 5 z M S 5 7 X z I 2 L D U 2 f S Z x d W 9 0 O y w m c X V v d D t T Z W N 0 a W 9 u M S 9 n Z z I z M T E w N i A o N S k v Q X V 0 b 1 J l b W 9 2 Z W R D b 2 x 1 b W 5 z M S 5 7 X z I 3 L D U 3 f S Z x d W 9 0 O y w m c X V v d D t T Z W N 0 a W 9 u M S 9 n Z z I z M T E w N i A o N S k v Q X V 0 b 1 J l b W 9 2 Z W R D b 2 x 1 b W 5 z M S 5 7 X z I 4 L D U 4 f S Z x d W 9 0 O y w m c X V v d D t T Z W N 0 a W 9 u M S 9 n Z z I z M T E w N i A o N S k v Q X V 0 b 1 J l b W 9 2 Z W R D b 2 x 1 b W 5 z M S 5 7 X z I 5 L D U 5 f S Z x d W 9 0 O y w m c X V v d D t T Z W N 0 a W 9 u M S 9 n Z z I z M T E w N i A o N S k v Q X V 0 b 1 J l b W 9 2 Z W R D b 2 x 1 b W 5 z M S 5 7 X z M w L D Y w f S Z x d W 9 0 O y w m c X V v d D t T Z W N 0 a W 9 u M S 9 n Z z I z M T E w N i A o N S k v Q X V 0 b 1 J l b W 9 2 Z W R D b 2 x 1 b W 5 z M S 5 7 X z M x L D Y x f S Z x d W 9 0 O y w m c X V v d D t T Z W N 0 a W 9 u M S 9 n Z z I z M T E w N i A o N S k v Q X V 0 b 1 J l b W 9 2 Z W R D b 2 x 1 b W 5 z M S 5 7 X z M y L D Y y f S Z x d W 9 0 O y w m c X V v d D t T Z W N 0 a W 9 u M S 9 n Z z I z M T E w N i A o N S k v Q X V 0 b 1 J l b W 9 2 Z W R D b 2 x 1 b W 5 z M S 5 7 X z M z L D Y z f S Z x d W 9 0 O y w m c X V v d D t T Z W N 0 a W 9 u M S 9 n Z z I z M T E w N i A o N S k v Q X V 0 b 1 J l b W 9 2 Z W R D b 2 x 1 b W 5 z M S 5 7 X z M 0 L D Y 0 f S Z x d W 9 0 O y w m c X V v d D t T Z W N 0 a W 9 u M S 9 n Z z I z M T E w N i A o N S k v Q X V 0 b 1 J l b W 9 2 Z W R D b 2 x 1 b W 5 z M S 5 7 X z M 1 L D Y 1 f S Z x d W 9 0 O y w m c X V v d D t T Z W N 0 a W 9 u M S 9 n Z z I z M T E w N i A o N S k v Q X V 0 b 1 J l b W 9 2 Z W R D b 2 x 1 b W 5 z M S 5 7 X z M 2 L D Y 2 f S Z x d W 9 0 O y w m c X V v d D t T Z W N 0 a W 9 u M S 9 n Z z I z M T E w N i A o N S k v Q X V 0 b 1 J l b W 9 2 Z W R D b 2 x 1 b W 5 z M S 5 7 X z M 3 L D Y 3 f S Z x d W 9 0 O y w m c X V v d D t T Z W N 0 a W 9 u M S 9 n Z z I z M T E w N i A o N S k v Q X V 0 b 1 J l b W 9 2 Z W R D b 2 x 1 b W 5 z M S 5 7 X z M 4 L D Y 4 f S Z x d W 9 0 O y w m c X V v d D t T Z W N 0 a W 9 u M S 9 n Z z I z M T E w N i A o N S k v Q X V 0 b 1 J l b W 9 2 Z W R D b 2 x 1 b W 5 z M S 5 7 X z M 5 L D Y 5 f S Z x d W 9 0 O y w m c X V v d D t T Z W N 0 a W 9 u M S 9 n Z z I z M T E w N i A o N S k v Q X V 0 b 1 J l b W 9 2 Z W R D b 2 x 1 b W 5 z M S 5 7 X z Q w L D c w f S Z x d W 9 0 O y w m c X V v d D t T Z W N 0 a W 9 u M S 9 n Z z I z M T E w N i A o N S k v Q X V 0 b 1 J l b W 9 2 Z W R D b 2 x 1 b W 5 z M S 5 7 X z Q x L D c x f S Z x d W 9 0 O y w m c X V v d D t T Z W N 0 a W 9 u M S 9 n Z z I z M T E w N i A o N S k v Q X V 0 b 1 J l b W 9 2 Z W R D b 2 x 1 b W 5 z M S 5 7 X z Q y L D c y f S Z x d W 9 0 O y w m c X V v d D t T Z W N 0 a W 9 u M S 9 n Z z I z M T E w N i A o N S k v Q X V 0 b 1 J l b W 9 2 Z W R D b 2 x 1 b W 5 z M S 5 7 X z Q z L D c z f S Z x d W 9 0 O y w m c X V v d D t T Z W N 0 a W 9 u M S 9 n Z z I z M T E w N i A o N S k v Q X V 0 b 1 J l b W 9 2 Z W R D b 2 x 1 b W 5 z M S 5 7 X z Q 0 L D c 0 f S Z x d W 9 0 O y w m c X V v d D t T Z W N 0 a W 9 u M S 9 n Z z I z M T E w N i A o N S k v Q X V 0 b 1 J l b W 9 2 Z W R D b 2 x 1 b W 5 z M S 5 7 X z Q 1 L D c 1 f S Z x d W 9 0 O y w m c X V v d D t T Z W N 0 a W 9 u M S 9 n Z z I z M T E w N i A o N S k v Q X V 0 b 1 J l b W 9 2 Z W R D b 2 x 1 b W 5 z M S 5 7 X z Q 2 L D c 2 f S Z x d W 9 0 O y w m c X V v d D t T Z W N 0 a W 9 u M S 9 n Z z I z M T E w N i A o N S k v Q X V 0 b 1 J l b W 9 2 Z W R D b 2 x 1 b W 5 z M S 5 7 X z Q 3 L D c 3 f S Z x d W 9 0 O y w m c X V v d D t T Z W N 0 a W 9 u M S 9 n Z z I z M T E w N i A o N S k v Q X V 0 b 1 J l b W 9 2 Z W R D b 2 x 1 b W 5 z M S 5 7 X z Q 4 L D c 4 f S Z x d W 9 0 O y w m c X V v d D t T Z W N 0 a W 9 u M S 9 n Z z I z M T E w N i A o N S k v Q X V 0 b 1 J l b W 9 2 Z W R D b 2 x 1 b W 5 z M S 5 7 X z Q 5 L D c 5 f S Z x d W 9 0 O y w m c X V v d D t T Z W N 0 a W 9 u M S 9 n Z z I z M T E w N i A o N S k v Q X V 0 b 1 J l b W 9 2 Z W R D b 2 x 1 b W 5 z M S 5 7 X z U w L D g w f S Z x d W 9 0 O y w m c X V v d D t T Z W N 0 a W 9 u M S 9 n Z z I z M T E w N i A o N S k v Q X V 0 b 1 J l b W 9 2 Z W R D b 2 x 1 b W 5 z M S 5 7 X z U x L D g x f S Z x d W 9 0 O y w m c X V v d D t T Z W N 0 a W 9 u M S 9 n Z z I z M T E w N i A o N S k v Q X V 0 b 1 J l b W 9 2 Z W R D b 2 x 1 b W 5 z M S 5 7 X z U y L D g y f S Z x d W 9 0 O y w m c X V v d D t T Z W N 0 a W 9 u M S 9 n Z z I z M T E w N i A o N S k v Q X V 0 b 1 J l b W 9 2 Z W R D b 2 x 1 b W 5 z M S 5 7 X z U z L D g z f S Z x d W 9 0 O y w m c X V v d D t T Z W N 0 a W 9 u M S 9 n Z z I z M T E w N i A o N S k v Q X V 0 b 1 J l b W 9 2 Z W R D b 2 x 1 b W 5 z M S 5 7 X z U 0 L D g 0 f S Z x d W 9 0 O y w m c X V v d D t T Z W N 0 a W 9 u M S 9 n Z z I z M T E w N i A o N S k v Q X V 0 b 1 J l b W 9 2 Z W R D b 2 x 1 b W 5 z M S 5 7 X z U 1 L D g 1 f S Z x d W 9 0 O y w m c X V v d D t T Z W N 0 a W 9 u M S 9 n Z z I z M T E w N i A o N S k v Q X V 0 b 1 J l b W 9 2 Z W R D b 2 x 1 b W 5 z M S 5 7 X z U 2 L D g 2 f S Z x d W 9 0 O y w m c X V v d D t T Z W N 0 a W 9 u M S 9 n Z z I z M T E w N i A o N S k v Q X V 0 b 1 J l b W 9 2 Z W R D b 2 x 1 b W 5 z M S 5 7 X z U 3 L D g 3 f S Z x d W 9 0 O y w m c X V v d D t T Z W N 0 a W 9 u M S 9 n Z z I z M T E w N i A o N S k v Q X V 0 b 1 J l b W 9 2 Z W R D b 2 x 1 b W 5 z M S 5 7 X z U 4 L D g 4 f S Z x d W 9 0 O y w m c X V v d D t T Z W N 0 a W 9 u M S 9 n Z z I z M T E w N i A o N S k v Q X V 0 b 1 J l b W 9 2 Z W R D b 2 x 1 b W 5 z M S 5 7 X z U 5 L D g 5 f S Z x d W 9 0 O y w m c X V v d D t T Z W N 0 a W 9 u M S 9 n Z z I z M T E w N i A o N S k v Q X V 0 b 1 J l b W 9 2 Z W R D b 2 x 1 b W 5 z M S 5 7 X z Y w L D k w f S Z x d W 9 0 O y w m c X V v d D t T Z W N 0 a W 9 u M S 9 n Z z I z M T E w N i A o N S k v Q X V 0 b 1 J l b W 9 2 Z W R D b 2 x 1 b W 5 z M S 5 7 X z Y x L D k x f S Z x d W 9 0 O y w m c X V v d D t T Z W N 0 a W 9 u M S 9 n Z z I z M T E w N i A o N S k v Q X V 0 b 1 J l b W 9 2 Z W R D b 2 x 1 b W 5 z M S 5 7 X z Y y L D k y f S Z x d W 9 0 O y w m c X V v d D t T Z W N 0 a W 9 u M S 9 n Z z I z M T E w N i A o N S k v Q X V 0 b 1 J l b W 9 2 Z W R D b 2 x 1 b W 5 z M S 5 7 X z Y z L D k z f S Z x d W 9 0 O y w m c X V v d D t T Z W N 0 a W 9 u M S 9 n Z z I z M T E w N i A o N S k v Q X V 0 b 1 J l b W 9 2 Z W R D b 2 x 1 b W 5 z M S 5 7 X z Y 0 L D k 0 f S Z x d W 9 0 O y w m c X V v d D t T Z W N 0 a W 9 u M S 9 n Z z I z M T E w N i A o N S k v Q X V 0 b 1 J l b W 9 2 Z W R D b 2 x 1 b W 5 z M S 5 7 X z Y 1 L D k 1 f S Z x d W 9 0 O y w m c X V v d D t T Z W N 0 a W 9 u M S 9 n Z z I z M T E w N i A o N S k v Q X V 0 b 1 J l b W 9 2 Z W R D b 2 x 1 b W 5 z M S 5 7 X z Y 2 L D k 2 f S Z x d W 9 0 O y w m c X V v d D t T Z W N 0 a W 9 u M S 9 n Z z I z M T E w N i A o N S k v Q X V 0 b 1 J l b W 9 2 Z W R D b 2 x 1 b W 5 z M S 5 7 X z Y 3 L D k 3 f S Z x d W 9 0 O y w m c X V v d D t T Z W N 0 a W 9 u M S 9 n Z z I z M T E w N i A o N S k v Q X V 0 b 1 J l b W 9 2 Z W R D b 2 x 1 b W 5 z M S 5 7 X z Y 4 L D k 4 f S Z x d W 9 0 O y w m c X V v d D t T Z W N 0 a W 9 u M S 9 n Z z I z M T E w N i A o N S k v Q X V 0 b 1 J l b W 9 2 Z W R D b 2 x 1 b W 5 z M S 5 7 X z Y 5 L D k 5 f S Z x d W 9 0 O y w m c X V v d D t T Z W N 0 a W 9 u M S 9 n Z z I z M T E w N i A o N S k v Q X V 0 b 1 J l b W 9 2 Z W R D b 2 x 1 b W 5 z M S 5 7 X z c w L D E w M H 0 m c X V v d D s s J n F 1 b 3 Q 7 U 2 V j d G l v b j E v Z 2 c y M z E x M D Y g K D U p L 0 F 1 d G 9 S Z W 1 v d m V k Q 2 9 s d W 1 u c z E u e 1 8 3 M S w x M D F 9 J n F 1 b 3 Q 7 L C Z x d W 9 0 O 1 N l Y 3 R p b 2 4 x L 2 d n M j M x M T A 2 I C g 1 K S 9 B d X R v U m V t b 3 Z l Z E N v b H V t b n M x L n t f N z I s M T A y f S Z x d W 9 0 O y w m c X V v d D t T Z W N 0 a W 9 u M S 9 n Z z I z M T E w N i A o N S k v Q X V 0 b 1 J l b W 9 2 Z W R D b 2 x 1 b W 5 z M S 5 7 X z c z L D E w M 3 0 m c X V v d D s s J n F 1 b 3 Q 7 U 2 V j d G l v b j E v Z 2 c y M z E x M D Y g K D U p L 0 F 1 d G 9 S Z W 1 v d m V k Q 2 9 s d W 1 u c z E u e 1 8 3 N C w x M D R 9 J n F 1 b 3 Q 7 L C Z x d W 9 0 O 1 N l Y 3 R p b 2 4 x L 2 d n M j M x M T A 2 I C g 1 K S 9 B d X R v U m V t b 3 Z l Z E N v b H V t b n M x L n t f N z U s M T A 1 f S Z x d W 9 0 O y w m c X V v d D t T Z W N 0 a W 9 u M S 9 n Z z I z M T E w N i A o N S k v Q X V 0 b 1 J l b W 9 2 Z W R D b 2 x 1 b W 5 z M S 5 7 X z c 2 L D E w N n 0 m c X V v d D s s J n F 1 b 3 Q 7 U 2 V j d G l v b j E v Z 2 c y M z E x M D Y g K D U p L 0 F 1 d G 9 S Z W 1 v d m V k Q 2 9 s d W 1 u c z E u e 1 8 3 N y w x M D d 9 J n F 1 b 3 Q 7 L C Z x d W 9 0 O 1 N l Y 3 R p b 2 4 x L 2 d n M j M x M T A 2 I C g 1 K S 9 B d X R v U m V t b 3 Z l Z E N v b H V t b n M x L n t f N z g s M T A 4 f S Z x d W 9 0 O y w m c X V v d D t T Z W N 0 a W 9 u M S 9 n Z z I z M T E w N i A o N S k v Q X V 0 b 1 J l b W 9 2 Z W R D b 2 x 1 b W 5 z M S 5 7 X z c 5 L D E w O X 0 m c X V v d D s s J n F 1 b 3 Q 7 U 2 V j d G l v b j E v Z 2 c y M z E x M D Y g K D U p L 0 F 1 d G 9 S Z W 1 v d m V k Q 2 9 s d W 1 u c z E u e 1 8 4 M C w x M T B 9 J n F 1 b 3 Q 7 L C Z x d W 9 0 O 1 N l Y 3 R p b 2 4 x L 2 d n M j M x M T A 2 I C g 1 K S 9 B d X R v U m V t b 3 Z l Z E N v b H V t b n M x L n t f O D E s M T E x f S Z x d W 9 0 O y w m c X V v d D t T Z W N 0 a W 9 u M S 9 n Z z I z M T E w N i A o N S k v Q X V 0 b 1 J l b W 9 2 Z W R D b 2 x 1 b W 5 z M S 5 7 X z g y L D E x M n 0 m c X V v d D s s J n F 1 b 3 Q 7 U 2 V j d G l v b j E v Z 2 c y M z E x M D Y g K D U p L 0 F 1 d G 9 S Z W 1 v d m V k Q 2 9 s d W 1 u c z E u e 1 8 4 M y w x M T N 9 J n F 1 b 3 Q 7 L C Z x d W 9 0 O 1 N l Y 3 R p b 2 4 x L 2 d n M j M x M T A 2 I C g 1 K S 9 B d X R v U m V t b 3 Z l Z E N v b H V t b n M x L n t f O D Q s M T E 0 f S Z x d W 9 0 O y w m c X V v d D t T Z W N 0 a W 9 u M S 9 n Z z I z M T E w N i A o N S k v Q X V 0 b 1 J l b W 9 2 Z W R D b 2 x 1 b W 5 z M S 5 7 X z g 1 L D E x N X 0 m c X V v d D s s J n F 1 b 3 Q 7 U 2 V j d G l v b j E v Z 2 c y M z E x M D Y g K D U p L 0 F 1 d G 9 S Z W 1 v d m V k Q 2 9 s d W 1 u c z E u e 1 8 4 N i w x M T Z 9 J n F 1 b 3 Q 7 L C Z x d W 9 0 O 1 N l Y 3 R p b 2 4 x L 2 d n M j M x M T A 2 I C g 1 K S 9 B d X R v U m V t b 3 Z l Z E N v b H V t b n M x L n t f O D c s M T E 3 f S Z x d W 9 0 O y w m c X V v d D t T Z W N 0 a W 9 u M S 9 n Z z I z M T E w N i A o N S k v Q X V 0 b 1 J l b W 9 2 Z W R D b 2 x 1 b W 5 z M S 5 7 X z g 4 L D E x O H 0 m c X V v d D s s J n F 1 b 3 Q 7 U 2 V j d G l v b j E v Z 2 c y M z E x M D Y g K D U p L 0 F 1 d G 9 S Z W 1 v d m V k Q 2 9 s d W 1 u c z E u e 1 8 4 O S w x M T l 9 J n F 1 b 3 Q 7 L C Z x d W 9 0 O 1 N l Y 3 R p b 2 4 x L 2 d n M j M x M T A 2 I C g 1 K S 9 B d X R v U m V t b 3 Z l Z E N v b H V t b n M x L n t f O T A s M T I w f S Z x d W 9 0 O y w m c X V v d D t T Z W N 0 a W 9 u M S 9 n Z z I z M T E w N i A o N S k v Q X V 0 b 1 J l b W 9 2 Z W R D b 2 x 1 b W 5 z M S 5 7 X z k x L D E y M X 0 m c X V v d D s s J n F 1 b 3 Q 7 U 2 V j d G l v b j E v Z 2 c y M z E x M D Y g K D U p L 0 F 1 d G 9 S Z W 1 v d m V k Q 2 9 s d W 1 u c z E u e 1 8 5 M i w x M j J 9 J n F 1 b 3 Q 7 L C Z x d W 9 0 O 1 N l Y 3 R p b 2 4 x L 2 d n M j M x M T A 2 I C g 1 K S 9 B d X R v U m V t b 3 Z l Z E N v b H V t b n M x L n t f O T M s M T I z f S Z x d W 9 0 O y w m c X V v d D t T Z W N 0 a W 9 u M S 9 n Z z I z M T E w N i A o N S k v Q X V 0 b 1 J l b W 9 2 Z W R D b 2 x 1 b W 5 z M S 5 7 X z k 0 L D E y N H 0 m c X V v d D s s J n F 1 b 3 Q 7 U 2 V j d G l v b j E v Z 2 c y M z E x M D Y g K D U p L 0 F 1 d G 9 S Z W 1 v d m V k Q 2 9 s d W 1 u c z E u e 1 8 5 N S w x M j V 9 J n F 1 b 3 Q 7 L C Z x d W 9 0 O 1 N l Y 3 R p b 2 4 x L 2 d n M j M x M T A 2 I C g 1 K S 9 B d X R v U m V t b 3 Z l Z E N v b H V t b n M x L n t f O T Y s M T I 2 f S Z x d W 9 0 O y w m c X V v d D t T Z W N 0 a W 9 u M S 9 n Z z I z M T E w N i A o N S k v Q X V 0 b 1 J l b W 9 2 Z W R D b 2 x 1 b W 5 z M S 5 7 X z k 3 L D E y N 3 0 m c X V v d D s s J n F 1 b 3 Q 7 U 2 V j d G l v b j E v Z 2 c y M z E x M D Y g K D U p L 0 F 1 d G 9 S Z W 1 v d m V k Q 2 9 s d W 1 u c z E u e 1 8 5 O C w x M j h 9 J n F 1 b 3 Q 7 L C Z x d W 9 0 O 1 N l Y 3 R p b 2 4 x L 2 d n M j M x M T A 2 I C g 1 K S 9 B d X R v U m V t b 3 Z l Z E N v b H V t b n M x L n t f O T k s M T I 5 f S Z x d W 9 0 O y w m c X V v d D t T Z W N 0 a W 9 u M S 9 n Z z I z M T E w N i A o N S k v Q X V 0 b 1 J l b W 9 2 Z W R D b 2 x 1 b W 5 z M S 5 7 T 3 B l c m F 0 b 3 I g T m 9 0 Z X M s M T M w f S Z x d W 9 0 O 1 0 s J n F 1 b 3 Q 7 Q 2 9 s d W 1 u Q 2 9 1 b n Q m c X V v d D s 6 M T M x L C Z x d W 9 0 O 0 t l e U N v b H V t b k 5 h b W V z J n F 1 b 3 Q 7 O l t d L C Z x d W 9 0 O 0 N v b H V t b k l k Z W 5 0 a X R p Z X M m c X V v d D s 6 W y Z x d W 9 0 O 1 N l Y 3 R p b 2 4 x L 2 d n M j M x M T A 2 I C g 1 K S 9 B d X R v U m V t b 3 Z l Z E N v b H V t b n M x L n t T Y W 1 w b G U g T m F t Z S w w f S Z x d W 9 0 O y w m c X V v d D t T Z W N 0 a W 9 u M S 9 n Z z I z M T E w N i A o N S k v Q X V 0 b 1 J l b W 9 2 Z W R D b 2 x 1 b W 5 z M S 5 7 U 2 F t c G x l I H N v d X J j Z S B 0 e X B l L D F 9 J n F 1 b 3 Q 7 L C Z x d W 9 0 O 1 N l Y 3 R p b 2 4 x L 2 d n M j M x M T A 2 I C g 1 K S 9 B d X R v U m V t b 3 Z l Z E N v b H V t b n M x L n t T Y W 1 w b G U g Y n V s a y B s b 3 Q g c m V m L D J 9 J n F 1 b 3 Q 7 L C Z x d W 9 0 O 1 N l Y 3 R p b 2 4 x L 2 d n M j M x M T A 2 I C g 1 K S 9 B d X R v U m V t b 3 Z l Z E N v b H V t b n M x L n t T T 1 A g T m F t Z S w z f S Z x d W 9 0 O y w m c X V v d D t T Z W N 0 a W 9 u M S 9 n Z z I z M T E w N i A o N S k v Q X V 0 b 1 J l b W 9 2 Z W R D b 2 x 1 b W 5 z M S 5 7 T 3 B l c m F 0 b 3 I g b m F t Z S w 0 f S Z x d W 9 0 O y w m c X V v d D t T Z W N 0 a W 9 u M S 9 n Z z I z M T E w N i A o N S k v Q X V 0 b 1 J l b W 9 2 Z W R D b 2 x 1 b W 5 z M S 5 7 T W V h c 3 V y Z W 1 l b n Q g Z G F 0 Z S B h b m Q g d G l t Z S w 1 f S Z x d W 9 0 O y w m c X V v d D t T Z W N 0 a W 9 u M S 9 n Z z I z M T E w N i A o N S k v Q X V 0 b 1 J l b W 9 2 Z W R D b 2 x 1 b W 5 z M S 5 7 Q W 5 h b H l z a X M g Z G F 0 Z S B h b m Q g d G l t Z S w 2 f S Z x d W 9 0 O y w m c X V v d D t T Z W N 0 a W 9 u M S 9 n Z z I z M T E w N i A o N S k v Q X V 0 b 1 J l b W 9 2 Z W R D b 2 x 1 b W 5 z M S 5 7 U G F y d G l j b G U g b m F t Z S w 3 f S Z x d W 9 0 O y w m c X V v d D t T Z W N 0 a W 9 u M S 9 n Z z I z M T E w N i A o N S k v Q X V 0 b 1 J l b W 9 2 Z W R D b 2 x 1 b W 5 z M S 5 7 U G F y d G l j b G U g c m V m c m F j d G l 2 Z S B p b m R l e C w 4 f S Z x d W 9 0 O y w m c X V v d D t T Z W N 0 a W 9 u M S 9 n Z z I z M T E w N i A o N S k v Q X V 0 b 1 J l b W 9 2 Z W R D b 2 x 1 b W 5 z M S 5 7 U G F y d G l j b G U g Y W J z b 3 J w d G l v b i B p b m R l e C w 5 f S Z x d W 9 0 O y w m c X V v d D t T Z W N 0 a W 9 u M S 9 n Z z I z M T E w N i A o N S k v Q X V 0 b 1 J l b W 9 2 Z W R D b 2 x 1 b W 5 z M S 5 7 R G l z c G V y c 2 F u d C B u Y W 1 l L D E w f S Z x d W 9 0 O y w m c X V v d D t T Z W N 0 a W 9 u M S 9 n Z z I z M T E w N i A o N S k v Q X V 0 b 1 J l b W 9 2 Z W R D b 2 x 1 b W 5 z M S 5 7 R G l z c G V y c 2 F u d C B y Z W Z y Y W N 0 a X Z l I G l u Z G V 4 L D E x f S Z x d W 9 0 O y w m c X V v d D t T Z W N 0 a W 9 u M S 9 n Z z I z M T E w N i A o N S k v Q X V 0 b 1 J l b W 9 2 Z W R D b 2 x 1 b W 5 z M S 5 7 Q W N j Z X N z b 3 J 5 I G 5 h b W U s M T J 9 J n F 1 b 3 Q 7 L C Z x d W 9 0 O 1 N l Y 3 R p b 2 4 x L 2 d n M j M x M T A 2 I C g 1 K S 9 B d X R v U m V t b 3 Z l Z E N v b H V t b n M x L n t B b m F s e X N p c y B t b 2 R l b C A s M T N 9 J n F 1 b 3 Q 7 L C Z x d W 9 0 O 1 N l Y 3 R p b 2 4 x L 2 d n M j M x M T A 2 I C g 1 K S 9 B d X R v U m V t b 3 Z l Z E N v b H V t b n M x L n t T d G F y d C B y Z X N 1 b H Q g Y 2 h h b m 5 l b C B z a X p l L D E 0 f S Z x d W 9 0 O y w m c X V v d D t T Z W N 0 a W 9 u M S 9 n Z z I z M T E w N i A o N S k v Q X V 0 b 1 J l b W 9 2 Z W R D b 2 x 1 b W 5 z M S 5 7 T G F z d C B y Z X N 1 b H Q g Y 2 h h b m 5 l b C B z a X p l L D E 1 f S Z x d W 9 0 O y w m c X V v d D t T Z W N 0 a W 9 u M S 9 n Z z I z M T E w N i A o N S k v Q X V 0 b 1 J l b W 9 2 Z W R D b 2 x 1 b W 5 z M S 5 7 U m V z d W x 0 I G V t d W x h d G l v b i w x N n 0 m c X V v d D s s J n F 1 b 3 Q 7 U 2 V j d G l v b j E v Z 2 c y M z E x M D Y g K D U p L 0 F 1 d G 9 S Z W 1 v d m V k Q 2 9 s d W 1 u c z E u e 0 9 i c 2 N 1 c m F 0 a W 9 u L D E 3 f S Z x d W 9 0 O y w m c X V v d D t T Z W N 0 a W 9 u M S 9 n Z z I z M T E w N i A o N S k v Q X V 0 b 1 J l b W 9 2 Z W R D b 2 x 1 b W 5 z M S 5 7 U m V z a W R 1 Y W w s M T h 9 J n F 1 b 3 Q 7 L C Z x d W 9 0 O 1 N l Y 3 R p b 2 4 x L 2 d n M j M x M T A 2 I C g 1 K S 9 B d X R v U m V t b 3 Z l Z E N v b H V t b n M x L n t D b 2 5 j Z W 5 0 c m F 0 a W 9 u L D E 5 f S Z x d W 9 0 O y w m c X V v d D t T Z W N 0 a W 9 u M S 9 n Z z I z M T E w N i A o N S k v Q X V 0 b 1 J l b W 9 2 Z W R D b 2 x 1 b W 5 z M S 5 7 U 3 B h b i w y M H 0 m c X V v d D s s J n F 1 b 3 Q 7 U 2 V j d G l v b j E v Z 2 c y M z E x M D Y g K D U p L 0 F 1 d G 9 S Z W 1 v d m V k Q 2 9 s d W 1 u c z E u e 1 J l c 3 V s d C B 0 c m F u c 2 Z v c m 0 g d H l w Z S w y M X 0 m c X V v d D s s J n F 1 b 3 Q 7 U 2 V j d G l v b j E v Z 2 c y M z E x M D Y g K D U p L 0 F 1 d G 9 S Z W 1 v d m V k Q 2 9 s d W 1 u c z E u e 0 Q g W z Q s I D N d I C 0 g V m 9 s d W 1 l I H d l a W d o d G V k I G 1 l Y W 4 s M j J 9 J n F 1 b 3 Q 7 L C Z x d W 9 0 O 1 N l Y 3 R p b 2 4 x L 2 d n M j M x M T A 2 I C g 1 K S 9 B d X R v U m V t b 3 Z l Z E N v b H V t b n M x L n t V b m l m b 3 J t a X R 5 L D I z f S Z x d W 9 0 O y w m c X V v d D t T Z W N 0 a W 9 u M S 9 n Z z I z M T E w N i A o N S k v Q X V 0 b 1 J l b W 9 2 Z W R D b 2 x 1 b W 5 z M S 5 7 U 3 B l Y 2 l m a W M g c 3 V y Z m F j Z S B h c m V h L D I 0 f S Z x d W 9 0 O y w m c X V v d D t T Z W N 0 a W 9 u M S 9 n Z z I z M T E w N i A o N S k v Q X V 0 b 1 J l b W 9 2 Z W R D b 2 x 1 b W 5 z M S 5 7 R C B b M y w g M l 0 g L S B T d X J m Y W N l I H d l a W d o d G V k I G 1 l Y W 4 g L D I 1 f S Z x d W 9 0 O y w m c X V v d D t T Z W N 0 a W 9 u M S 9 n Z z I z M T E w N i A o N S k v Q X V 0 b 1 J l b W 9 2 Z W R D b 2 x 1 b W 5 z M S 5 7 Z C A o M C 4 x K S w y N n 0 m c X V v d D s s J n F 1 b 3 Q 7 U 2 V j d G l v b j E v Z 2 c y M z E x M D Y g K D U p L 0 F 1 d G 9 S Z W 1 v d m V k Q 2 9 s d W 1 u c z E u e 2 Q g K D A u N S k s M j d 9 J n F 1 b 3 Q 7 L C Z x d W 9 0 O 1 N l Y 3 R p b 2 4 x L 2 d n M j M x M T A 2 I C g 1 K S 9 B d X R v U m V t b 3 Z l Z E N v b H V t b n M x L n t k I C g w L j k p L D I 4 f S Z x d W 9 0 O y w m c X V v d D t T Z W N 0 a W 9 u M S 9 n Z z I z M T E w N i A o N S k v Q X V 0 b 1 J l b W 9 2 Z W R D b 2 x 1 b W 5 z M S 5 7 U m V z d W x 0 I E J l d H d l Z W 4 g V X N l c i B T a X p l c y A o U 2 l 6 Z X M g a W 4 g d W 0 p L D I 5 f S Z x d W 9 0 O y w m c X V v d D t T Z W N 0 a W 9 u M S 9 n Z z I z M T E w N i A o N S k v Q X V 0 b 1 J l b W 9 2 Z W R D b 2 x 1 b W 5 z M S 5 7 Q 2 9 s d W 1 u M S w z M H 0 m c X V v d D s s J n F 1 b 3 Q 7 U 2 V j d G l v b j E v Z 2 c y M z E x M D Y g K D U p L 0 F 1 d G 9 S Z W 1 v d m V k Q 2 9 s d W 1 u c z E u e 1 8 x L D M x f S Z x d W 9 0 O y w m c X V v d D t T Z W N 0 a W 9 u M S 9 n Z z I z M T E w N i A o N S k v Q X V 0 b 1 J l b W 9 2 Z W R D b 2 x 1 b W 5 z M S 5 7 X z I s M z J 9 J n F 1 b 3 Q 7 L C Z x d W 9 0 O 1 N l Y 3 R p b 2 4 x L 2 d n M j M x M T A 2 I C g 1 K S 9 B d X R v U m V t b 3 Z l Z E N v b H V t b n M x L n t f M y w z M 3 0 m c X V v d D s s J n F 1 b 3 Q 7 U 2 V j d G l v b j E v Z 2 c y M z E x M D Y g K D U p L 0 F 1 d G 9 S Z W 1 v d m V k Q 2 9 s d W 1 u c z E u e 1 8 0 L D M 0 f S Z x d W 9 0 O y w m c X V v d D t T Z W N 0 a W 9 u M S 9 n Z z I z M T E w N i A o N S k v Q X V 0 b 1 J l b W 9 2 Z W R D b 2 x 1 b W 5 z M S 5 7 X z U s M z V 9 J n F 1 b 3 Q 7 L C Z x d W 9 0 O 1 N l Y 3 R p b 2 4 x L 2 d n M j M x M T A 2 I C g 1 K S 9 B d X R v U m V t b 3 Z l Z E N v b H V t b n M x L n t f N i w z N n 0 m c X V v d D s s J n F 1 b 3 Q 7 U 2 V j d G l v b j E v Z 2 c y M z E x M D Y g K D U p L 0 F 1 d G 9 S Z W 1 v d m V k Q 2 9 s d W 1 u c z E u e 1 8 3 L D M 3 f S Z x d W 9 0 O y w m c X V v d D t T Z W N 0 a W 9 u M S 9 n Z z I z M T E w N i A o N S k v Q X V 0 b 1 J l b W 9 2 Z W R D b 2 x 1 b W 5 z M S 5 7 X z g s M z h 9 J n F 1 b 3 Q 7 L C Z x d W 9 0 O 1 N l Y 3 R p b 2 4 x L 2 d n M j M x M T A 2 I C g 1 K S 9 B d X R v U m V t b 3 Z l Z E N v b H V t b n M x L n t f O S w z O X 0 m c X V v d D s s J n F 1 b 3 Q 7 U 2 V j d G l v b j E v Z 2 c y M z E x M D Y g K D U p L 0 F 1 d G 9 S Z W 1 v d m V k Q 2 9 s d W 1 u c z E u e 1 8 x M C w 0 M H 0 m c X V v d D s s J n F 1 b 3 Q 7 U 2 V j d G l v b j E v Z 2 c y M z E x M D Y g K D U p L 0 F 1 d G 9 S Z W 1 v d m V k Q 2 9 s d W 1 u c z E u e 1 8 x M S w 0 M X 0 m c X V v d D s s J n F 1 b 3 Q 7 U 2 V j d G l v b j E v Z 2 c y M z E x M D Y g K D U p L 0 F 1 d G 9 S Z W 1 v d m V k Q 2 9 s d W 1 u c z E u e 1 8 x M i w 0 M n 0 m c X V v d D s s J n F 1 b 3 Q 7 U 2 V j d G l v b j E v Z 2 c y M z E x M D Y g K D U p L 0 F 1 d G 9 S Z W 1 v d m V k Q 2 9 s d W 1 u c z E u e 1 8 x M y w 0 M 3 0 m c X V v d D s s J n F 1 b 3 Q 7 U 2 V j d G l v b j E v Z 2 c y M z E x M D Y g K D U p L 0 F 1 d G 9 S Z W 1 v d m V k Q 2 9 s d W 1 u c z E u e 1 8 x N C w 0 N H 0 m c X V v d D s s J n F 1 b 3 Q 7 U 2 V j d G l v b j E v Z 2 c y M z E x M D Y g K D U p L 0 F 1 d G 9 S Z W 1 v d m V k Q 2 9 s d W 1 u c z E u e 1 8 x N S w 0 N X 0 m c X V v d D s s J n F 1 b 3 Q 7 U 2 V j d G l v b j E v Z 2 c y M z E x M D Y g K D U p L 0 F 1 d G 9 S Z W 1 v d m V k Q 2 9 s d W 1 u c z E u e 1 8 x N i w 0 N n 0 m c X V v d D s s J n F 1 b 3 Q 7 U 2 V j d G l v b j E v Z 2 c y M z E x M D Y g K D U p L 0 F 1 d G 9 S Z W 1 v d m V k Q 2 9 s d W 1 u c z E u e 1 8 x N y w 0 N 3 0 m c X V v d D s s J n F 1 b 3 Q 7 U 2 V j d G l v b j E v Z 2 c y M z E x M D Y g K D U p L 0 F 1 d G 9 S Z W 1 v d m V k Q 2 9 s d W 1 u c z E u e 1 8 x O C w 0 O H 0 m c X V v d D s s J n F 1 b 3 Q 7 U 2 V j d G l v b j E v Z 2 c y M z E x M D Y g K D U p L 0 F 1 d G 9 S Z W 1 v d m V k Q 2 9 s d W 1 u c z E u e 1 8 x O S w 0 O X 0 m c X V v d D s s J n F 1 b 3 Q 7 U 2 V j d G l v b j E v Z 2 c y M z E x M D Y g K D U p L 0 F 1 d G 9 S Z W 1 v d m V k Q 2 9 s d W 1 u c z E u e 1 8 y M C w 1 M H 0 m c X V v d D s s J n F 1 b 3 Q 7 U 2 V j d G l v b j E v Z 2 c y M z E x M D Y g K D U p L 0 F 1 d G 9 S Z W 1 v d m V k Q 2 9 s d W 1 u c z E u e 1 8 y M S w 1 M X 0 m c X V v d D s s J n F 1 b 3 Q 7 U 2 V j d G l v b j E v Z 2 c y M z E x M D Y g K D U p L 0 F 1 d G 9 S Z W 1 v d m V k Q 2 9 s d W 1 u c z E u e 1 8 y M i w 1 M n 0 m c X V v d D s s J n F 1 b 3 Q 7 U 2 V j d G l v b j E v Z 2 c y M z E x M D Y g K D U p L 0 F 1 d G 9 S Z W 1 v d m V k Q 2 9 s d W 1 u c z E u e 1 8 y M y w 1 M 3 0 m c X V v d D s s J n F 1 b 3 Q 7 U 2 V j d G l v b j E v Z 2 c y M z E x M D Y g K D U p L 0 F 1 d G 9 S Z W 1 v d m V k Q 2 9 s d W 1 u c z E u e 1 8 y N C w 1 N H 0 m c X V v d D s s J n F 1 b 3 Q 7 U 2 V j d G l v b j E v Z 2 c y M z E x M D Y g K D U p L 0 F 1 d G 9 S Z W 1 v d m V k Q 2 9 s d W 1 u c z E u e 1 8 y N S w 1 N X 0 m c X V v d D s s J n F 1 b 3 Q 7 U 2 V j d G l v b j E v Z 2 c y M z E x M D Y g K D U p L 0 F 1 d G 9 S Z W 1 v d m V k Q 2 9 s d W 1 u c z E u e 1 8 y N i w 1 N n 0 m c X V v d D s s J n F 1 b 3 Q 7 U 2 V j d G l v b j E v Z 2 c y M z E x M D Y g K D U p L 0 F 1 d G 9 S Z W 1 v d m V k Q 2 9 s d W 1 u c z E u e 1 8 y N y w 1 N 3 0 m c X V v d D s s J n F 1 b 3 Q 7 U 2 V j d G l v b j E v Z 2 c y M z E x M D Y g K D U p L 0 F 1 d G 9 S Z W 1 v d m V k Q 2 9 s d W 1 u c z E u e 1 8 y O C w 1 O H 0 m c X V v d D s s J n F 1 b 3 Q 7 U 2 V j d G l v b j E v Z 2 c y M z E x M D Y g K D U p L 0 F 1 d G 9 S Z W 1 v d m V k Q 2 9 s d W 1 u c z E u e 1 8 y O S w 1 O X 0 m c X V v d D s s J n F 1 b 3 Q 7 U 2 V j d G l v b j E v Z 2 c y M z E x M D Y g K D U p L 0 F 1 d G 9 S Z W 1 v d m V k Q 2 9 s d W 1 u c z E u e 1 8 z M C w 2 M H 0 m c X V v d D s s J n F 1 b 3 Q 7 U 2 V j d G l v b j E v Z 2 c y M z E x M D Y g K D U p L 0 F 1 d G 9 S Z W 1 v d m V k Q 2 9 s d W 1 u c z E u e 1 8 z M S w 2 M X 0 m c X V v d D s s J n F 1 b 3 Q 7 U 2 V j d G l v b j E v Z 2 c y M z E x M D Y g K D U p L 0 F 1 d G 9 S Z W 1 v d m V k Q 2 9 s d W 1 u c z E u e 1 8 z M i w 2 M n 0 m c X V v d D s s J n F 1 b 3 Q 7 U 2 V j d G l v b j E v Z 2 c y M z E x M D Y g K D U p L 0 F 1 d G 9 S Z W 1 v d m V k Q 2 9 s d W 1 u c z E u e 1 8 z M y w 2 M 3 0 m c X V v d D s s J n F 1 b 3 Q 7 U 2 V j d G l v b j E v Z 2 c y M z E x M D Y g K D U p L 0 F 1 d G 9 S Z W 1 v d m V k Q 2 9 s d W 1 u c z E u e 1 8 z N C w 2 N H 0 m c X V v d D s s J n F 1 b 3 Q 7 U 2 V j d G l v b j E v Z 2 c y M z E x M D Y g K D U p L 0 F 1 d G 9 S Z W 1 v d m V k Q 2 9 s d W 1 u c z E u e 1 8 z N S w 2 N X 0 m c X V v d D s s J n F 1 b 3 Q 7 U 2 V j d G l v b j E v Z 2 c y M z E x M D Y g K D U p L 0 F 1 d G 9 S Z W 1 v d m V k Q 2 9 s d W 1 u c z E u e 1 8 z N i w 2 N n 0 m c X V v d D s s J n F 1 b 3 Q 7 U 2 V j d G l v b j E v Z 2 c y M z E x M D Y g K D U p L 0 F 1 d G 9 S Z W 1 v d m V k Q 2 9 s d W 1 u c z E u e 1 8 z N y w 2 N 3 0 m c X V v d D s s J n F 1 b 3 Q 7 U 2 V j d G l v b j E v Z 2 c y M z E x M D Y g K D U p L 0 F 1 d G 9 S Z W 1 v d m V k Q 2 9 s d W 1 u c z E u e 1 8 z O C w 2 O H 0 m c X V v d D s s J n F 1 b 3 Q 7 U 2 V j d G l v b j E v Z 2 c y M z E x M D Y g K D U p L 0 F 1 d G 9 S Z W 1 v d m V k Q 2 9 s d W 1 u c z E u e 1 8 z O S w 2 O X 0 m c X V v d D s s J n F 1 b 3 Q 7 U 2 V j d G l v b j E v Z 2 c y M z E x M D Y g K D U p L 0 F 1 d G 9 S Z W 1 v d m V k Q 2 9 s d W 1 u c z E u e 1 8 0 M C w 3 M H 0 m c X V v d D s s J n F 1 b 3 Q 7 U 2 V j d G l v b j E v Z 2 c y M z E x M D Y g K D U p L 0 F 1 d G 9 S Z W 1 v d m V k Q 2 9 s d W 1 u c z E u e 1 8 0 M S w 3 M X 0 m c X V v d D s s J n F 1 b 3 Q 7 U 2 V j d G l v b j E v Z 2 c y M z E x M D Y g K D U p L 0 F 1 d G 9 S Z W 1 v d m V k Q 2 9 s d W 1 u c z E u e 1 8 0 M i w 3 M n 0 m c X V v d D s s J n F 1 b 3 Q 7 U 2 V j d G l v b j E v Z 2 c y M z E x M D Y g K D U p L 0 F 1 d G 9 S Z W 1 v d m V k Q 2 9 s d W 1 u c z E u e 1 8 0 M y w 3 M 3 0 m c X V v d D s s J n F 1 b 3 Q 7 U 2 V j d G l v b j E v Z 2 c y M z E x M D Y g K D U p L 0 F 1 d G 9 S Z W 1 v d m V k Q 2 9 s d W 1 u c z E u e 1 8 0 N C w 3 N H 0 m c X V v d D s s J n F 1 b 3 Q 7 U 2 V j d G l v b j E v Z 2 c y M z E x M D Y g K D U p L 0 F 1 d G 9 S Z W 1 v d m V k Q 2 9 s d W 1 u c z E u e 1 8 0 N S w 3 N X 0 m c X V v d D s s J n F 1 b 3 Q 7 U 2 V j d G l v b j E v Z 2 c y M z E x M D Y g K D U p L 0 F 1 d G 9 S Z W 1 v d m V k Q 2 9 s d W 1 u c z E u e 1 8 0 N i w 3 N n 0 m c X V v d D s s J n F 1 b 3 Q 7 U 2 V j d G l v b j E v Z 2 c y M z E x M D Y g K D U p L 0 F 1 d G 9 S Z W 1 v d m V k Q 2 9 s d W 1 u c z E u e 1 8 0 N y w 3 N 3 0 m c X V v d D s s J n F 1 b 3 Q 7 U 2 V j d G l v b j E v Z 2 c y M z E x M D Y g K D U p L 0 F 1 d G 9 S Z W 1 v d m V k Q 2 9 s d W 1 u c z E u e 1 8 0 O C w 3 O H 0 m c X V v d D s s J n F 1 b 3 Q 7 U 2 V j d G l v b j E v Z 2 c y M z E x M D Y g K D U p L 0 F 1 d G 9 S Z W 1 v d m V k Q 2 9 s d W 1 u c z E u e 1 8 0 O S w 3 O X 0 m c X V v d D s s J n F 1 b 3 Q 7 U 2 V j d G l v b j E v Z 2 c y M z E x M D Y g K D U p L 0 F 1 d G 9 S Z W 1 v d m V k Q 2 9 s d W 1 u c z E u e 1 8 1 M C w 4 M H 0 m c X V v d D s s J n F 1 b 3 Q 7 U 2 V j d G l v b j E v Z 2 c y M z E x M D Y g K D U p L 0 F 1 d G 9 S Z W 1 v d m V k Q 2 9 s d W 1 u c z E u e 1 8 1 M S w 4 M X 0 m c X V v d D s s J n F 1 b 3 Q 7 U 2 V j d G l v b j E v Z 2 c y M z E x M D Y g K D U p L 0 F 1 d G 9 S Z W 1 v d m V k Q 2 9 s d W 1 u c z E u e 1 8 1 M i w 4 M n 0 m c X V v d D s s J n F 1 b 3 Q 7 U 2 V j d G l v b j E v Z 2 c y M z E x M D Y g K D U p L 0 F 1 d G 9 S Z W 1 v d m V k Q 2 9 s d W 1 u c z E u e 1 8 1 M y w 4 M 3 0 m c X V v d D s s J n F 1 b 3 Q 7 U 2 V j d G l v b j E v Z 2 c y M z E x M D Y g K D U p L 0 F 1 d G 9 S Z W 1 v d m V k Q 2 9 s d W 1 u c z E u e 1 8 1 N C w 4 N H 0 m c X V v d D s s J n F 1 b 3 Q 7 U 2 V j d G l v b j E v Z 2 c y M z E x M D Y g K D U p L 0 F 1 d G 9 S Z W 1 v d m V k Q 2 9 s d W 1 u c z E u e 1 8 1 N S w 4 N X 0 m c X V v d D s s J n F 1 b 3 Q 7 U 2 V j d G l v b j E v Z 2 c y M z E x M D Y g K D U p L 0 F 1 d G 9 S Z W 1 v d m V k Q 2 9 s d W 1 u c z E u e 1 8 1 N i w 4 N n 0 m c X V v d D s s J n F 1 b 3 Q 7 U 2 V j d G l v b j E v Z 2 c y M z E x M D Y g K D U p L 0 F 1 d G 9 S Z W 1 v d m V k Q 2 9 s d W 1 u c z E u e 1 8 1 N y w 4 N 3 0 m c X V v d D s s J n F 1 b 3 Q 7 U 2 V j d G l v b j E v Z 2 c y M z E x M D Y g K D U p L 0 F 1 d G 9 S Z W 1 v d m V k Q 2 9 s d W 1 u c z E u e 1 8 1 O C w 4 O H 0 m c X V v d D s s J n F 1 b 3 Q 7 U 2 V j d G l v b j E v Z 2 c y M z E x M D Y g K D U p L 0 F 1 d G 9 S Z W 1 v d m V k Q 2 9 s d W 1 u c z E u e 1 8 1 O S w 4 O X 0 m c X V v d D s s J n F 1 b 3 Q 7 U 2 V j d G l v b j E v Z 2 c y M z E x M D Y g K D U p L 0 F 1 d G 9 S Z W 1 v d m V k Q 2 9 s d W 1 u c z E u e 1 8 2 M C w 5 M H 0 m c X V v d D s s J n F 1 b 3 Q 7 U 2 V j d G l v b j E v Z 2 c y M z E x M D Y g K D U p L 0 F 1 d G 9 S Z W 1 v d m V k Q 2 9 s d W 1 u c z E u e 1 8 2 M S w 5 M X 0 m c X V v d D s s J n F 1 b 3 Q 7 U 2 V j d G l v b j E v Z 2 c y M z E x M D Y g K D U p L 0 F 1 d G 9 S Z W 1 v d m V k Q 2 9 s d W 1 u c z E u e 1 8 2 M i w 5 M n 0 m c X V v d D s s J n F 1 b 3 Q 7 U 2 V j d G l v b j E v Z 2 c y M z E x M D Y g K D U p L 0 F 1 d G 9 S Z W 1 v d m V k Q 2 9 s d W 1 u c z E u e 1 8 2 M y w 5 M 3 0 m c X V v d D s s J n F 1 b 3 Q 7 U 2 V j d G l v b j E v Z 2 c y M z E x M D Y g K D U p L 0 F 1 d G 9 S Z W 1 v d m V k Q 2 9 s d W 1 u c z E u e 1 8 2 N C w 5 N H 0 m c X V v d D s s J n F 1 b 3 Q 7 U 2 V j d G l v b j E v Z 2 c y M z E x M D Y g K D U p L 0 F 1 d G 9 S Z W 1 v d m V k Q 2 9 s d W 1 u c z E u e 1 8 2 N S w 5 N X 0 m c X V v d D s s J n F 1 b 3 Q 7 U 2 V j d G l v b j E v Z 2 c y M z E x M D Y g K D U p L 0 F 1 d G 9 S Z W 1 v d m V k Q 2 9 s d W 1 u c z E u e 1 8 2 N i w 5 N n 0 m c X V v d D s s J n F 1 b 3 Q 7 U 2 V j d G l v b j E v Z 2 c y M z E x M D Y g K D U p L 0 F 1 d G 9 S Z W 1 v d m V k Q 2 9 s d W 1 u c z E u e 1 8 2 N y w 5 N 3 0 m c X V v d D s s J n F 1 b 3 Q 7 U 2 V j d G l v b j E v Z 2 c y M z E x M D Y g K D U p L 0 F 1 d G 9 S Z W 1 v d m V k Q 2 9 s d W 1 u c z E u e 1 8 2 O C w 5 O H 0 m c X V v d D s s J n F 1 b 3 Q 7 U 2 V j d G l v b j E v Z 2 c y M z E x M D Y g K D U p L 0 F 1 d G 9 S Z W 1 v d m V k Q 2 9 s d W 1 u c z E u e 1 8 2 O S w 5 O X 0 m c X V v d D s s J n F 1 b 3 Q 7 U 2 V j d G l v b j E v Z 2 c y M z E x M D Y g K D U p L 0 F 1 d G 9 S Z W 1 v d m V k Q 2 9 s d W 1 u c z E u e 1 8 3 M C w x M D B 9 J n F 1 b 3 Q 7 L C Z x d W 9 0 O 1 N l Y 3 R p b 2 4 x L 2 d n M j M x M T A 2 I C g 1 K S 9 B d X R v U m V t b 3 Z l Z E N v b H V t b n M x L n t f N z E s M T A x f S Z x d W 9 0 O y w m c X V v d D t T Z W N 0 a W 9 u M S 9 n Z z I z M T E w N i A o N S k v Q X V 0 b 1 J l b W 9 2 Z W R D b 2 x 1 b W 5 z M S 5 7 X z c y L D E w M n 0 m c X V v d D s s J n F 1 b 3 Q 7 U 2 V j d G l v b j E v Z 2 c y M z E x M D Y g K D U p L 0 F 1 d G 9 S Z W 1 v d m V k Q 2 9 s d W 1 u c z E u e 1 8 3 M y w x M D N 9 J n F 1 b 3 Q 7 L C Z x d W 9 0 O 1 N l Y 3 R p b 2 4 x L 2 d n M j M x M T A 2 I C g 1 K S 9 B d X R v U m V t b 3 Z l Z E N v b H V t b n M x L n t f N z Q s M T A 0 f S Z x d W 9 0 O y w m c X V v d D t T Z W N 0 a W 9 u M S 9 n Z z I z M T E w N i A o N S k v Q X V 0 b 1 J l b W 9 2 Z W R D b 2 x 1 b W 5 z M S 5 7 X z c 1 L D E w N X 0 m c X V v d D s s J n F 1 b 3 Q 7 U 2 V j d G l v b j E v Z 2 c y M z E x M D Y g K D U p L 0 F 1 d G 9 S Z W 1 v d m V k Q 2 9 s d W 1 u c z E u e 1 8 3 N i w x M D Z 9 J n F 1 b 3 Q 7 L C Z x d W 9 0 O 1 N l Y 3 R p b 2 4 x L 2 d n M j M x M T A 2 I C g 1 K S 9 B d X R v U m V t b 3 Z l Z E N v b H V t b n M x L n t f N z c s M T A 3 f S Z x d W 9 0 O y w m c X V v d D t T Z W N 0 a W 9 u M S 9 n Z z I z M T E w N i A o N S k v Q X V 0 b 1 J l b W 9 2 Z W R D b 2 x 1 b W 5 z M S 5 7 X z c 4 L D E w O H 0 m c X V v d D s s J n F 1 b 3 Q 7 U 2 V j d G l v b j E v Z 2 c y M z E x M D Y g K D U p L 0 F 1 d G 9 S Z W 1 v d m V k Q 2 9 s d W 1 u c z E u e 1 8 3 O S w x M D l 9 J n F 1 b 3 Q 7 L C Z x d W 9 0 O 1 N l Y 3 R p b 2 4 x L 2 d n M j M x M T A 2 I C g 1 K S 9 B d X R v U m V t b 3 Z l Z E N v b H V t b n M x L n t f O D A s M T E w f S Z x d W 9 0 O y w m c X V v d D t T Z W N 0 a W 9 u M S 9 n Z z I z M T E w N i A o N S k v Q X V 0 b 1 J l b W 9 2 Z W R D b 2 x 1 b W 5 z M S 5 7 X z g x L D E x M X 0 m c X V v d D s s J n F 1 b 3 Q 7 U 2 V j d G l v b j E v Z 2 c y M z E x M D Y g K D U p L 0 F 1 d G 9 S Z W 1 v d m V k Q 2 9 s d W 1 u c z E u e 1 8 4 M i w x M T J 9 J n F 1 b 3 Q 7 L C Z x d W 9 0 O 1 N l Y 3 R p b 2 4 x L 2 d n M j M x M T A 2 I C g 1 K S 9 B d X R v U m V t b 3 Z l Z E N v b H V t b n M x L n t f O D M s M T E z f S Z x d W 9 0 O y w m c X V v d D t T Z W N 0 a W 9 u M S 9 n Z z I z M T E w N i A o N S k v Q X V 0 b 1 J l b W 9 2 Z W R D b 2 x 1 b W 5 z M S 5 7 X z g 0 L D E x N H 0 m c X V v d D s s J n F 1 b 3 Q 7 U 2 V j d G l v b j E v Z 2 c y M z E x M D Y g K D U p L 0 F 1 d G 9 S Z W 1 v d m V k Q 2 9 s d W 1 u c z E u e 1 8 4 N S w x M T V 9 J n F 1 b 3 Q 7 L C Z x d W 9 0 O 1 N l Y 3 R p b 2 4 x L 2 d n M j M x M T A 2 I C g 1 K S 9 B d X R v U m V t b 3 Z l Z E N v b H V t b n M x L n t f O D Y s M T E 2 f S Z x d W 9 0 O y w m c X V v d D t T Z W N 0 a W 9 u M S 9 n Z z I z M T E w N i A o N S k v Q X V 0 b 1 J l b W 9 2 Z W R D b 2 x 1 b W 5 z M S 5 7 X z g 3 L D E x N 3 0 m c X V v d D s s J n F 1 b 3 Q 7 U 2 V j d G l v b j E v Z 2 c y M z E x M D Y g K D U p L 0 F 1 d G 9 S Z W 1 v d m V k Q 2 9 s d W 1 u c z E u e 1 8 4 O C w x M T h 9 J n F 1 b 3 Q 7 L C Z x d W 9 0 O 1 N l Y 3 R p b 2 4 x L 2 d n M j M x M T A 2 I C g 1 K S 9 B d X R v U m V t b 3 Z l Z E N v b H V t b n M x L n t f O D k s M T E 5 f S Z x d W 9 0 O y w m c X V v d D t T Z W N 0 a W 9 u M S 9 n Z z I z M T E w N i A o N S k v Q X V 0 b 1 J l b W 9 2 Z W R D b 2 x 1 b W 5 z M S 5 7 X z k w L D E y M H 0 m c X V v d D s s J n F 1 b 3 Q 7 U 2 V j d G l v b j E v Z 2 c y M z E x M D Y g K D U p L 0 F 1 d G 9 S Z W 1 v d m V k Q 2 9 s d W 1 u c z E u e 1 8 5 M S w x M j F 9 J n F 1 b 3 Q 7 L C Z x d W 9 0 O 1 N l Y 3 R p b 2 4 x L 2 d n M j M x M T A 2 I C g 1 K S 9 B d X R v U m V t b 3 Z l Z E N v b H V t b n M x L n t f O T I s M T I y f S Z x d W 9 0 O y w m c X V v d D t T Z W N 0 a W 9 u M S 9 n Z z I z M T E w N i A o N S k v Q X V 0 b 1 J l b W 9 2 Z W R D b 2 x 1 b W 5 z M S 5 7 X z k z L D E y M 3 0 m c X V v d D s s J n F 1 b 3 Q 7 U 2 V j d G l v b j E v Z 2 c y M z E x M D Y g K D U p L 0 F 1 d G 9 S Z W 1 v d m V k Q 2 9 s d W 1 u c z E u e 1 8 5 N C w x M j R 9 J n F 1 b 3 Q 7 L C Z x d W 9 0 O 1 N l Y 3 R p b 2 4 x L 2 d n M j M x M T A 2 I C g 1 K S 9 B d X R v U m V t b 3 Z l Z E N v b H V t b n M x L n t f O T U s M T I 1 f S Z x d W 9 0 O y w m c X V v d D t T Z W N 0 a W 9 u M S 9 n Z z I z M T E w N i A o N S k v Q X V 0 b 1 J l b W 9 2 Z W R D b 2 x 1 b W 5 z M S 5 7 X z k 2 L D E y N n 0 m c X V v d D s s J n F 1 b 3 Q 7 U 2 V j d G l v b j E v Z 2 c y M z E x M D Y g K D U p L 0 F 1 d G 9 S Z W 1 v d m V k Q 2 9 s d W 1 u c z E u e 1 8 5 N y w x M j d 9 J n F 1 b 3 Q 7 L C Z x d W 9 0 O 1 N l Y 3 R p b 2 4 x L 2 d n M j M x M T A 2 I C g 1 K S 9 B d X R v U m V t b 3 Z l Z E N v b H V t b n M x L n t f O T g s M T I 4 f S Z x d W 9 0 O y w m c X V v d D t T Z W N 0 a W 9 u M S 9 n Z z I z M T E w N i A o N S k v Q X V 0 b 1 J l b W 9 2 Z W R D b 2 x 1 b W 5 z M S 5 7 X z k 5 L D E y O X 0 m c X V v d D s s J n F 1 b 3 Q 7 U 2 V j d G l v b j E v Z 2 c y M z E x M D Y g K D U p L 0 F 1 d G 9 S Z W 1 v d m V k Q 2 9 s d W 1 u c z E u e 0 9 w Z X J h d G 9 y I E 5 v d G V z L D E z M H 0 m c X V v d D t d L C Z x d W 9 0 O 1 J l b G F 0 a W 9 u c 2 h p c E l u Z m 8 m c X V v d D s 6 W 1 1 9 I i A v P j x F b n R y e S B U e X B l P S J R d W V y e U l E I i B W Y W x 1 Z T 0 i c 2 M 3 N j l i M D Z j L T F m M G Y t N D c x M C 1 i O G I 0 L W M z N j I 4 M 2 I 3 Y j U x N i I g L z 4 8 L 1 N 0 Y W J s Z U V u d H J p Z X M + P C 9 J d G V t P j x J d G V t P j x J d G V t T G 9 j Y X R p b 2 4 + P E l 0 Z W 1 U e X B l P k Z v c m 1 1 b G E 8 L 0 l 0 Z W 1 U e X B l P j x J d G V t U G F 0 a D 5 T Z W N 0 a W 9 u M S 9 n Z z I z M T E w N i U y M C g 1 K S 9 T b 3 V y Y 2 U 8 L 0 l 0 Z W 1 Q Y X R o P j w v S X R l b U x v Y 2 F 0 a W 9 u P j x T d G F i b G V F b n R y a W V z I C 8 + P C 9 J d G V t P j x J d G V t P j x J d G V t T G 9 j Y X R p b 2 4 + P E l 0 Z W 1 U e X B l P k Z v c m 1 1 b G E 8 L 0 l 0 Z W 1 U e X B l P j x J d G V t U G F 0 a D 5 T Z W N 0 a W 9 u M S 9 n Z z I z M T E w N i U y M C g 1 K S 9 Q c m 9 t b 3 R l Z C U y M E h l Y W R l c n M 8 L 0 l 0 Z W 1 Q Y X R o P j w v S X R l b U x v Y 2 F 0 a W 9 u P j x T d G F i b G V F b n R y a W V z I C 8 + P C 9 J d G V t P j x J d G V t P j x J d G V t T G 9 j Y X R p b 2 4 + P E l 0 Z W 1 U e X B l P k Z v c m 1 1 b G E 8 L 0 l 0 Z W 1 U e X B l P j x J d G V t U G F 0 a D 5 T Z W N 0 a W 9 u M S 9 n Z z I z M T E w N i U y M C g 1 K S 9 D a G F u Z 2 V k J T I w V H l w Z T w v S X R l b V B h d G g + P C 9 J d G V t T G 9 j Y X R p b 2 4 + P F N 0 Y W J s Z U V u d H J p Z X M g L z 4 8 L 0 l 0 Z W 0 + P E l 0 Z W 0 + P E l 0 Z W 1 M b 2 N h d G l v b j 4 8 S X R l b V R 5 c G U + R m 9 y b X V s Y T w v S X R l b V R 5 c G U + P E l 0 Z W 1 Q Y X R o P l N l Y 3 R p b 2 4 x L 2 d n M j M x M T A 2 J T I w K D Y 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2 d n M j M x M T A 2 X 1 8 1 M i I g L z 4 8 R W 5 0 c n k g V H l w Z T 0 i R m l s b G V k Q 2 9 t c G x l d G V S Z X N 1 b H R U b 1 d v c m t z a G V l d C I g V m F s d W U 9 I m w x I i A v P j x F b n R y e S B U e X B l P S J G a W x s Q 2 9 1 b n Q i I F Z h b H V l P S J s M z M i I C 8 + P E V u d H J 5 I F R 5 c G U 9 I k Z p b G x F c n J v c k N v Z G U i I F Z h b H V l P S J z V W 5 r b m 9 3 b i I g L z 4 8 R W 5 0 c n k g V H l w Z T 0 i R m l s b E V y c m 9 y Q 2 9 1 b n Q i I F Z h b H V l P S J s M C I g L z 4 8 R W 5 0 c n k g V H l w Z T 0 i R m l s b E x h c 3 R V c G R h d G V k I i B W Y W x 1 Z T 0 i Z D I w M j M t M T E t M D l U M T Q 6 M j c 6 M j k u M z g x N z U x M l o i I C 8 + P E V u d H J 5 I F R 5 c G U 9 I k Z p b G x D b 2 x 1 b W 5 U e X B l c y I g V m F s d W U 9 I n N C Z 1 l H Q m d Z S E J 3 W U Z C U V l G Q m d Z R k F 3 W U Z C U V V G Q m d V R k J R V U Z C U V V G Q l F V R k J R V U Z C U V V G Q l F V R k J R V U Z C U V V G Q l F V R k J R V U Z C U V V G Q l F V R k J R V U Z C U V V G Q l F V R k J R V U Z C U V V G Q l F V R k J R V U Z C U V V G Q l F V R k J R V U Z C U V V G Q l F V R k J R V U Z C U V V G Q l F V R k J R V U Z C U V V G Q l F V R k J R V U Z C U V V G Q l F V R k J R V U Z C U V V G Q X d Z P S I g L z 4 8 R W 5 0 c n k g V H l w Z T 0 i R m l s b E N v b H V t b k 5 h b W V z I i B W Y W x 1 Z T 0 i c 1 s m c X V v d D t T Y W 1 w b G U g T m F t Z S Z x d W 9 0 O y w m c X V v d D t T Y W 1 w b G U g c 2 9 1 c m N l I H R 5 c G U m c X V v d D s s J n F 1 b 3 Q 7 U 2 F t c G x l I G J 1 b G s g b G 9 0 I H J l Z i Z x d W 9 0 O y w m c X V v d D t T T 1 A g T m F t Z S Z x d W 9 0 O y w m c X V v d D t P c G V y Y X R v c i B u Y W 1 l J n F 1 b 3 Q 7 L C Z x d W 9 0 O 0 1 l Y X N 1 c m V t Z W 5 0 I G R h d G U g Y W 5 k I H R p b W U m c X V v d D s s J n F 1 b 3 Q 7 Q W 5 h b H l z a X M g Z G F 0 Z S B h b m Q g d G l t Z S Z x d W 9 0 O y w m c X V v d D t Q Y X J 0 a W N s Z S B u Y W 1 l J n F 1 b 3 Q 7 L C Z x d W 9 0 O 1 B h c n R p Y 2 x l I H J l Z n J h Y 3 R p d m U g a W 5 k Z X g m c X V v d D s s J n F 1 b 3 Q 7 U G F y d G l j b G U g Y W J z b 3 J w d G l v b i B p b m R l e C Z x d W 9 0 O y w m c X V v d D t E a X N w Z X J z Y W 5 0 I G 5 h b W U m c X V v d D s s J n F 1 b 3 Q 7 R G l z c G V y c 2 F u d C B y Z W Z y Y W N 0 a X Z l I G l u Z G V 4 J n F 1 b 3 Q 7 L C Z x d W 9 0 O 0 F j Y 2 V z c 2 9 y e S B u Y W 1 l J n F 1 b 3 Q 7 L C Z x d W 9 0 O 0 F u Y W x 5 c 2 l z I G 1 v Z G V s I C Z x d W 9 0 O y w m c X V v d D t T d G F y d C B y Z X N 1 b H Q g Y 2 h h b m 5 l b C B z a X p l J n F 1 b 3 Q 7 L C Z x d W 9 0 O 0 x h c 3 Q g c m V z d W x 0 I G N o Y W 5 u Z W w g c 2 l 6 Z S Z x d W 9 0 O y w m c X V v d D t S Z X N 1 b H Q g Z W 1 1 b G F 0 a W 9 u J n F 1 b 3 Q 7 L C Z x d W 9 0 O 0 9 i c 2 N 1 c m F 0 a W 9 u J n F 1 b 3 Q 7 L C Z x d W 9 0 O 1 J l c 2 l k d W F s J n F 1 b 3 Q 7 L C Z x d W 9 0 O 0 N v b m N l b n R y Y X R p b 2 4 m c X V v d D s s J n F 1 b 3 Q 7 U 3 B h b i Z x d W 9 0 O y w m c X V v d D t S Z X N 1 b H Q g d H J h b n N m b 3 J t I H R 5 c G U m c X V v d D s s J n F 1 b 3 Q 7 R C B b N C w g M 1 0 g L S B W b 2 x 1 b W U g d 2 V p Z 2 h 0 Z W Q g b W V h b i Z x d W 9 0 O y w m c X V v d D t V b m l m b 3 J t a X R 5 J n F 1 b 3 Q 7 L C Z x d W 9 0 O 1 N w Z W N p Z m l j I H N 1 c m Z h Y 2 U g Y X J l Y S Z x d W 9 0 O y w m c X V v d D t E I F s z L C A y X S A t I F N 1 c m Z h Y 2 U g d 2 V p Z 2 h 0 Z W Q g b W V h b i A m c X V v d D s s J n F 1 b 3 Q 7 Z C A o M C 4 x K S Z x d W 9 0 O y w m c X V v d D t k I C g w L j U p J n F 1 b 3 Q 7 L C Z x d W 9 0 O 2 Q g K D A u O S k m c X V v d D s s J n F 1 b 3 Q 7 U m V z d W x 0 I E J l d H d l Z W 4 g V X N l c i B T a X p l c y A o U 2 l 6 Z X M g a W 4 g d W 0 p J n F 1 b 3 Q 7 L C Z x d W 9 0 O 0 N v b H V t b j E m c X V v d D s s J n F 1 b 3 Q 7 X z E m c X V v d D s s J n F 1 b 3 Q 7 X z I m c X V v d D s s J n F 1 b 3 Q 7 X z M m c X V v d D s s J n F 1 b 3 Q 7 X z Q m c X V v d D s s J n F 1 b 3 Q 7 X z U m c X V v d D s s J n F 1 b 3 Q 7 X z Y m c X V v d D s s J n F 1 b 3 Q 7 X z c m c X V v d D s s J n F 1 b 3 Q 7 X z g m c X V v d D s s J n F 1 b 3 Q 7 X z k m c X V v d D s s J n F 1 b 3 Q 7 X z E w J n F 1 b 3 Q 7 L C Z x d W 9 0 O 1 8 x M S Z x d W 9 0 O y w m c X V v d D t f M T I m c X V v d D s s J n F 1 b 3 Q 7 X z E z J n F 1 b 3 Q 7 L C Z x d W 9 0 O 1 8 x N C Z x d W 9 0 O y w m c X V v d D t f M T U m c X V v d D s s J n F 1 b 3 Q 7 X z E 2 J n F 1 b 3 Q 7 L C Z x d W 9 0 O 1 8 x N y Z x d W 9 0 O y w m c X V v d D t f M T g m c X V v d D s s J n F 1 b 3 Q 7 X z E 5 J n F 1 b 3 Q 7 L C Z x d W 9 0 O 1 8 y M C Z x d W 9 0 O y w m c X V v d D t f M j E m c X V v d D s s J n F 1 b 3 Q 7 X z I y J n F 1 b 3 Q 7 L C Z x d W 9 0 O 1 8 y M y Z x d W 9 0 O y w m c X V v d D t f M j Q m c X V v d D s s J n F 1 b 3 Q 7 X z I 1 J n F 1 b 3 Q 7 L C Z x d W 9 0 O 1 8 y N i Z x d W 9 0 O y w m c X V v d D t f M j c m c X V v d D s s J n F 1 b 3 Q 7 X z I 4 J n F 1 b 3 Q 7 L C Z x d W 9 0 O 1 8 y O S Z x d W 9 0 O y w m c X V v d D t f M z A m c X V v d D s s J n F 1 b 3 Q 7 X z M x J n F 1 b 3 Q 7 L C Z x d W 9 0 O 1 8 z M i Z x d W 9 0 O y w m c X V v d D t f M z M m c X V v d D s s J n F 1 b 3 Q 7 X z M 0 J n F 1 b 3 Q 7 L C Z x d W 9 0 O 1 8 z N S Z x d W 9 0 O y w m c X V v d D t f M z Y m c X V v d D s s J n F 1 b 3 Q 7 X z M 3 J n F 1 b 3 Q 7 L C Z x d W 9 0 O 1 8 z O C Z x d W 9 0 O y w m c X V v d D t f M z k m c X V v d D s s J n F 1 b 3 Q 7 X z Q w J n F 1 b 3 Q 7 L C Z x d W 9 0 O 1 8 0 M S Z x d W 9 0 O y w m c X V v d D t f N D I m c X V v d D s s J n F 1 b 3 Q 7 X z Q z J n F 1 b 3 Q 7 L C Z x d W 9 0 O 1 8 0 N C Z x d W 9 0 O y w m c X V v d D t f N D U m c X V v d D s s J n F 1 b 3 Q 7 X z Q 2 J n F 1 b 3 Q 7 L C Z x d W 9 0 O 1 8 0 N y Z x d W 9 0 O y w m c X V v d D t f N D g m c X V v d D s s J n F 1 b 3 Q 7 X z Q 5 J n F 1 b 3 Q 7 L C Z x d W 9 0 O 1 8 1 M C Z x d W 9 0 O y w m c X V v d D t f N T E m c X V v d D s s J n F 1 b 3 Q 7 X z U y J n F 1 b 3 Q 7 L C Z x d W 9 0 O 1 8 1 M y Z x d W 9 0 O y w m c X V v d D t f N T Q m c X V v d D s s J n F 1 b 3 Q 7 X z U 1 J n F 1 b 3 Q 7 L C Z x d W 9 0 O 1 8 1 N i Z x d W 9 0 O y w m c X V v d D t f N T c m c X V v d D s s J n F 1 b 3 Q 7 X z U 4 J n F 1 b 3 Q 7 L C Z x d W 9 0 O 1 8 1 O S Z x d W 9 0 O y w m c X V v d D t f N j A m c X V v d D s s J n F 1 b 3 Q 7 X z Y x J n F 1 b 3 Q 7 L C Z x d W 9 0 O 1 8 2 M i Z x d W 9 0 O y w m c X V v d D t f N j M m c X V v d D s s J n F 1 b 3 Q 7 X z Y 0 J n F 1 b 3 Q 7 L C Z x d W 9 0 O 1 8 2 N S Z x d W 9 0 O y w m c X V v d D t f N j Y m c X V v d D s s J n F 1 b 3 Q 7 X z Y 3 J n F 1 b 3 Q 7 L C Z x d W 9 0 O 1 8 2 O C Z x d W 9 0 O y w m c X V v d D t f N j k m c X V v d D s s J n F 1 b 3 Q 7 X z c w J n F 1 b 3 Q 7 L C Z x d W 9 0 O 1 8 3 M S Z x d W 9 0 O y w m c X V v d D t f N z I m c X V v d D s s J n F 1 b 3 Q 7 X z c z J n F 1 b 3 Q 7 L C Z x d W 9 0 O 1 8 3 N C Z x d W 9 0 O y w m c X V v d D t f N z U m c X V v d D s s J n F 1 b 3 Q 7 X z c 2 J n F 1 b 3 Q 7 L C Z x d W 9 0 O 1 8 3 N y Z x d W 9 0 O y w m c X V v d D t f N z g m c X V v d D s s J n F 1 b 3 Q 7 X z c 5 J n F 1 b 3 Q 7 L C Z x d W 9 0 O 1 8 4 M C Z x d W 9 0 O y w m c X V v d D t f O D E m c X V v d D s s J n F 1 b 3 Q 7 X z g y J n F 1 b 3 Q 7 L C Z x d W 9 0 O 1 8 4 M y Z x d W 9 0 O y w m c X V v d D t f O D Q m c X V v d D s s J n F 1 b 3 Q 7 X z g 1 J n F 1 b 3 Q 7 L C Z x d W 9 0 O 1 8 4 N i Z x d W 9 0 O y w m c X V v d D t f O D c m c X V v d D s s J n F 1 b 3 Q 7 X z g 4 J n F 1 b 3 Q 7 L C Z x d W 9 0 O 1 8 4 O S Z x d W 9 0 O y w m c X V v d D t f O T A m c X V v d D s s J n F 1 b 3 Q 7 X z k x J n F 1 b 3 Q 7 L C Z x d W 9 0 O 1 8 5 M i Z x d W 9 0 O y w m c X V v d D t f O T M m c X V v d D s s J n F 1 b 3 Q 7 X z k 0 J n F 1 b 3 Q 7 L C Z x d W 9 0 O 1 8 5 N S Z x d W 9 0 O y w m c X V v d D t f O T Y m c X V v d D s s J n F 1 b 3 Q 7 X z k 3 J n F 1 b 3 Q 7 L C Z x d W 9 0 O 1 8 5 O C Z x d W 9 0 O y w m c X V v d D t f O T k m c X V v d D s s J n F 1 b 3 Q 7 T 3 B l c m F 0 b 3 I g T m 9 0 Z X M m c X V v d D t d I i A v P j x F b n R y e S B U e X B l P S J G a W x s U 3 R h d H V z I i B W Y W x 1 Z T 0 i c 0 N v b X B s Z X R l I i A v P j x F b n R y e S B U e X B l P S J B Z G R l Z F R v R G F 0 Y U 1 v Z G V s I i B W Y W x 1 Z T 0 i b D A i I C 8 + P E V u d H J 5 I F R 5 c G U 9 I l J l b G F 0 a W 9 u c 2 h p c E l u Z m 9 D b 2 5 0 Y W l u Z X I i I F Z h b H V l P S J z e y Z x d W 9 0 O 2 N v b H V t b k N v d W 5 0 J n F 1 b 3 Q 7 O j E z M S w m c X V v d D t r Z X l D b 2 x 1 b W 5 O Y W 1 l c y Z x d W 9 0 O z p b X S w m c X V v d D t x d W V y e V J l b G F 0 a W 9 u c 2 h p c H M m c X V v d D s 6 W 1 0 s J n F 1 b 3 Q 7 Y 2 9 s d W 1 u S W R l b n R p d G l l c y Z x d W 9 0 O z p b J n F 1 b 3 Q 7 U 2 V j d G l v b j E v Z 2 c y M z E x M D Y g K D U p L 0 F 1 d G 9 S Z W 1 v d m V k Q 2 9 s d W 1 u c z E u e 1 N h b X B s Z S B O Y W 1 l L D B 9 J n F 1 b 3 Q 7 L C Z x d W 9 0 O 1 N l Y 3 R p b 2 4 x L 2 d n M j M x M T A 2 I C g 1 K S 9 B d X R v U m V t b 3 Z l Z E N v b H V t b n M x L n t T Y W 1 w b G U g c 2 9 1 c m N l I H R 5 c G U s M X 0 m c X V v d D s s J n F 1 b 3 Q 7 U 2 V j d G l v b j E v Z 2 c y M z E x M D Y g K D U p L 0 F 1 d G 9 S Z W 1 v d m V k Q 2 9 s d W 1 u c z E u e 1 N h b X B s Z S B i d W x r I G x v d C B y Z W Y s M n 0 m c X V v d D s s J n F 1 b 3 Q 7 U 2 V j d G l v b j E v Z 2 c y M z E x M D Y g K D U p L 0 F 1 d G 9 S Z W 1 v d m V k Q 2 9 s d W 1 u c z E u e 1 N P U C B O Y W 1 l L D N 9 J n F 1 b 3 Q 7 L C Z x d W 9 0 O 1 N l Y 3 R p b 2 4 x L 2 d n M j M x M T A 2 I C g 1 K S 9 B d X R v U m V t b 3 Z l Z E N v b H V t b n M x L n t P c G V y Y X R v c i B u Y W 1 l L D R 9 J n F 1 b 3 Q 7 L C Z x d W 9 0 O 1 N l Y 3 R p b 2 4 x L 2 d n M j M x M T A 2 I C g 1 K S 9 B d X R v U m V t b 3 Z l Z E N v b H V t b n M x L n t N Z W F z d X J l b W V u d C B k Y X R l I G F u Z C B 0 a W 1 l L D V 9 J n F 1 b 3 Q 7 L C Z x d W 9 0 O 1 N l Y 3 R p b 2 4 x L 2 d n M j M x M T A 2 I C g 1 K S 9 B d X R v U m V t b 3 Z l Z E N v b H V t b n M x L n t B b m F s e X N p c y B k Y X R l I G F u Z C B 0 a W 1 l L D Z 9 J n F 1 b 3 Q 7 L C Z x d W 9 0 O 1 N l Y 3 R p b 2 4 x L 2 d n M j M x M T A 2 I C g 1 K S 9 B d X R v U m V t b 3 Z l Z E N v b H V t b n M x L n t Q Y X J 0 a W N s Z S B u Y W 1 l L D d 9 J n F 1 b 3 Q 7 L C Z x d W 9 0 O 1 N l Y 3 R p b 2 4 x L 2 d n M j M x M T A 2 I C g 1 K S 9 B d X R v U m V t b 3 Z l Z E N v b H V t b n M x L n t Q Y X J 0 a W N s Z S B y Z W Z y Y W N 0 a X Z l I G l u Z G V 4 L D h 9 J n F 1 b 3 Q 7 L C Z x d W 9 0 O 1 N l Y 3 R p b 2 4 x L 2 d n M j M x M T A 2 I C g 1 K S 9 B d X R v U m V t b 3 Z l Z E N v b H V t b n M x L n t Q Y X J 0 a W N s Z S B h Y n N v c n B 0 a W 9 u I G l u Z G V 4 L D l 9 J n F 1 b 3 Q 7 L C Z x d W 9 0 O 1 N l Y 3 R p b 2 4 x L 2 d n M j M x M T A 2 I C g 1 K S 9 B d X R v U m V t b 3 Z l Z E N v b H V t b n M x L n t E a X N w Z X J z Y W 5 0 I G 5 h b W U s M T B 9 J n F 1 b 3 Q 7 L C Z x d W 9 0 O 1 N l Y 3 R p b 2 4 x L 2 d n M j M x M T A 2 I C g 1 K S 9 B d X R v U m V t b 3 Z l Z E N v b H V t b n M x L n t E a X N w Z X J z Y W 5 0 I H J l Z n J h Y 3 R p d m U g a W 5 k Z X g s M T F 9 J n F 1 b 3 Q 7 L C Z x d W 9 0 O 1 N l Y 3 R p b 2 4 x L 2 d n M j M x M T A 2 I C g 1 K S 9 B d X R v U m V t b 3 Z l Z E N v b H V t b n M x L n t B Y 2 N l c 3 N v c n k g b m F t Z S w x M n 0 m c X V v d D s s J n F 1 b 3 Q 7 U 2 V j d G l v b j E v Z 2 c y M z E x M D Y g K D U p L 0 F 1 d G 9 S Z W 1 v d m V k Q 2 9 s d W 1 u c z E u e 0 F u Y W x 5 c 2 l z I G 1 v Z G V s I C w x M 3 0 m c X V v d D s s J n F 1 b 3 Q 7 U 2 V j d G l v b j E v Z 2 c y M z E x M D Y g K D U p L 0 F 1 d G 9 S Z W 1 v d m V k Q 2 9 s d W 1 u c z E u e 1 N 0 Y X J 0 I H J l c 3 V s d C B j a G F u b m V s I H N p e m U s M T R 9 J n F 1 b 3 Q 7 L C Z x d W 9 0 O 1 N l Y 3 R p b 2 4 x L 2 d n M j M x M T A 2 I C g 1 K S 9 B d X R v U m V t b 3 Z l Z E N v b H V t b n M x L n t M Y X N 0 I H J l c 3 V s d C B j a G F u b m V s I H N p e m U s M T V 9 J n F 1 b 3 Q 7 L C Z x d W 9 0 O 1 N l Y 3 R p b 2 4 x L 2 d n M j M x M T A 2 I C g 1 K S 9 B d X R v U m V t b 3 Z l Z E N v b H V t b n M x L n t S Z X N 1 b H Q g Z W 1 1 b G F 0 a W 9 u L D E 2 f S Z x d W 9 0 O y w m c X V v d D t T Z W N 0 a W 9 u M S 9 n Z z I z M T E w N i A o N S k v Q X V 0 b 1 J l b W 9 2 Z W R D b 2 x 1 b W 5 z M S 5 7 T 2 J z Y 3 V y Y X R p b 2 4 s M T d 9 J n F 1 b 3 Q 7 L C Z x d W 9 0 O 1 N l Y 3 R p b 2 4 x L 2 d n M j M x M T A 2 I C g 1 K S 9 B d X R v U m V t b 3 Z l Z E N v b H V t b n M x L n t S Z X N p Z H V h b C w x O H 0 m c X V v d D s s J n F 1 b 3 Q 7 U 2 V j d G l v b j E v Z 2 c y M z E x M D Y g K D U p L 0 F 1 d G 9 S Z W 1 v d m V k Q 2 9 s d W 1 u c z E u e 0 N v b m N l b n R y Y X R p b 2 4 s M T l 9 J n F 1 b 3 Q 7 L C Z x d W 9 0 O 1 N l Y 3 R p b 2 4 x L 2 d n M j M x M T A 2 I C g 1 K S 9 B d X R v U m V t b 3 Z l Z E N v b H V t b n M x L n t T c G F u L D I w f S Z x d W 9 0 O y w m c X V v d D t T Z W N 0 a W 9 u M S 9 n Z z I z M T E w N i A o N S k v Q X V 0 b 1 J l b W 9 2 Z W R D b 2 x 1 b W 5 z M S 5 7 U m V z d W x 0 I H R y Y W 5 z Z m 9 y b S B 0 e X B l L D I x f S Z x d W 9 0 O y w m c X V v d D t T Z W N 0 a W 9 u M S 9 n Z z I z M T E w N i A o N S k v Q X V 0 b 1 J l b W 9 2 Z W R D b 2 x 1 b W 5 z M S 5 7 R C B b N C w g M 1 0 g L S B W b 2 x 1 b W U g d 2 V p Z 2 h 0 Z W Q g b W V h b i w y M n 0 m c X V v d D s s J n F 1 b 3 Q 7 U 2 V j d G l v b j E v Z 2 c y M z E x M D Y g K D U p L 0 F 1 d G 9 S Z W 1 v d m V k Q 2 9 s d W 1 u c z E u e 1 V u a W Z v c m 1 p d H k s M j N 9 J n F 1 b 3 Q 7 L C Z x d W 9 0 O 1 N l Y 3 R p b 2 4 x L 2 d n M j M x M T A 2 I C g 1 K S 9 B d X R v U m V t b 3 Z l Z E N v b H V t b n M x L n t T c G V j a W Z p Y y B z d X J m Y W N l I G F y Z W E s M j R 9 J n F 1 b 3 Q 7 L C Z x d W 9 0 O 1 N l Y 3 R p b 2 4 x L 2 d n M j M x M T A 2 I C g 1 K S 9 B d X R v U m V t b 3 Z l Z E N v b H V t b n M x L n t E I F s z L C A y X S A t I F N 1 c m Z h Y 2 U g d 2 V p Z 2 h 0 Z W Q g b W V h b i A s M j V 9 J n F 1 b 3 Q 7 L C Z x d W 9 0 O 1 N l Y 3 R p b 2 4 x L 2 d n M j M x M T A 2 I C g 1 K S 9 B d X R v U m V t b 3 Z l Z E N v b H V t b n M x L n t k I C g w L j E p L D I 2 f S Z x d W 9 0 O y w m c X V v d D t T Z W N 0 a W 9 u M S 9 n Z z I z M T E w N i A o N S k v Q X V 0 b 1 J l b W 9 2 Z W R D b 2 x 1 b W 5 z M S 5 7 Z C A o M C 4 1 K S w y N 3 0 m c X V v d D s s J n F 1 b 3 Q 7 U 2 V j d G l v b j E v Z 2 c y M z E x M D Y g K D U p L 0 F 1 d G 9 S Z W 1 v d m V k Q 2 9 s d W 1 u c z E u e 2 Q g K D A u O S k s M j h 9 J n F 1 b 3 Q 7 L C Z x d W 9 0 O 1 N l Y 3 R p b 2 4 x L 2 d n M j M x M T A 2 I C g 1 K S 9 B d X R v U m V t b 3 Z l Z E N v b H V t b n M x L n t S Z X N 1 b H Q g Q m V 0 d 2 V l b i B V c 2 V y I F N p e m V z I C h T a X p l c y B p b i B 1 b S k s M j l 9 J n F 1 b 3 Q 7 L C Z x d W 9 0 O 1 N l Y 3 R p b 2 4 x L 2 d n M j M x M T A 2 I C g 1 K S 9 B d X R v U m V t b 3 Z l Z E N v b H V t b n M x L n t D b 2 x 1 b W 4 x L D M w f S Z x d W 9 0 O y w m c X V v d D t T Z W N 0 a W 9 u M S 9 n Z z I z M T E w N i A o N S k v Q X V 0 b 1 J l b W 9 2 Z W R D b 2 x 1 b W 5 z M S 5 7 X z E s M z F 9 J n F 1 b 3 Q 7 L C Z x d W 9 0 O 1 N l Y 3 R p b 2 4 x L 2 d n M j M x M T A 2 I C g 1 K S 9 B d X R v U m V t b 3 Z l Z E N v b H V t b n M x L n t f M i w z M n 0 m c X V v d D s s J n F 1 b 3 Q 7 U 2 V j d G l v b j E v Z 2 c y M z E x M D Y g K D U p L 0 F 1 d G 9 S Z W 1 v d m V k Q 2 9 s d W 1 u c z E u e 1 8 z L D M z f S Z x d W 9 0 O y w m c X V v d D t T Z W N 0 a W 9 u M S 9 n Z z I z M T E w N i A o N S k v Q X V 0 b 1 J l b W 9 2 Z W R D b 2 x 1 b W 5 z M S 5 7 X z Q s M z R 9 J n F 1 b 3 Q 7 L C Z x d W 9 0 O 1 N l Y 3 R p b 2 4 x L 2 d n M j M x M T A 2 I C g 1 K S 9 B d X R v U m V t b 3 Z l Z E N v b H V t b n M x L n t f N S w z N X 0 m c X V v d D s s J n F 1 b 3 Q 7 U 2 V j d G l v b j E v Z 2 c y M z E x M D Y g K D U p L 0 F 1 d G 9 S Z W 1 v d m V k Q 2 9 s d W 1 u c z E u e 1 8 2 L D M 2 f S Z x d W 9 0 O y w m c X V v d D t T Z W N 0 a W 9 u M S 9 n Z z I z M T E w N i A o N S k v Q X V 0 b 1 J l b W 9 2 Z W R D b 2 x 1 b W 5 z M S 5 7 X z c s M z d 9 J n F 1 b 3 Q 7 L C Z x d W 9 0 O 1 N l Y 3 R p b 2 4 x L 2 d n M j M x M T A 2 I C g 1 K S 9 B d X R v U m V t b 3 Z l Z E N v b H V t b n M x L n t f O C w z O H 0 m c X V v d D s s J n F 1 b 3 Q 7 U 2 V j d G l v b j E v Z 2 c y M z E x M D Y g K D U p L 0 F 1 d G 9 S Z W 1 v d m V k Q 2 9 s d W 1 u c z E u e 1 8 5 L D M 5 f S Z x d W 9 0 O y w m c X V v d D t T Z W N 0 a W 9 u M S 9 n Z z I z M T E w N i A o N S k v Q X V 0 b 1 J l b W 9 2 Z W R D b 2 x 1 b W 5 z M S 5 7 X z E w L D Q w f S Z x d W 9 0 O y w m c X V v d D t T Z W N 0 a W 9 u M S 9 n Z z I z M T E w N i A o N S k v Q X V 0 b 1 J l b W 9 2 Z W R D b 2 x 1 b W 5 z M S 5 7 X z E x L D Q x f S Z x d W 9 0 O y w m c X V v d D t T Z W N 0 a W 9 u M S 9 n Z z I z M T E w N i A o N S k v Q X V 0 b 1 J l b W 9 2 Z W R D b 2 x 1 b W 5 z M S 5 7 X z E y L D Q y f S Z x d W 9 0 O y w m c X V v d D t T Z W N 0 a W 9 u M S 9 n Z z I z M T E w N i A o N S k v Q X V 0 b 1 J l b W 9 2 Z W R D b 2 x 1 b W 5 z M S 5 7 X z E z L D Q z f S Z x d W 9 0 O y w m c X V v d D t T Z W N 0 a W 9 u M S 9 n Z z I z M T E w N i A o N S k v Q X V 0 b 1 J l b W 9 2 Z W R D b 2 x 1 b W 5 z M S 5 7 X z E 0 L D Q 0 f S Z x d W 9 0 O y w m c X V v d D t T Z W N 0 a W 9 u M S 9 n Z z I z M T E w N i A o N S k v Q X V 0 b 1 J l b W 9 2 Z W R D b 2 x 1 b W 5 z M S 5 7 X z E 1 L D Q 1 f S Z x d W 9 0 O y w m c X V v d D t T Z W N 0 a W 9 u M S 9 n Z z I z M T E w N i A o N S k v Q X V 0 b 1 J l b W 9 2 Z W R D b 2 x 1 b W 5 z M S 5 7 X z E 2 L D Q 2 f S Z x d W 9 0 O y w m c X V v d D t T Z W N 0 a W 9 u M S 9 n Z z I z M T E w N i A o N S k v Q X V 0 b 1 J l b W 9 2 Z W R D b 2 x 1 b W 5 z M S 5 7 X z E 3 L D Q 3 f S Z x d W 9 0 O y w m c X V v d D t T Z W N 0 a W 9 u M S 9 n Z z I z M T E w N i A o N S k v Q X V 0 b 1 J l b W 9 2 Z W R D b 2 x 1 b W 5 z M S 5 7 X z E 4 L D Q 4 f S Z x d W 9 0 O y w m c X V v d D t T Z W N 0 a W 9 u M S 9 n Z z I z M T E w N i A o N S k v Q X V 0 b 1 J l b W 9 2 Z W R D b 2 x 1 b W 5 z M S 5 7 X z E 5 L D Q 5 f S Z x d W 9 0 O y w m c X V v d D t T Z W N 0 a W 9 u M S 9 n Z z I z M T E w N i A o N S k v Q X V 0 b 1 J l b W 9 2 Z W R D b 2 x 1 b W 5 z M S 5 7 X z I w L D U w f S Z x d W 9 0 O y w m c X V v d D t T Z W N 0 a W 9 u M S 9 n Z z I z M T E w N i A o N S k v Q X V 0 b 1 J l b W 9 2 Z W R D b 2 x 1 b W 5 z M S 5 7 X z I x L D U x f S Z x d W 9 0 O y w m c X V v d D t T Z W N 0 a W 9 u M S 9 n Z z I z M T E w N i A o N S k v Q X V 0 b 1 J l b W 9 2 Z W R D b 2 x 1 b W 5 z M S 5 7 X z I y L D U y f S Z x d W 9 0 O y w m c X V v d D t T Z W N 0 a W 9 u M S 9 n Z z I z M T E w N i A o N S k v Q X V 0 b 1 J l b W 9 2 Z W R D b 2 x 1 b W 5 z M S 5 7 X z I z L D U z f S Z x d W 9 0 O y w m c X V v d D t T Z W N 0 a W 9 u M S 9 n Z z I z M T E w N i A o N S k v Q X V 0 b 1 J l b W 9 2 Z W R D b 2 x 1 b W 5 z M S 5 7 X z I 0 L D U 0 f S Z x d W 9 0 O y w m c X V v d D t T Z W N 0 a W 9 u M S 9 n Z z I z M T E w N i A o N S k v Q X V 0 b 1 J l b W 9 2 Z W R D b 2 x 1 b W 5 z M S 5 7 X z I 1 L D U 1 f S Z x d W 9 0 O y w m c X V v d D t T Z W N 0 a W 9 u M S 9 n Z z I z M T E w N i A o N S k v Q X V 0 b 1 J l b W 9 2 Z W R D b 2 x 1 b W 5 z M S 5 7 X z I 2 L D U 2 f S Z x d W 9 0 O y w m c X V v d D t T Z W N 0 a W 9 u M S 9 n Z z I z M T E w N i A o N S k v Q X V 0 b 1 J l b W 9 2 Z W R D b 2 x 1 b W 5 z M S 5 7 X z I 3 L D U 3 f S Z x d W 9 0 O y w m c X V v d D t T Z W N 0 a W 9 u M S 9 n Z z I z M T E w N i A o N S k v Q X V 0 b 1 J l b W 9 2 Z W R D b 2 x 1 b W 5 z M S 5 7 X z I 4 L D U 4 f S Z x d W 9 0 O y w m c X V v d D t T Z W N 0 a W 9 u M S 9 n Z z I z M T E w N i A o N S k v Q X V 0 b 1 J l b W 9 2 Z W R D b 2 x 1 b W 5 z M S 5 7 X z I 5 L D U 5 f S Z x d W 9 0 O y w m c X V v d D t T Z W N 0 a W 9 u M S 9 n Z z I z M T E w N i A o N S k v Q X V 0 b 1 J l b W 9 2 Z W R D b 2 x 1 b W 5 z M S 5 7 X z M w L D Y w f S Z x d W 9 0 O y w m c X V v d D t T Z W N 0 a W 9 u M S 9 n Z z I z M T E w N i A o N S k v Q X V 0 b 1 J l b W 9 2 Z W R D b 2 x 1 b W 5 z M S 5 7 X z M x L D Y x f S Z x d W 9 0 O y w m c X V v d D t T Z W N 0 a W 9 u M S 9 n Z z I z M T E w N i A o N S k v Q X V 0 b 1 J l b W 9 2 Z W R D b 2 x 1 b W 5 z M S 5 7 X z M y L D Y y f S Z x d W 9 0 O y w m c X V v d D t T Z W N 0 a W 9 u M S 9 n Z z I z M T E w N i A o N S k v Q X V 0 b 1 J l b W 9 2 Z W R D b 2 x 1 b W 5 z M S 5 7 X z M z L D Y z f S Z x d W 9 0 O y w m c X V v d D t T Z W N 0 a W 9 u M S 9 n Z z I z M T E w N i A o N S k v Q X V 0 b 1 J l b W 9 2 Z W R D b 2 x 1 b W 5 z M S 5 7 X z M 0 L D Y 0 f S Z x d W 9 0 O y w m c X V v d D t T Z W N 0 a W 9 u M S 9 n Z z I z M T E w N i A o N S k v Q X V 0 b 1 J l b W 9 2 Z W R D b 2 x 1 b W 5 z M S 5 7 X z M 1 L D Y 1 f S Z x d W 9 0 O y w m c X V v d D t T Z W N 0 a W 9 u M S 9 n Z z I z M T E w N i A o N S k v Q X V 0 b 1 J l b W 9 2 Z W R D b 2 x 1 b W 5 z M S 5 7 X z M 2 L D Y 2 f S Z x d W 9 0 O y w m c X V v d D t T Z W N 0 a W 9 u M S 9 n Z z I z M T E w N i A o N S k v Q X V 0 b 1 J l b W 9 2 Z W R D b 2 x 1 b W 5 z M S 5 7 X z M 3 L D Y 3 f S Z x d W 9 0 O y w m c X V v d D t T Z W N 0 a W 9 u M S 9 n Z z I z M T E w N i A o N S k v Q X V 0 b 1 J l b W 9 2 Z W R D b 2 x 1 b W 5 z M S 5 7 X z M 4 L D Y 4 f S Z x d W 9 0 O y w m c X V v d D t T Z W N 0 a W 9 u M S 9 n Z z I z M T E w N i A o N S k v Q X V 0 b 1 J l b W 9 2 Z W R D b 2 x 1 b W 5 z M S 5 7 X z M 5 L D Y 5 f S Z x d W 9 0 O y w m c X V v d D t T Z W N 0 a W 9 u M S 9 n Z z I z M T E w N i A o N S k v Q X V 0 b 1 J l b W 9 2 Z W R D b 2 x 1 b W 5 z M S 5 7 X z Q w L D c w f S Z x d W 9 0 O y w m c X V v d D t T Z W N 0 a W 9 u M S 9 n Z z I z M T E w N i A o N S k v Q X V 0 b 1 J l b W 9 2 Z W R D b 2 x 1 b W 5 z M S 5 7 X z Q x L D c x f S Z x d W 9 0 O y w m c X V v d D t T Z W N 0 a W 9 u M S 9 n Z z I z M T E w N i A o N S k v Q X V 0 b 1 J l b W 9 2 Z W R D b 2 x 1 b W 5 z M S 5 7 X z Q y L D c y f S Z x d W 9 0 O y w m c X V v d D t T Z W N 0 a W 9 u M S 9 n Z z I z M T E w N i A o N S k v Q X V 0 b 1 J l b W 9 2 Z W R D b 2 x 1 b W 5 z M S 5 7 X z Q z L D c z f S Z x d W 9 0 O y w m c X V v d D t T Z W N 0 a W 9 u M S 9 n Z z I z M T E w N i A o N S k v Q X V 0 b 1 J l b W 9 2 Z W R D b 2 x 1 b W 5 z M S 5 7 X z Q 0 L D c 0 f S Z x d W 9 0 O y w m c X V v d D t T Z W N 0 a W 9 u M S 9 n Z z I z M T E w N i A o N S k v Q X V 0 b 1 J l b W 9 2 Z W R D b 2 x 1 b W 5 z M S 5 7 X z Q 1 L D c 1 f S Z x d W 9 0 O y w m c X V v d D t T Z W N 0 a W 9 u M S 9 n Z z I z M T E w N i A o N S k v Q X V 0 b 1 J l b W 9 2 Z W R D b 2 x 1 b W 5 z M S 5 7 X z Q 2 L D c 2 f S Z x d W 9 0 O y w m c X V v d D t T Z W N 0 a W 9 u M S 9 n Z z I z M T E w N i A o N S k v Q X V 0 b 1 J l b W 9 2 Z W R D b 2 x 1 b W 5 z M S 5 7 X z Q 3 L D c 3 f S Z x d W 9 0 O y w m c X V v d D t T Z W N 0 a W 9 u M S 9 n Z z I z M T E w N i A o N S k v Q X V 0 b 1 J l b W 9 2 Z W R D b 2 x 1 b W 5 z M S 5 7 X z Q 4 L D c 4 f S Z x d W 9 0 O y w m c X V v d D t T Z W N 0 a W 9 u M S 9 n Z z I z M T E w N i A o N S k v Q X V 0 b 1 J l b W 9 2 Z W R D b 2 x 1 b W 5 z M S 5 7 X z Q 5 L D c 5 f S Z x d W 9 0 O y w m c X V v d D t T Z W N 0 a W 9 u M S 9 n Z z I z M T E w N i A o N S k v Q X V 0 b 1 J l b W 9 2 Z W R D b 2 x 1 b W 5 z M S 5 7 X z U w L D g w f S Z x d W 9 0 O y w m c X V v d D t T Z W N 0 a W 9 u M S 9 n Z z I z M T E w N i A o N S k v Q X V 0 b 1 J l b W 9 2 Z W R D b 2 x 1 b W 5 z M S 5 7 X z U x L D g x f S Z x d W 9 0 O y w m c X V v d D t T Z W N 0 a W 9 u M S 9 n Z z I z M T E w N i A o N S k v Q X V 0 b 1 J l b W 9 2 Z W R D b 2 x 1 b W 5 z M S 5 7 X z U y L D g y f S Z x d W 9 0 O y w m c X V v d D t T Z W N 0 a W 9 u M S 9 n Z z I z M T E w N i A o N S k v Q X V 0 b 1 J l b W 9 2 Z W R D b 2 x 1 b W 5 z M S 5 7 X z U z L D g z f S Z x d W 9 0 O y w m c X V v d D t T Z W N 0 a W 9 u M S 9 n Z z I z M T E w N i A o N S k v Q X V 0 b 1 J l b W 9 2 Z W R D b 2 x 1 b W 5 z M S 5 7 X z U 0 L D g 0 f S Z x d W 9 0 O y w m c X V v d D t T Z W N 0 a W 9 u M S 9 n Z z I z M T E w N i A o N S k v Q X V 0 b 1 J l b W 9 2 Z W R D b 2 x 1 b W 5 z M S 5 7 X z U 1 L D g 1 f S Z x d W 9 0 O y w m c X V v d D t T Z W N 0 a W 9 u M S 9 n Z z I z M T E w N i A o N S k v Q X V 0 b 1 J l b W 9 2 Z W R D b 2 x 1 b W 5 z M S 5 7 X z U 2 L D g 2 f S Z x d W 9 0 O y w m c X V v d D t T Z W N 0 a W 9 u M S 9 n Z z I z M T E w N i A o N S k v Q X V 0 b 1 J l b W 9 2 Z W R D b 2 x 1 b W 5 z M S 5 7 X z U 3 L D g 3 f S Z x d W 9 0 O y w m c X V v d D t T Z W N 0 a W 9 u M S 9 n Z z I z M T E w N i A o N S k v Q X V 0 b 1 J l b W 9 2 Z W R D b 2 x 1 b W 5 z M S 5 7 X z U 4 L D g 4 f S Z x d W 9 0 O y w m c X V v d D t T Z W N 0 a W 9 u M S 9 n Z z I z M T E w N i A o N S k v Q X V 0 b 1 J l b W 9 2 Z W R D b 2 x 1 b W 5 z M S 5 7 X z U 5 L D g 5 f S Z x d W 9 0 O y w m c X V v d D t T Z W N 0 a W 9 u M S 9 n Z z I z M T E w N i A o N S k v Q X V 0 b 1 J l b W 9 2 Z W R D b 2 x 1 b W 5 z M S 5 7 X z Y w L D k w f S Z x d W 9 0 O y w m c X V v d D t T Z W N 0 a W 9 u M S 9 n Z z I z M T E w N i A o N S k v Q X V 0 b 1 J l b W 9 2 Z W R D b 2 x 1 b W 5 z M S 5 7 X z Y x L D k x f S Z x d W 9 0 O y w m c X V v d D t T Z W N 0 a W 9 u M S 9 n Z z I z M T E w N i A o N S k v Q X V 0 b 1 J l b W 9 2 Z W R D b 2 x 1 b W 5 z M S 5 7 X z Y y L D k y f S Z x d W 9 0 O y w m c X V v d D t T Z W N 0 a W 9 u M S 9 n Z z I z M T E w N i A o N S k v Q X V 0 b 1 J l b W 9 2 Z W R D b 2 x 1 b W 5 z M S 5 7 X z Y z L D k z f S Z x d W 9 0 O y w m c X V v d D t T Z W N 0 a W 9 u M S 9 n Z z I z M T E w N i A o N S k v Q X V 0 b 1 J l b W 9 2 Z W R D b 2 x 1 b W 5 z M S 5 7 X z Y 0 L D k 0 f S Z x d W 9 0 O y w m c X V v d D t T Z W N 0 a W 9 u M S 9 n Z z I z M T E w N i A o N S k v Q X V 0 b 1 J l b W 9 2 Z W R D b 2 x 1 b W 5 z M S 5 7 X z Y 1 L D k 1 f S Z x d W 9 0 O y w m c X V v d D t T Z W N 0 a W 9 u M S 9 n Z z I z M T E w N i A o N S k v Q X V 0 b 1 J l b W 9 2 Z W R D b 2 x 1 b W 5 z M S 5 7 X z Y 2 L D k 2 f S Z x d W 9 0 O y w m c X V v d D t T Z W N 0 a W 9 u M S 9 n Z z I z M T E w N i A o N S k v Q X V 0 b 1 J l b W 9 2 Z W R D b 2 x 1 b W 5 z M S 5 7 X z Y 3 L D k 3 f S Z x d W 9 0 O y w m c X V v d D t T Z W N 0 a W 9 u M S 9 n Z z I z M T E w N i A o N S k v Q X V 0 b 1 J l b W 9 2 Z W R D b 2 x 1 b W 5 z M S 5 7 X z Y 4 L D k 4 f S Z x d W 9 0 O y w m c X V v d D t T Z W N 0 a W 9 u M S 9 n Z z I z M T E w N i A o N S k v Q X V 0 b 1 J l b W 9 2 Z W R D b 2 x 1 b W 5 z M S 5 7 X z Y 5 L D k 5 f S Z x d W 9 0 O y w m c X V v d D t T Z W N 0 a W 9 u M S 9 n Z z I z M T E w N i A o N S k v Q X V 0 b 1 J l b W 9 2 Z W R D b 2 x 1 b W 5 z M S 5 7 X z c w L D E w M H 0 m c X V v d D s s J n F 1 b 3 Q 7 U 2 V j d G l v b j E v Z 2 c y M z E x M D Y g K D U p L 0 F 1 d G 9 S Z W 1 v d m V k Q 2 9 s d W 1 u c z E u e 1 8 3 M S w x M D F 9 J n F 1 b 3 Q 7 L C Z x d W 9 0 O 1 N l Y 3 R p b 2 4 x L 2 d n M j M x M T A 2 I C g 1 K S 9 B d X R v U m V t b 3 Z l Z E N v b H V t b n M x L n t f N z I s M T A y f S Z x d W 9 0 O y w m c X V v d D t T Z W N 0 a W 9 u M S 9 n Z z I z M T E w N i A o N S k v Q X V 0 b 1 J l b W 9 2 Z W R D b 2 x 1 b W 5 z M S 5 7 X z c z L D E w M 3 0 m c X V v d D s s J n F 1 b 3 Q 7 U 2 V j d G l v b j E v Z 2 c y M z E x M D Y g K D U p L 0 F 1 d G 9 S Z W 1 v d m V k Q 2 9 s d W 1 u c z E u e 1 8 3 N C w x M D R 9 J n F 1 b 3 Q 7 L C Z x d W 9 0 O 1 N l Y 3 R p b 2 4 x L 2 d n M j M x M T A 2 I C g 1 K S 9 B d X R v U m V t b 3 Z l Z E N v b H V t b n M x L n t f N z U s M T A 1 f S Z x d W 9 0 O y w m c X V v d D t T Z W N 0 a W 9 u M S 9 n Z z I z M T E w N i A o N S k v Q X V 0 b 1 J l b W 9 2 Z W R D b 2 x 1 b W 5 z M S 5 7 X z c 2 L D E w N n 0 m c X V v d D s s J n F 1 b 3 Q 7 U 2 V j d G l v b j E v Z 2 c y M z E x M D Y g K D U p L 0 F 1 d G 9 S Z W 1 v d m V k Q 2 9 s d W 1 u c z E u e 1 8 3 N y w x M D d 9 J n F 1 b 3 Q 7 L C Z x d W 9 0 O 1 N l Y 3 R p b 2 4 x L 2 d n M j M x M T A 2 I C g 1 K S 9 B d X R v U m V t b 3 Z l Z E N v b H V t b n M x L n t f N z g s M T A 4 f S Z x d W 9 0 O y w m c X V v d D t T Z W N 0 a W 9 u M S 9 n Z z I z M T E w N i A o N S k v Q X V 0 b 1 J l b W 9 2 Z W R D b 2 x 1 b W 5 z M S 5 7 X z c 5 L D E w O X 0 m c X V v d D s s J n F 1 b 3 Q 7 U 2 V j d G l v b j E v Z 2 c y M z E x M D Y g K D U p L 0 F 1 d G 9 S Z W 1 v d m V k Q 2 9 s d W 1 u c z E u e 1 8 4 M C w x M T B 9 J n F 1 b 3 Q 7 L C Z x d W 9 0 O 1 N l Y 3 R p b 2 4 x L 2 d n M j M x M T A 2 I C g 1 K S 9 B d X R v U m V t b 3 Z l Z E N v b H V t b n M x L n t f O D E s M T E x f S Z x d W 9 0 O y w m c X V v d D t T Z W N 0 a W 9 u M S 9 n Z z I z M T E w N i A o N S k v Q X V 0 b 1 J l b W 9 2 Z W R D b 2 x 1 b W 5 z M S 5 7 X z g y L D E x M n 0 m c X V v d D s s J n F 1 b 3 Q 7 U 2 V j d G l v b j E v Z 2 c y M z E x M D Y g K D U p L 0 F 1 d G 9 S Z W 1 v d m V k Q 2 9 s d W 1 u c z E u e 1 8 4 M y w x M T N 9 J n F 1 b 3 Q 7 L C Z x d W 9 0 O 1 N l Y 3 R p b 2 4 x L 2 d n M j M x M T A 2 I C g 1 K S 9 B d X R v U m V t b 3 Z l Z E N v b H V t b n M x L n t f O D Q s M T E 0 f S Z x d W 9 0 O y w m c X V v d D t T Z W N 0 a W 9 u M S 9 n Z z I z M T E w N i A o N S k v Q X V 0 b 1 J l b W 9 2 Z W R D b 2 x 1 b W 5 z M S 5 7 X z g 1 L D E x N X 0 m c X V v d D s s J n F 1 b 3 Q 7 U 2 V j d G l v b j E v Z 2 c y M z E x M D Y g K D U p L 0 F 1 d G 9 S Z W 1 v d m V k Q 2 9 s d W 1 u c z E u e 1 8 4 N i w x M T Z 9 J n F 1 b 3 Q 7 L C Z x d W 9 0 O 1 N l Y 3 R p b 2 4 x L 2 d n M j M x M T A 2 I C g 1 K S 9 B d X R v U m V t b 3 Z l Z E N v b H V t b n M x L n t f O D c s M T E 3 f S Z x d W 9 0 O y w m c X V v d D t T Z W N 0 a W 9 u M S 9 n Z z I z M T E w N i A o N S k v Q X V 0 b 1 J l b W 9 2 Z W R D b 2 x 1 b W 5 z M S 5 7 X z g 4 L D E x O H 0 m c X V v d D s s J n F 1 b 3 Q 7 U 2 V j d G l v b j E v Z 2 c y M z E x M D Y g K D U p L 0 F 1 d G 9 S Z W 1 v d m V k Q 2 9 s d W 1 u c z E u e 1 8 4 O S w x M T l 9 J n F 1 b 3 Q 7 L C Z x d W 9 0 O 1 N l Y 3 R p b 2 4 x L 2 d n M j M x M T A 2 I C g 1 K S 9 B d X R v U m V t b 3 Z l Z E N v b H V t b n M x L n t f O T A s M T I w f S Z x d W 9 0 O y w m c X V v d D t T Z W N 0 a W 9 u M S 9 n Z z I z M T E w N i A o N S k v Q X V 0 b 1 J l b W 9 2 Z W R D b 2 x 1 b W 5 z M S 5 7 X z k x L D E y M X 0 m c X V v d D s s J n F 1 b 3 Q 7 U 2 V j d G l v b j E v Z 2 c y M z E x M D Y g K D U p L 0 F 1 d G 9 S Z W 1 v d m V k Q 2 9 s d W 1 u c z E u e 1 8 5 M i w x M j J 9 J n F 1 b 3 Q 7 L C Z x d W 9 0 O 1 N l Y 3 R p b 2 4 x L 2 d n M j M x M T A 2 I C g 1 K S 9 B d X R v U m V t b 3 Z l Z E N v b H V t b n M x L n t f O T M s M T I z f S Z x d W 9 0 O y w m c X V v d D t T Z W N 0 a W 9 u M S 9 n Z z I z M T E w N i A o N S k v Q X V 0 b 1 J l b W 9 2 Z W R D b 2 x 1 b W 5 z M S 5 7 X z k 0 L D E y N H 0 m c X V v d D s s J n F 1 b 3 Q 7 U 2 V j d G l v b j E v Z 2 c y M z E x M D Y g K D U p L 0 F 1 d G 9 S Z W 1 v d m V k Q 2 9 s d W 1 u c z E u e 1 8 5 N S w x M j V 9 J n F 1 b 3 Q 7 L C Z x d W 9 0 O 1 N l Y 3 R p b 2 4 x L 2 d n M j M x M T A 2 I C g 1 K S 9 B d X R v U m V t b 3 Z l Z E N v b H V t b n M x L n t f O T Y s M T I 2 f S Z x d W 9 0 O y w m c X V v d D t T Z W N 0 a W 9 u M S 9 n Z z I z M T E w N i A o N S k v Q X V 0 b 1 J l b W 9 2 Z W R D b 2 x 1 b W 5 z M S 5 7 X z k 3 L D E y N 3 0 m c X V v d D s s J n F 1 b 3 Q 7 U 2 V j d G l v b j E v Z 2 c y M z E x M D Y g K D U p L 0 F 1 d G 9 S Z W 1 v d m V k Q 2 9 s d W 1 u c z E u e 1 8 5 O C w x M j h 9 J n F 1 b 3 Q 7 L C Z x d W 9 0 O 1 N l Y 3 R p b 2 4 x L 2 d n M j M x M T A 2 I C g 1 K S 9 B d X R v U m V t b 3 Z l Z E N v b H V t b n M x L n t f O T k s M T I 5 f S Z x d W 9 0 O y w m c X V v d D t T Z W N 0 a W 9 u M S 9 n Z z I z M T E w N i A o N S k v Q X V 0 b 1 J l b W 9 2 Z W R D b 2 x 1 b W 5 z M S 5 7 T 3 B l c m F 0 b 3 I g T m 9 0 Z X M s M T M w f S Z x d W 9 0 O 1 0 s J n F 1 b 3 Q 7 Q 2 9 s d W 1 u Q 2 9 1 b n Q m c X V v d D s 6 M T M x L C Z x d W 9 0 O 0 t l e U N v b H V t b k 5 h b W V z J n F 1 b 3 Q 7 O l t d L C Z x d W 9 0 O 0 N v b H V t b k l k Z W 5 0 a X R p Z X M m c X V v d D s 6 W y Z x d W 9 0 O 1 N l Y 3 R p b 2 4 x L 2 d n M j M x M T A 2 I C g 1 K S 9 B d X R v U m V t b 3 Z l Z E N v b H V t b n M x L n t T Y W 1 w b G U g T m F t Z S w w f S Z x d W 9 0 O y w m c X V v d D t T Z W N 0 a W 9 u M S 9 n Z z I z M T E w N i A o N S k v Q X V 0 b 1 J l b W 9 2 Z W R D b 2 x 1 b W 5 z M S 5 7 U 2 F t c G x l I H N v d X J j Z S B 0 e X B l L D F 9 J n F 1 b 3 Q 7 L C Z x d W 9 0 O 1 N l Y 3 R p b 2 4 x L 2 d n M j M x M T A 2 I C g 1 K S 9 B d X R v U m V t b 3 Z l Z E N v b H V t b n M x L n t T Y W 1 w b G U g Y n V s a y B s b 3 Q g c m V m L D J 9 J n F 1 b 3 Q 7 L C Z x d W 9 0 O 1 N l Y 3 R p b 2 4 x L 2 d n M j M x M T A 2 I C g 1 K S 9 B d X R v U m V t b 3 Z l Z E N v b H V t b n M x L n t T T 1 A g T m F t Z S w z f S Z x d W 9 0 O y w m c X V v d D t T Z W N 0 a W 9 u M S 9 n Z z I z M T E w N i A o N S k v Q X V 0 b 1 J l b W 9 2 Z W R D b 2 x 1 b W 5 z M S 5 7 T 3 B l c m F 0 b 3 I g b m F t Z S w 0 f S Z x d W 9 0 O y w m c X V v d D t T Z W N 0 a W 9 u M S 9 n Z z I z M T E w N i A o N S k v Q X V 0 b 1 J l b W 9 2 Z W R D b 2 x 1 b W 5 z M S 5 7 T W V h c 3 V y Z W 1 l b n Q g Z G F 0 Z S B h b m Q g d G l t Z S w 1 f S Z x d W 9 0 O y w m c X V v d D t T Z W N 0 a W 9 u M S 9 n Z z I z M T E w N i A o N S k v Q X V 0 b 1 J l b W 9 2 Z W R D b 2 x 1 b W 5 z M S 5 7 Q W 5 h b H l z a X M g Z G F 0 Z S B h b m Q g d G l t Z S w 2 f S Z x d W 9 0 O y w m c X V v d D t T Z W N 0 a W 9 u M S 9 n Z z I z M T E w N i A o N S k v Q X V 0 b 1 J l b W 9 2 Z W R D b 2 x 1 b W 5 z M S 5 7 U G F y d G l j b G U g b m F t Z S w 3 f S Z x d W 9 0 O y w m c X V v d D t T Z W N 0 a W 9 u M S 9 n Z z I z M T E w N i A o N S k v Q X V 0 b 1 J l b W 9 2 Z W R D b 2 x 1 b W 5 z M S 5 7 U G F y d G l j b G U g c m V m c m F j d G l 2 Z S B p b m R l e C w 4 f S Z x d W 9 0 O y w m c X V v d D t T Z W N 0 a W 9 u M S 9 n Z z I z M T E w N i A o N S k v Q X V 0 b 1 J l b W 9 2 Z W R D b 2 x 1 b W 5 z M S 5 7 U G F y d G l j b G U g Y W J z b 3 J w d G l v b i B p b m R l e C w 5 f S Z x d W 9 0 O y w m c X V v d D t T Z W N 0 a W 9 u M S 9 n Z z I z M T E w N i A o N S k v Q X V 0 b 1 J l b W 9 2 Z W R D b 2 x 1 b W 5 z M S 5 7 R G l z c G V y c 2 F u d C B u Y W 1 l L D E w f S Z x d W 9 0 O y w m c X V v d D t T Z W N 0 a W 9 u M S 9 n Z z I z M T E w N i A o N S k v Q X V 0 b 1 J l b W 9 2 Z W R D b 2 x 1 b W 5 z M S 5 7 R G l z c G V y c 2 F u d C B y Z W Z y Y W N 0 a X Z l I G l u Z G V 4 L D E x f S Z x d W 9 0 O y w m c X V v d D t T Z W N 0 a W 9 u M S 9 n Z z I z M T E w N i A o N S k v Q X V 0 b 1 J l b W 9 2 Z W R D b 2 x 1 b W 5 z M S 5 7 Q W N j Z X N z b 3 J 5 I G 5 h b W U s M T J 9 J n F 1 b 3 Q 7 L C Z x d W 9 0 O 1 N l Y 3 R p b 2 4 x L 2 d n M j M x M T A 2 I C g 1 K S 9 B d X R v U m V t b 3 Z l Z E N v b H V t b n M x L n t B b m F s e X N p c y B t b 2 R l b C A s M T N 9 J n F 1 b 3 Q 7 L C Z x d W 9 0 O 1 N l Y 3 R p b 2 4 x L 2 d n M j M x M T A 2 I C g 1 K S 9 B d X R v U m V t b 3 Z l Z E N v b H V t b n M x L n t T d G F y d C B y Z X N 1 b H Q g Y 2 h h b m 5 l b C B z a X p l L D E 0 f S Z x d W 9 0 O y w m c X V v d D t T Z W N 0 a W 9 u M S 9 n Z z I z M T E w N i A o N S k v Q X V 0 b 1 J l b W 9 2 Z W R D b 2 x 1 b W 5 z M S 5 7 T G F z d C B y Z X N 1 b H Q g Y 2 h h b m 5 l b C B z a X p l L D E 1 f S Z x d W 9 0 O y w m c X V v d D t T Z W N 0 a W 9 u M S 9 n Z z I z M T E w N i A o N S k v Q X V 0 b 1 J l b W 9 2 Z W R D b 2 x 1 b W 5 z M S 5 7 U m V z d W x 0 I G V t d W x h d G l v b i w x N n 0 m c X V v d D s s J n F 1 b 3 Q 7 U 2 V j d G l v b j E v Z 2 c y M z E x M D Y g K D U p L 0 F 1 d G 9 S Z W 1 v d m V k Q 2 9 s d W 1 u c z E u e 0 9 i c 2 N 1 c m F 0 a W 9 u L D E 3 f S Z x d W 9 0 O y w m c X V v d D t T Z W N 0 a W 9 u M S 9 n Z z I z M T E w N i A o N S k v Q X V 0 b 1 J l b W 9 2 Z W R D b 2 x 1 b W 5 z M S 5 7 U m V z a W R 1 Y W w s M T h 9 J n F 1 b 3 Q 7 L C Z x d W 9 0 O 1 N l Y 3 R p b 2 4 x L 2 d n M j M x M T A 2 I C g 1 K S 9 B d X R v U m V t b 3 Z l Z E N v b H V t b n M x L n t D b 2 5 j Z W 5 0 c m F 0 a W 9 u L D E 5 f S Z x d W 9 0 O y w m c X V v d D t T Z W N 0 a W 9 u M S 9 n Z z I z M T E w N i A o N S k v Q X V 0 b 1 J l b W 9 2 Z W R D b 2 x 1 b W 5 z M S 5 7 U 3 B h b i w y M H 0 m c X V v d D s s J n F 1 b 3 Q 7 U 2 V j d G l v b j E v Z 2 c y M z E x M D Y g K D U p L 0 F 1 d G 9 S Z W 1 v d m V k Q 2 9 s d W 1 u c z E u e 1 J l c 3 V s d C B 0 c m F u c 2 Z v c m 0 g d H l w Z S w y M X 0 m c X V v d D s s J n F 1 b 3 Q 7 U 2 V j d G l v b j E v Z 2 c y M z E x M D Y g K D U p L 0 F 1 d G 9 S Z W 1 v d m V k Q 2 9 s d W 1 u c z E u e 0 Q g W z Q s I D N d I C 0 g V m 9 s d W 1 l I H d l a W d o d G V k I G 1 l Y W 4 s M j J 9 J n F 1 b 3 Q 7 L C Z x d W 9 0 O 1 N l Y 3 R p b 2 4 x L 2 d n M j M x M T A 2 I C g 1 K S 9 B d X R v U m V t b 3 Z l Z E N v b H V t b n M x L n t V b m l m b 3 J t a X R 5 L D I z f S Z x d W 9 0 O y w m c X V v d D t T Z W N 0 a W 9 u M S 9 n Z z I z M T E w N i A o N S k v Q X V 0 b 1 J l b W 9 2 Z W R D b 2 x 1 b W 5 z M S 5 7 U 3 B l Y 2 l m a W M g c 3 V y Z m F j Z S B h c m V h L D I 0 f S Z x d W 9 0 O y w m c X V v d D t T Z W N 0 a W 9 u M S 9 n Z z I z M T E w N i A o N S k v Q X V 0 b 1 J l b W 9 2 Z W R D b 2 x 1 b W 5 z M S 5 7 R C B b M y w g M l 0 g L S B T d X J m Y W N l I H d l a W d o d G V k I G 1 l Y W 4 g L D I 1 f S Z x d W 9 0 O y w m c X V v d D t T Z W N 0 a W 9 u M S 9 n Z z I z M T E w N i A o N S k v Q X V 0 b 1 J l b W 9 2 Z W R D b 2 x 1 b W 5 z M S 5 7 Z C A o M C 4 x K S w y N n 0 m c X V v d D s s J n F 1 b 3 Q 7 U 2 V j d G l v b j E v Z 2 c y M z E x M D Y g K D U p L 0 F 1 d G 9 S Z W 1 v d m V k Q 2 9 s d W 1 u c z E u e 2 Q g K D A u N S k s M j d 9 J n F 1 b 3 Q 7 L C Z x d W 9 0 O 1 N l Y 3 R p b 2 4 x L 2 d n M j M x M T A 2 I C g 1 K S 9 B d X R v U m V t b 3 Z l Z E N v b H V t b n M x L n t k I C g w L j k p L D I 4 f S Z x d W 9 0 O y w m c X V v d D t T Z W N 0 a W 9 u M S 9 n Z z I z M T E w N i A o N S k v Q X V 0 b 1 J l b W 9 2 Z W R D b 2 x 1 b W 5 z M S 5 7 U m V z d W x 0 I E J l d H d l Z W 4 g V X N l c i B T a X p l c y A o U 2 l 6 Z X M g a W 4 g d W 0 p L D I 5 f S Z x d W 9 0 O y w m c X V v d D t T Z W N 0 a W 9 u M S 9 n Z z I z M T E w N i A o N S k v Q X V 0 b 1 J l b W 9 2 Z W R D b 2 x 1 b W 5 z M S 5 7 Q 2 9 s d W 1 u M S w z M H 0 m c X V v d D s s J n F 1 b 3 Q 7 U 2 V j d G l v b j E v Z 2 c y M z E x M D Y g K D U p L 0 F 1 d G 9 S Z W 1 v d m V k Q 2 9 s d W 1 u c z E u e 1 8 x L D M x f S Z x d W 9 0 O y w m c X V v d D t T Z W N 0 a W 9 u M S 9 n Z z I z M T E w N i A o N S k v Q X V 0 b 1 J l b W 9 2 Z W R D b 2 x 1 b W 5 z M S 5 7 X z I s M z J 9 J n F 1 b 3 Q 7 L C Z x d W 9 0 O 1 N l Y 3 R p b 2 4 x L 2 d n M j M x M T A 2 I C g 1 K S 9 B d X R v U m V t b 3 Z l Z E N v b H V t b n M x L n t f M y w z M 3 0 m c X V v d D s s J n F 1 b 3 Q 7 U 2 V j d G l v b j E v Z 2 c y M z E x M D Y g K D U p L 0 F 1 d G 9 S Z W 1 v d m V k Q 2 9 s d W 1 u c z E u e 1 8 0 L D M 0 f S Z x d W 9 0 O y w m c X V v d D t T Z W N 0 a W 9 u M S 9 n Z z I z M T E w N i A o N S k v Q X V 0 b 1 J l b W 9 2 Z W R D b 2 x 1 b W 5 z M S 5 7 X z U s M z V 9 J n F 1 b 3 Q 7 L C Z x d W 9 0 O 1 N l Y 3 R p b 2 4 x L 2 d n M j M x M T A 2 I C g 1 K S 9 B d X R v U m V t b 3 Z l Z E N v b H V t b n M x L n t f N i w z N n 0 m c X V v d D s s J n F 1 b 3 Q 7 U 2 V j d G l v b j E v Z 2 c y M z E x M D Y g K D U p L 0 F 1 d G 9 S Z W 1 v d m V k Q 2 9 s d W 1 u c z E u e 1 8 3 L D M 3 f S Z x d W 9 0 O y w m c X V v d D t T Z W N 0 a W 9 u M S 9 n Z z I z M T E w N i A o N S k v Q X V 0 b 1 J l b W 9 2 Z W R D b 2 x 1 b W 5 z M S 5 7 X z g s M z h 9 J n F 1 b 3 Q 7 L C Z x d W 9 0 O 1 N l Y 3 R p b 2 4 x L 2 d n M j M x M T A 2 I C g 1 K S 9 B d X R v U m V t b 3 Z l Z E N v b H V t b n M x L n t f O S w z O X 0 m c X V v d D s s J n F 1 b 3 Q 7 U 2 V j d G l v b j E v Z 2 c y M z E x M D Y g K D U p L 0 F 1 d G 9 S Z W 1 v d m V k Q 2 9 s d W 1 u c z E u e 1 8 x M C w 0 M H 0 m c X V v d D s s J n F 1 b 3 Q 7 U 2 V j d G l v b j E v Z 2 c y M z E x M D Y g K D U p L 0 F 1 d G 9 S Z W 1 v d m V k Q 2 9 s d W 1 u c z E u e 1 8 x M S w 0 M X 0 m c X V v d D s s J n F 1 b 3 Q 7 U 2 V j d G l v b j E v Z 2 c y M z E x M D Y g K D U p L 0 F 1 d G 9 S Z W 1 v d m V k Q 2 9 s d W 1 u c z E u e 1 8 x M i w 0 M n 0 m c X V v d D s s J n F 1 b 3 Q 7 U 2 V j d G l v b j E v Z 2 c y M z E x M D Y g K D U p L 0 F 1 d G 9 S Z W 1 v d m V k Q 2 9 s d W 1 u c z E u e 1 8 x M y w 0 M 3 0 m c X V v d D s s J n F 1 b 3 Q 7 U 2 V j d G l v b j E v Z 2 c y M z E x M D Y g K D U p L 0 F 1 d G 9 S Z W 1 v d m V k Q 2 9 s d W 1 u c z E u e 1 8 x N C w 0 N H 0 m c X V v d D s s J n F 1 b 3 Q 7 U 2 V j d G l v b j E v Z 2 c y M z E x M D Y g K D U p L 0 F 1 d G 9 S Z W 1 v d m V k Q 2 9 s d W 1 u c z E u e 1 8 x N S w 0 N X 0 m c X V v d D s s J n F 1 b 3 Q 7 U 2 V j d G l v b j E v Z 2 c y M z E x M D Y g K D U p L 0 F 1 d G 9 S Z W 1 v d m V k Q 2 9 s d W 1 u c z E u e 1 8 x N i w 0 N n 0 m c X V v d D s s J n F 1 b 3 Q 7 U 2 V j d G l v b j E v Z 2 c y M z E x M D Y g K D U p L 0 F 1 d G 9 S Z W 1 v d m V k Q 2 9 s d W 1 u c z E u e 1 8 x N y w 0 N 3 0 m c X V v d D s s J n F 1 b 3 Q 7 U 2 V j d G l v b j E v Z 2 c y M z E x M D Y g K D U p L 0 F 1 d G 9 S Z W 1 v d m V k Q 2 9 s d W 1 u c z E u e 1 8 x O C w 0 O H 0 m c X V v d D s s J n F 1 b 3 Q 7 U 2 V j d G l v b j E v Z 2 c y M z E x M D Y g K D U p L 0 F 1 d G 9 S Z W 1 v d m V k Q 2 9 s d W 1 u c z E u e 1 8 x O S w 0 O X 0 m c X V v d D s s J n F 1 b 3 Q 7 U 2 V j d G l v b j E v Z 2 c y M z E x M D Y g K D U p L 0 F 1 d G 9 S Z W 1 v d m V k Q 2 9 s d W 1 u c z E u e 1 8 y M C w 1 M H 0 m c X V v d D s s J n F 1 b 3 Q 7 U 2 V j d G l v b j E v Z 2 c y M z E x M D Y g K D U p L 0 F 1 d G 9 S Z W 1 v d m V k Q 2 9 s d W 1 u c z E u e 1 8 y M S w 1 M X 0 m c X V v d D s s J n F 1 b 3 Q 7 U 2 V j d G l v b j E v Z 2 c y M z E x M D Y g K D U p L 0 F 1 d G 9 S Z W 1 v d m V k Q 2 9 s d W 1 u c z E u e 1 8 y M i w 1 M n 0 m c X V v d D s s J n F 1 b 3 Q 7 U 2 V j d G l v b j E v Z 2 c y M z E x M D Y g K D U p L 0 F 1 d G 9 S Z W 1 v d m V k Q 2 9 s d W 1 u c z E u e 1 8 y M y w 1 M 3 0 m c X V v d D s s J n F 1 b 3 Q 7 U 2 V j d G l v b j E v Z 2 c y M z E x M D Y g K D U p L 0 F 1 d G 9 S Z W 1 v d m V k Q 2 9 s d W 1 u c z E u e 1 8 y N C w 1 N H 0 m c X V v d D s s J n F 1 b 3 Q 7 U 2 V j d G l v b j E v Z 2 c y M z E x M D Y g K D U p L 0 F 1 d G 9 S Z W 1 v d m V k Q 2 9 s d W 1 u c z E u e 1 8 y N S w 1 N X 0 m c X V v d D s s J n F 1 b 3 Q 7 U 2 V j d G l v b j E v Z 2 c y M z E x M D Y g K D U p L 0 F 1 d G 9 S Z W 1 v d m V k Q 2 9 s d W 1 u c z E u e 1 8 y N i w 1 N n 0 m c X V v d D s s J n F 1 b 3 Q 7 U 2 V j d G l v b j E v Z 2 c y M z E x M D Y g K D U p L 0 F 1 d G 9 S Z W 1 v d m V k Q 2 9 s d W 1 u c z E u e 1 8 y N y w 1 N 3 0 m c X V v d D s s J n F 1 b 3 Q 7 U 2 V j d G l v b j E v Z 2 c y M z E x M D Y g K D U p L 0 F 1 d G 9 S Z W 1 v d m V k Q 2 9 s d W 1 u c z E u e 1 8 y O C w 1 O H 0 m c X V v d D s s J n F 1 b 3 Q 7 U 2 V j d G l v b j E v Z 2 c y M z E x M D Y g K D U p L 0 F 1 d G 9 S Z W 1 v d m V k Q 2 9 s d W 1 u c z E u e 1 8 y O S w 1 O X 0 m c X V v d D s s J n F 1 b 3 Q 7 U 2 V j d G l v b j E v Z 2 c y M z E x M D Y g K D U p L 0 F 1 d G 9 S Z W 1 v d m V k Q 2 9 s d W 1 u c z E u e 1 8 z M C w 2 M H 0 m c X V v d D s s J n F 1 b 3 Q 7 U 2 V j d G l v b j E v Z 2 c y M z E x M D Y g K D U p L 0 F 1 d G 9 S Z W 1 v d m V k Q 2 9 s d W 1 u c z E u e 1 8 z M S w 2 M X 0 m c X V v d D s s J n F 1 b 3 Q 7 U 2 V j d G l v b j E v Z 2 c y M z E x M D Y g K D U p L 0 F 1 d G 9 S Z W 1 v d m V k Q 2 9 s d W 1 u c z E u e 1 8 z M i w 2 M n 0 m c X V v d D s s J n F 1 b 3 Q 7 U 2 V j d G l v b j E v Z 2 c y M z E x M D Y g K D U p L 0 F 1 d G 9 S Z W 1 v d m V k Q 2 9 s d W 1 u c z E u e 1 8 z M y w 2 M 3 0 m c X V v d D s s J n F 1 b 3 Q 7 U 2 V j d G l v b j E v Z 2 c y M z E x M D Y g K D U p L 0 F 1 d G 9 S Z W 1 v d m V k Q 2 9 s d W 1 u c z E u e 1 8 z N C w 2 N H 0 m c X V v d D s s J n F 1 b 3 Q 7 U 2 V j d G l v b j E v Z 2 c y M z E x M D Y g K D U p L 0 F 1 d G 9 S Z W 1 v d m V k Q 2 9 s d W 1 u c z E u e 1 8 z N S w 2 N X 0 m c X V v d D s s J n F 1 b 3 Q 7 U 2 V j d G l v b j E v Z 2 c y M z E x M D Y g K D U p L 0 F 1 d G 9 S Z W 1 v d m V k Q 2 9 s d W 1 u c z E u e 1 8 z N i w 2 N n 0 m c X V v d D s s J n F 1 b 3 Q 7 U 2 V j d G l v b j E v Z 2 c y M z E x M D Y g K D U p L 0 F 1 d G 9 S Z W 1 v d m V k Q 2 9 s d W 1 u c z E u e 1 8 z N y w 2 N 3 0 m c X V v d D s s J n F 1 b 3 Q 7 U 2 V j d G l v b j E v Z 2 c y M z E x M D Y g K D U p L 0 F 1 d G 9 S Z W 1 v d m V k Q 2 9 s d W 1 u c z E u e 1 8 z O C w 2 O H 0 m c X V v d D s s J n F 1 b 3 Q 7 U 2 V j d G l v b j E v Z 2 c y M z E x M D Y g K D U p L 0 F 1 d G 9 S Z W 1 v d m V k Q 2 9 s d W 1 u c z E u e 1 8 z O S w 2 O X 0 m c X V v d D s s J n F 1 b 3 Q 7 U 2 V j d G l v b j E v Z 2 c y M z E x M D Y g K D U p L 0 F 1 d G 9 S Z W 1 v d m V k Q 2 9 s d W 1 u c z E u e 1 8 0 M C w 3 M H 0 m c X V v d D s s J n F 1 b 3 Q 7 U 2 V j d G l v b j E v Z 2 c y M z E x M D Y g K D U p L 0 F 1 d G 9 S Z W 1 v d m V k Q 2 9 s d W 1 u c z E u e 1 8 0 M S w 3 M X 0 m c X V v d D s s J n F 1 b 3 Q 7 U 2 V j d G l v b j E v Z 2 c y M z E x M D Y g K D U p L 0 F 1 d G 9 S Z W 1 v d m V k Q 2 9 s d W 1 u c z E u e 1 8 0 M i w 3 M n 0 m c X V v d D s s J n F 1 b 3 Q 7 U 2 V j d G l v b j E v Z 2 c y M z E x M D Y g K D U p L 0 F 1 d G 9 S Z W 1 v d m V k Q 2 9 s d W 1 u c z E u e 1 8 0 M y w 3 M 3 0 m c X V v d D s s J n F 1 b 3 Q 7 U 2 V j d G l v b j E v Z 2 c y M z E x M D Y g K D U p L 0 F 1 d G 9 S Z W 1 v d m V k Q 2 9 s d W 1 u c z E u e 1 8 0 N C w 3 N H 0 m c X V v d D s s J n F 1 b 3 Q 7 U 2 V j d G l v b j E v Z 2 c y M z E x M D Y g K D U p L 0 F 1 d G 9 S Z W 1 v d m V k Q 2 9 s d W 1 u c z E u e 1 8 0 N S w 3 N X 0 m c X V v d D s s J n F 1 b 3 Q 7 U 2 V j d G l v b j E v Z 2 c y M z E x M D Y g K D U p L 0 F 1 d G 9 S Z W 1 v d m V k Q 2 9 s d W 1 u c z E u e 1 8 0 N i w 3 N n 0 m c X V v d D s s J n F 1 b 3 Q 7 U 2 V j d G l v b j E v Z 2 c y M z E x M D Y g K D U p L 0 F 1 d G 9 S Z W 1 v d m V k Q 2 9 s d W 1 u c z E u e 1 8 0 N y w 3 N 3 0 m c X V v d D s s J n F 1 b 3 Q 7 U 2 V j d G l v b j E v Z 2 c y M z E x M D Y g K D U p L 0 F 1 d G 9 S Z W 1 v d m V k Q 2 9 s d W 1 u c z E u e 1 8 0 O C w 3 O H 0 m c X V v d D s s J n F 1 b 3 Q 7 U 2 V j d G l v b j E v Z 2 c y M z E x M D Y g K D U p L 0 F 1 d G 9 S Z W 1 v d m V k Q 2 9 s d W 1 u c z E u e 1 8 0 O S w 3 O X 0 m c X V v d D s s J n F 1 b 3 Q 7 U 2 V j d G l v b j E v Z 2 c y M z E x M D Y g K D U p L 0 F 1 d G 9 S Z W 1 v d m V k Q 2 9 s d W 1 u c z E u e 1 8 1 M C w 4 M H 0 m c X V v d D s s J n F 1 b 3 Q 7 U 2 V j d G l v b j E v Z 2 c y M z E x M D Y g K D U p L 0 F 1 d G 9 S Z W 1 v d m V k Q 2 9 s d W 1 u c z E u e 1 8 1 M S w 4 M X 0 m c X V v d D s s J n F 1 b 3 Q 7 U 2 V j d G l v b j E v Z 2 c y M z E x M D Y g K D U p L 0 F 1 d G 9 S Z W 1 v d m V k Q 2 9 s d W 1 u c z E u e 1 8 1 M i w 4 M n 0 m c X V v d D s s J n F 1 b 3 Q 7 U 2 V j d G l v b j E v Z 2 c y M z E x M D Y g K D U p L 0 F 1 d G 9 S Z W 1 v d m V k Q 2 9 s d W 1 u c z E u e 1 8 1 M y w 4 M 3 0 m c X V v d D s s J n F 1 b 3 Q 7 U 2 V j d G l v b j E v Z 2 c y M z E x M D Y g K D U p L 0 F 1 d G 9 S Z W 1 v d m V k Q 2 9 s d W 1 u c z E u e 1 8 1 N C w 4 N H 0 m c X V v d D s s J n F 1 b 3 Q 7 U 2 V j d G l v b j E v Z 2 c y M z E x M D Y g K D U p L 0 F 1 d G 9 S Z W 1 v d m V k Q 2 9 s d W 1 u c z E u e 1 8 1 N S w 4 N X 0 m c X V v d D s s J n F 1 b 3 Q 7 U 2 V j d G l v b j E v Z 2 c y M z E x M D Y g K D U p L 0 F 1 d G 9 S Z W 1 v d m V k Q 2 9 s d W 1 u c z E u e 1 8 1 N i w 4 N n 0 m c X V v d D s s J n F 1 b 3 Q 7 U 2 V j d G l v b j E v Z 2 c y M z E x M D Y g K D U p L 0 F 1 d G 9 S Z W 1 v d m V k Q 2 9 s d W 1 u c z E u e 1 8 1 N y w 4 N 3 0 m c X V v d D s s J n F 1 b 3 Q 7 U 2 V j d G l v b j E v Z 2 c y M z E x M D Y g K D U p L 0 F 1 d G 9 S Z W 1 v d m V k Q 2 9 s d W 1 u c z E u e 1 8 1 O C w 4 O H 0 m c X V v d D s s J n F 1 b 3 Q 7 U 2 V j d G l v b j E v Z 2 c y M z E x M D Y g K D U p L 0 F 1 d G 9 S Z W 1 v d m V k Q 2 9 s d W 1 u c z E u e 1 8 1 O S w 4 O X 0 m c X V v d D s s J n F 1 b 3 Q 7 U 2 V j d G l v b j E v Z 2 c y M z E x M D Y g K D U p L 0 F 1 d G 9 S Z W 1 v d m V k Q 2 9 s d W 1 u c z E u e 1 8 2 M C w 5 M H 0 m c X V v d D s s J n F 1 b 3 Q 7 U 2 V j d G l v b j E v Z 2 c y M z E x M D Y g K D U p L 0 F 1 d G 9 S Z W 1 v d m V k Q 2 9 s d W 1 u c z E u e 1 8 2 M S w 5 M X 0 m c X V v d D s s J n F 1 b 3 Q 7 U 2 V j d G l v b j E v Z 2 c y M z E x M D Y g K D U p L 0 F 1 d G 9 S Z W 1 v d m V k Q 2 9 s d W 1 u c z E u e 1 8 2 M i w 5 M n 0 m c X V v d D s s J n F 1 b 3 Q 7 U 2 V j d G l v b j E v Z 2 c y M z E x M D Y g K D U p L 0 F 1 d G 9 S Z W 1 v d m V k Q 2 9 s d W 1 u c z E u e 1 8 2 M y w 5 M 3 0 m c X V v d D s s J n F 1 b 3 Q 7 U 2 V j d G l v b j E v Z 2 c y M z E x M D Y g K D U p L 0 F 1 d G 9 S Z W 1 v d m V k Q 2 9 s d W 1 u c z E u e 1 8 2 N C w 5 N H 0 m c X V v d D s s J n F 1 b 3 Q 7 U 2 V j d G l v b j E v Z 2 c y M z E x M D Y g K D U p L 0 F 1 d G 9 S Z W 1 v d m V k Q 2 9 s d W 1 u c z E u e 1 8 2 N S w 5 N X 0 m c X V v d D s s J n F 1 b 3 Q 7 U 2 V j d G l v b j E v Z 2 c y M z E x M D Y g K D U p L 0 F 1 d G 9 S Z W 1 v d m V k Q 2 9 s d W 1 u c z E u e 1 8 2 N i w 5 N n 0 m c X V v d D s s J n F 1 b 3 Q 7 U 2 V j d G l v b j E v Z 2 c y M z E x M D Y g K D U p L 0 F 1 d G 9 S Z W 1 v d m V k Q 2 9 s d W 1 u c z E u e 1 8 2 N y w 5 N 3 0 m c X V v d D s s J n F 1 b 3 Q 7 U 2 V j d G l v b j E v Z 2 c y M z E x M D Y g K D U p L 0 F 1 d G 9 S Z W 1 v d m V k Q 2 9 s d W 1 u c z E u e 1 8 2 O C w 5 O H 0 m c X V v d D s s J n F 1 b 3 Q 7 U 2 V j d G l v b j E v Z 2 c y M z E x M D Y g K D U p L 0 F 1 d G 9 S Z W 1 v d m V k Q 2 9 s d W 1 u c z E u e 1 8 2 O S w 5 O X 0 m c X V v d D s s J n F 1 b 3 Q 7 U 2 V j d G l v b j E v Z 2 c y M z E x M D Y g K D U p L 0 F 1 d G 9 S Z W 1 v d m V k Q 2 9 s d W 1 u c z E u e 1 8 3 M C w x M D B 9 J n F 1 b 3 Q 7 L C Z x d W 9 0 O 1 N l Y 3 R p b 2 4 x L 2 d n M j M x M T A 2 I C g 1 K S 9 B d X R v U m V t b 3 Z l Z E N v b H V t b n M x L n t f N z E s M T A x f S Z x d W 9 0 O y w m c X V v d D t T Z W N 0 a W 9 u M S 9 n Z z I z M T E w N i A o N S k v Q X V 0 b 1 J l b W 9 2 Z W R D b 2 x 1 b W 5 z M S 5 7 X z c y L D E w M n 0 m c X V v d D s s J n F 1 b 3 Q 7 U 2 V j d G l v b j E v Z 2 c y M z E x M D Y g K D U p L 0 F 1 d G 9 S Z W 1 v d m V k Q 2 9 s d W 1 u c z E u e 1 8 3 M y w x M D N 9 J n F 1 b 3 Q 7 L C Z x d W 9 0 O 1 N l Y 3 R p b 2 4 x L 2 d n M j M x M T A 2 I C g 1 K S 9 B d X R v U m V t b 3 Z l Z E N v b H V t b n M x L n t f N z Q s M T A 0 f S Z x d W 9 0 O y w m c X V v d D t T Z W N 0 a W 9 u M S 9 n Z z I z M T E w N i A o N S k v Q X V 0 b 1 J l b W 9 2 Z W R D b 2 x 1 b W 5 z M S 5 7 X z c 1 L D E w N X 0 m c X V v d D s s J n F 1 b 3 Q 7 U 2 V j d G l v b j E v Z 2 c y M z E x M D Y g K D U p L 0 F 1 d G 9 S Z W 1 v d m V k Q 2 9 s d W 1 u c z E u e 1 8 3 N i w x M D Z 9 J n F 1 b 3 Q 7 L C Z x d W 9 0 O 1 N l Y 3 R p b 2 4 x L 2 d n M j M x M T A 2 I C g 1 K S 9 B d X R v U m V t b 3 Z l Z E N v b H V t b n M x L n t f N z c s M T A 3 f S Z x d W 9 0 O y w m c X V v d D t T Z W N 0 a W 9 u M S 9 n Z z I z M T E w N i A o N S k v Q X V 0 b 1 J l b W 9 2 Z W R D b 2 x 1 b W 5 z M S 5 7 X z c 4 L D E w O H 0 m c X V v d D s s J n F 1 b 3 Q 7 U 2 V j d G l v b j E v Z 2 c y M z E x M D Y g K D U p L 0 F 1 d G 9 S Z W 1 v d m V k Q 2 9 s d W 1 u c z E u e 1 8 3 O S w x M D l 9 J n F 1 b 3 Q 7 L C Z x d W 9 0 O 1 N l Y 3 R p b 2 4 x L 2 d n M j M x M T A 2 I C g 1 K S 9 B d X R v U m V t b 3 Z l Z E N v b H V t b n M x L n t f O D A s M T E w f S Z x d W 9 0 O y w m c X V v d D t T Z W N 0 a W 9 u M S 9 n Z z I z M T E w N i A o N S k v Q X V 0 b 1 J l b W 9 2 Z W R D b 2 x 1 b W 5 z M S 5 7 X z g x L D E x M X 0 m c X V v d D s s J n F 1 b 3 Q 7 U 2 V j d G l v b j E v Z 2 c y M z E x M D Y g K D U p L 0 F 1 d G 9 S Z W 1 v d m V k Q 2 9 s d W 1 u c z E u e 1 8 4 M i w x M T J 9 J n F 1 b 3 Q 7 L C Z x d W 9 0 O 1 N l Y 3 R p b 2 4 x L 2 d n M j M x M T A 2 I C g 1 K S 9 B d X R v U m V t b 3 Z l Z E N v b H V t b n M x L n t f O D M s M T E z f S Z x d W 9 0 O y w m c X V v d D t T Z W N 0 a W 9 u M S 9 n Z z I z M T E w N i A o N S k v Q X V 0 b 1 J l b W 9 2 Z W R D b 2 x 1 b W 5 z M S 5 7 X z g 0 L D E x N H 0 m c X V v d D s s J n F 1 b 3 Q 7 U 2 V j d G l v b j E v Z 2 c y M z E x M D Y g K D U p L 0 F 1 d G 9 S Z W 1 v d m V k Q 2 9 s d W 1 u c z E u e 1 8 4 N S w x M T V 9 J n F 1 b 3 Q 7 L C Z x d W 9 0 O 1 N l Y 3 R p b 2 4 x L 2 d n M j M x M T A 2 I C g 1 K S 9 B d X R v U m V t b 3 Z l Z E N v b H V t b n M x L n t f O D Y s M T E 2 f S Z x d W 9 0 O y w m c X V v d D t T Z W N 0 a W 9 u M S 9 n Z z I z M T E w N i A o N S k v Q X V 0 b 1 J l b W 9 2 Z W R D b 2 x 1 b W 5 z M S 5 7 X z g 3 L D E x N 3 0 m c X V v d D s s J n F 1 b 3 Q 7 U 2 V j d G l v b j E v Z 2 c y M z E x M D Y g K D U p L 0 F 1 d G 9 S Z W 1 v d m V k Q 2 9 s d W 1 u c z E u e 1 8 4 O C w x M T h 9 J n F 1 b 3 Q 7 L C Z x d W 9 0 O 1 N l Y 3 R p b 2 4 x L 2 d n M j M x M T A 2 I C g 1 K S 9 B d X R v U m V t b 3 Z l Z E N v b H V t b n M x L n t f O D k s M T E 5 f S Z x d W 9 0 O y w m c X V v d D t T Z W N 0 a W 9 u M S 9 n Z z I z M T E w N i A o N S k v Q X V 0 b 1 J l b W 9 2 Z W R D b 2 x 1 b W 5 z M S 5 7 X z k w L D E y M H 0 m c X V v d D s s J n F 1 b 3 Q 7 U 2 V j d G l v b j E v Z 2 c y M z E x M D Y g K D U p L 0 F 1 d G 9 S Z W 1 v d m V k Q 2 9 s d W 1 u c z E u e 1 8 5 M S w x M j F 9 J n F 1 b 3 Q 7 L C Z x d W 9 0 O 1 N l Y 3 R p b 2 4 x L 2 d n M j M x M T A 2 I C g 1 K S 9 B d X R v U m V t b 3 Z l Z E N v b H V t b n M x L n t f O T I s M T I y f S Z x d W 9 0 O y w m c X V v d D t T Z W N 0 a W 9 u M S 9 n Z z I z M T E w N i A o N S k v Q X V 0 b 1 J l b W 9 2 Z W R D b 2 x 1 b W 5 z M S 5 7 X z k z L D E y M 3 0 m c X V v d D s s J n F 1 b 3 Q 7 U 2 V j d G l v b j E v Z 2 c y M z E x M D Y g K D U p L 0 F 1 d G 9 S Z W 1 v d m V k Q 2 9 s d W 1 u c z E u e 1 8 5 N C w x M j R 9 J n F 1 b 3 Q 7 L C Z x d W 9 0 O 1 N l Y 3 R p b 2 4 x L 2 d n M j M x M T A 2 I C g 1 K S 9 B d X R v U m V t b 3 Z l Z E N v b H V t b n M x L n t f O T U s M T I 1 f S Z x d W 9 0 O y w m c X V v d D t T Z W N 0 a W 9 u M S 9 n Z z I z M T E w N i A o N S k v Q X V 0 b 1 J l b W 9 2 Z W R D b 2 x 1 b W 5 z M S 5 7 X z k 2 L D E y N n 0 m c X V v d D s s J n F 1 b 3 Q 7 U 2 V j d G l v b j E v Z 2 c y M z E x M D Y g K D U p L 0 F 1 d G 9 S Z W 1 v d m V k Q 2 9 s d W 1 u c z E u e 1 8 5 N y w x M j d 9 J n F 1 b 3 Q 7 L C Z x d W 9 0 O 1 N l Y 3 R p b 2 4 x L 2 d n M j M x M T A 2 I C g 1 K S 9 B d X R v U m V t b 3 Z l Z E N v b H V t b n M x L n t f O T g s M T I 4 f S Z x d W 9 0 O y w m c X V v d D t T Z W N 0 a W 9 u M S 9 n Z z I z M T E w N i A o N S k v Q X V 0 b 1 J l b W 9 2 Z W R D b 2 x 1 b W 5 z M S 5 7 X z k 5 L D E y O X 0 m c X V v d D s s J n F 1 b 3 Q 7 U 2 V j d G l v b j E v Z 2 c y M z E x M D Y g K D U p L 0 F 1 d G 9 S Z W 1 v d m V k Q 2 9 s d W 1 u c z E u e 0 9 w Z X J h d G 9 y I E 5 v d G V z L D E z M H 0 m c X V v d D t d L C Z x d W 9 0 O 1 J l b G F 0 a W 9 u c 2 h p c E l u Z m 8 m c X V v d D s 6 W 1 1 9 I i A v P j x F b n R y e S B U e X B l P S J R d W V y e U l E I i B W Y W x 1 Z T 0 i c z M y Z j N m Y z c 5 L T I x N m Q t N D M 4 Y S 0 4 Y T A 4 L T g y M G V h N j I w N 2 Y 5 N i I g L z 4 8 L 1 N 0 Y W J s Z U V u d H J p Z X M + P C 9 J d G V t P j x J d G V t P j x J d G V t T G 9 j Y X R p b 2 4 + P E l 0 Z W 1 U e X B l P k Z v c m 1 1 b G E 8 L 0 l 0 Z W 1 U e X B l P j x J d G V t U G F 0 a D 5 T Z W N 0 a W 9 u M S 9 n Z z I z M T E w N i U y M C g 2 K S 9 T b 3 V y Y 2 U 8 L 0 l 0 Z W 1 Q Y X R o P j w v S X R l b U x v Y 2 F 0 a W 9 u P j x T d G F i b G V F b n R y a W V z I C 8 + P C 9 J d G V t P j x J d G V t P j x J d G V t T G 9 j Y X R p b 2 4 + P E l 0 Z W 1 U e X B l P k Z v c m 1 1 b G E 8 L 0 l 0 Z W 1 U e X B l P j x J d G V t U G F 0 a D 5 T Z W N 0 a W 9 u M S 9 n Z z I z M T E w N i U y M C g 2 K S 9 Q c m 9 t b 3 R l Z C U y M E h l Y W R l c n M 8 L 0 l 0 Z W 1 Q Y X R o P j w v S X R l b U x v Y 2 F 0 a W 9 u P j x T d G F i b G V F b n R y a W V z I C 8 + P C 9 J d G V t P j x J d G V t P j x J d G V t T G 9 j Y X R p b 2 4 + P E l 0 Z W 1 U e X B l P k Z v c m 1 1 b G E 8 L 0 l 0 Z W 1 U e X B l P j x J d G V t U G F 0 a D 5 T Z W N 0 a W 9 u M S 9 n Z z I z M T E w N i U y M C g 2 K S 9 D a G F u Z 2 V k J T I w V H l w Z T w v S X R l b V B h d G g + P C 9 J d G V t T G 9 j Y X R p b 2 4 + P F N 0 Y W J s Z U V u d H J p Z X M g L z 4 8 L 0 l 0 Z W 0 + P E l 0 Z W 0 + P E l 0 Z W 1 M b 2 N h d G l v b j 4 8 S X R l b V R 5 c G U + R m 9 y b X V s Y T w v S X R l b V R 5 c G U + P E l 0 Z W 1 Q Y X R o P l N l Y 3 R p b 2 4 x L 1 R h Y m x l M D Y 2 J T I w K F B h Z 2 U l M j A x M S k 8 L 0 l 0 Z W 1 Q Y X R o P j w v S X R l b U x v Y 2 F 0 a W 9 u P j x T d G F i b G V F b n R y a W V z P j x F b n R y e S B U e X B l P S J J c 1 B y a X Z h d G U i I F Z h b H V l P S J s M C I g L z 4 8 R W 5 0 c n k g V H l w Z T 0 i U X V l c n l J R C I g V m F s d W U 9 I n M y Z j k 4 M z M y M S 0 4 M j N l L T R k Y z Y t O D h i Y S 0 4 Z D B l O D g 2 O T d h O T U 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V G F i b G U w N j Z f X 1 B h Z 2 V f M T E i I C 8 + P E V u d H J 5 I F R 5 c G U 9 I k Z p b G x l Z E N v b X B s Z X R l U m V z d W x 0 V G 9 X b 3 J r c 2 h l Z X Q i I F Z h b H V l P S J s M S I g L z 4 8 R W 5 0 c n k g V H l w Z T 0 i Q W R k Z W R U b 0 R h d G F N b 2 R l b C I g V m F s d W U 9 I m w w I i A v P j x F b n R y e S B U e X B l P S J G a W x s Q 2 9 1 b n Q i I F Z h b H V l P S J s M T c i I C 8 + P E V u d H J 5 I F R 5 c G U 9 I k Z p b G x F c n J v c k N v Z G U i I F Z h b H V l P S J z V W 5 r b m 9 3 b i I g L z 4 8 R W 5 0 c n k g V H l w Z T 0 i R m l s b E V y c m 9 y Q 2 9 1 b n Q i I F Z h b H V l P S J s M C I g L z 4 8 R W 5 0 c n k g V H l w Z T 0 i R m l s b E x h c 3 R V c G R h d G V k I i B W Y W x 1 Z T 0 i Z D I w M j Q t M D k t M D V U M D k 6 N D E 6 N T g u M j Q 2 N j E y M F o i I C 8 + P E V u d H J 5 I F R 5 c G U 9 I k Z p b G x D b 2 x 1 b W 5 U e X B l c y I g V m F s d W U 9 I n N 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1 R h Y m x l M D Y 2 I C h Q Y W d l I D E x K S 9 B d X R v U m V t b 3 Z l Z E N v b H V t b n M x L n t D b 2 x 1 b W 4 x L D B 9 J n F 1 b 3 Q 7 L C Z x d W 9 0 O 1 N l Y 3 R p b 2 4 x L 1 R h Y m x l M D Y 2 I C h Q Y W d l I D E x K S 9 B d X R v U m V t b 3 Z l Z E N v b H V t b n M x L n t D b 2 x 1 b W 4 y L D F 9 J n F 1 b 3 Q 7 L C Z x d W 9 0 O 1 N l Y 3 R p b 2 4 x L 1 R h Y m x l M D Y 2 I C h Q Y W d l I D E x K S 9 B d X R v U m V t b 3 Z l Z E N v b H V t b n M x L n t D b 2 x 1 b W 4 z L D J 9 J n F 1 b 3 Q 7 L C Z x d W 9 0 O 1 N l Y 3 R p b 2 4 x L 1 R h Y m x l M D Y 2 I C h Q Y W d l I D E x K S 9 B d X R v U m V t b 3 Z l Z E N v b H V t b n M x L n t D b 2 x 1 b W 4 0 L D N 9 J n F 1 b 3 Q 7 L C Z x d W 9 0 O 1 N l Y 3 R p b 2 4 x L 1 R h Y m x l M D Y 2 I C h Q Y W d l I D E x K S 9 B d X R v U m V t b 3 Z l Z E N v b H V t b n M x L n t D b 2 x 1 b W 4 1 L D R 9 J n F 1 b 3 Q 7 L C Z x d W 9 0 O 1 N l Y 3 R p b 2 4 x L 1 R h Y m x l M D Y 2 I C h Q Y W d l I D E x K S 9 B d X R v U m V t b 3 Z l Z E N v b H V t b n M x L n t D b 2 x 1 b W 4 2 L D V 9 J n F 1 b 3 Q 7 L C Z x d W 9 0 O 1 N l Y 3 R p b 2 4 x L 1 R h Y m x l M D Y 2 I C h Q Y W d l I D E x K S 9 B d X R v U m V t b 3 Z l Z E N v b H V t b n M x L n t D b 2 x 1 b W 4 3 L D Z 9 J n F 1 b 3 Q 7 L C Z x d W 9 0 O 1 N l Y 3 R p b 2 4 x L 1 R h Y m x l M D Y 2 I C h Q Y W d l I D E x K S 9 B d X R v U m V t b 3 Z l Z E N v b H V t b n M x L n t D b 2 x 1 b W 4 4 L D d 9 J n F 1 b 3 Q 7 L C Z x d W 9 0 O 1 N l Y 3 R p b 2 4 x L 1 R h Y m x l M D Y 2 I C h Q Y W d l I D E x K S 9 B d X R v U m V t b 3 Z l Z E N v b H V t b n M x L n t D b 2 x 1 b W 4 5 L D h 9 J n F 1 b 3 Q 7 L C Z x d W 9 0 O 1 N l Y 3 R p b 2 4 x L 1 R h Y m x l M D Y 2 I C h Q Y W d l I D E x K S 9 B d X R v U m V t b 3 Z l Z E N v b H V t b n M x L n t D b 2 x 1 b W 4 x M C w 5 f S Z x d W 9 0 O y w m c X V v d D t T Z W N 0 a W 9 u M S 9 U Y W J s Z T A 2 N i A o U G F n Z S A x M S k v Q X V 0 b 1 J l b W 9 2 Z W R D b 2 x 1 b W 5 z M S 5 7 Q 2 9 s d W 1 u M T E s M T B 9 J n F 1 b 3 Q 7 X S w m c X V v d D t D b 2 x 1 b W 5 D b 3 V u d C Z x d W 9 0 O z o x M S w m c X V v d D t L Z X l D b 2 x 1 b W 5 O Y W 1 l c y Z x d W 9 0 O z p b X S w m c X V v d D t D b 2 x 1 b W 5 J Z G V u d G l 0 a W V z J n F 1 b 3 Q 7 O l s m c X V v d D t T Z W N 0 a W 9 u M S 9 U Y W J s Z T A 2 N i A o U G F n Z S A x M S k v Q X V 0 b 1 J l b W 9 2 Z W R D b 2 x 1 b W 5 z M S 5 7 Q 2 9 s d W 1 u M S w w f S Z x d W 9 0 O y w m c X V v d D t T Z W N 0 a W 9 u M S 9 U Y W J s Z T A 2 N i A o U G F n Z S A x M S k v Q X V 0 b 1 J l b W 9 2 Z W R D b 2 x 1 b W 5 z M S 5 7 Q 2 9 s d W 1 u M i w x f S Z x d W 9 0 O y w m c X V v d D t T Z W N 0 a W 9 u M S 9 U Y W J s Z T A 2 N i A o U G F n Z S A x M S k v Q X V 0 b 1 J l b W 9 2 Z W R D b 2 x 1 b W 5 z M S 5 7 Q 2 9 s d W 1 u M y w y f S Z x d W 9 0 O y w m c X V v d D t T Z W N 0 a W 9 u M S 9 U Y W J s Z T A 2 N i A o U G F n Z S A x M S k v Q X V 0 b 1 J l b W 9 2 Z W R D b 2 x 1 b W 5 z M S 5 7 Q 2 9 s d W 1 u N C w z f S Z x d W 9 0 O y w m c X V v d D t T Z W N 0 a W 9 u M S 9 U Y W J s Z T A 2 N i A o U G F n Z S A x M S k v Q X V 0 b 1 J l b W 9 2 Z W R D b 2 x 1 b W 5 z M S 5 7 Q 2 9 s d W 1 u N S w 0 f S Z x d W 9 0 O y w m c X V v d D t T Z W N 0 a W 9 u M S 9 U Y W J s Z T A 2 N i A o U G F n Z S A x M S k v Q X V 0 b 1 J l b W 9 2 Z W R D b 2 x 1 b W 5 z M S 5 7 Q 2 9 s d W 1 u N i w 1 f S Z x d W 9 0 O y w m c X V v d D t T Z W N 0 a W 9 u M S 9 U Y W J s Z T A 2 N i A o U G F n Z S A x M S k v Q X V 0 b 1 J l b W 9 2 Z W R D b 2 x 1 b W 5 z M S 5 7 Q 2 9 s d W 1 u N y w 2 f S Z x d W 9 0 O y w m c X V v d D t T Z W N 0 a W 9 u M S 9 U Y W J s Z T A 2 N i A o U G F n Z S A x M S k v Q X V 0 b 1 J l b W 9 2 Z W R D b 2 x 1 b W 5 z M S 5 7 Q 2 9 s d W 1 u O C w 3 f S Z x d W 9 0 O y w m c X V v d D t T Z W N 0 a W 9 u M S 9 U Y W J s Z T A 2 N i A o U G F n Z S A x M S k v Q X V 0 b 1 J l b W 9 2 Z W R D b 2 x 1 b W 5 z M S 5 7 Q 2 9 s d W 1 u O S w 4 f S Z x d W 9 0 O y w m c X V v d D t T Z W N 0 a W 9 u M S 9 U Y W J s Z T A 2 N i A o U G F n Z S A x M S k v Q X V 0 b 1 J l b W 9 2 Z W R D b 2 x 1 b W 5 z M S 5 7 Q 2 9 s d W 1 u M T A s O X 0 m c X V v d D s s J n F 1 b 3 Q 7 U 2 V j d G l v b j E v V G F i b G U w N j Y g K F B h Z 2 U g M T E p L 0 F 1 d G 9 S Z W 1 v d m V k Q 2 9 s d W 1 u c z E u e 0 N v b H V t b j E x L D E w f S Z x d W 9 0 O 1 0 s J n F 1 b 3 Q 7 U m V s Y X R p b 2 5 z a G l w S W 5 m b y Z x d W 9 0 O z p b X X 0 i I C 8 + P C 9 T d G F i b G V F b n R y a W V z P j w v S X R l b T 4 8 S X R l b T 4 8 S X R l b U x v Y 2 F 0 a W 9 u P j x J d G V t V H l w Z T 5 G b 3 J t d W x h P C 9 J d G V t V H l w Z T 4 8 S X R l b V B h d G g + U 2 V j d G l v b j E v V G F i b G U w N j Y l M j A o U G F n Z S U y M D E x K S 9 T b 3 V y Y 2 U 8 L 0 l 0 Z W 1 Q Y X R o P j w v S X R l b U x v Y 2 F 0 a W 9 u P j x T d G F i b G V F b n R y a W V z I C 8 + P C 9 J d G V t P j x J d G V t P j x J d G V t T G 9 j Y X R p b 2 4 + P E l 0 Z W 1 U e X B l P k Z v c m 1 1 b G E 8 L 0 l 0 Z W 1 U e X B l P j x J d G V t U G F 0 a D 5 T Z W N 0 a W 9 u M S 9 U Y W J s Z T A 2 N i U y M C h Q Y W d l J T I w M T E p L 1 R h Y m x l M D Y 2 P C 9 J d G V t U G F 0 a D 4 8 L 0 l 0 Z W 1 M b 2 N h d G l v b j 4 8 U 3 R h Y m x l R W 5 0 c m l l c y A v P j w v S X R l b T 4 8 S X R l b T 4 8 S X R l b U x v Y 2 F 0 a W 9 u P j x J d G V t V H l w Z T 5 G b 3 J t d W x h P C 9 J d G V t V H l w Z T 4 8 S X R l b V B h d G g + U 2 V j d G l v b j E v V G F i b G U w N j Y l M j A o U G F n Z S U y M D E x K S 9 D a G F u Z 2 V k J T I w V H l w Z T w v S X R l b V B h d G g + P C 9 J d G V t T G 9 j Y X R p b 2 4 + P F N 0 Y W J s Z U V u d H J p Z X M g L z 4 8 L 0 l 0 Z W 0 + P E l 0 Z W 0 + P E l 0 Z W 1 M b 2 N h d G l v b j 4 8 S X R l b V R 5 c G U + R m 9 y b X V s Y T w v S X R l b V R 5 c G U + P E l 0 Z W 1 Q Y X R o P l N l Y 3 R p b 2 4 x L 1 R h Y m x l M D c 0 J T I w K F B h Z 2 U l M j A x M y k 8 L 0 l 0 Z W 1 Q Y X R o P j w v S X R l b U x v Y 2 F 0 a W 9 u P j x T d G F i b G V F b n R y a W V z P j x F b n R y e S B U e X B l P S J J c 1 B y a X Z h d G U i I F Z h b H V l P S J s M C I g L z 4 8 R W 5 0 c n k g V H l w Z T 0 i U X V l c n l J R C I g V m F s d W U 9 I n N h N T Q 0 N 2 N l N S 0 1 O D R k L T Q 4 N T g t O W Z m Z i 0 4 Y j I x M T k 0 Y 2 Z m N 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E i I C 8 + P E V u d H J 5 I F R 5 c G U 9 I k Z p b G x F c n J v c k N v Z G U i I F Z h b H V l P S J z V W 5 r b m 9 3 b i I g L z 4 8 R W 5 0 c n k g V H l w Z T 0 i R m l s b E V y c m 9 y Q 2 9 1 b n Q i I F Z h b H V l P S J s M C I g L z 4 8 R W 5 0 c n k g V H l w Z T 0 i R m l s b E x h c 3 R V c G R h d G V k I i B W Y W x 1 Z T 0 i Z D I w M j Q t M D k t M D V U M T U 6 M T k 6 N T E u N D U 4 O D c 0 N F o i I C 8 + P E V u d H J 5 I F R 5 c G U 9 I k Z p b G x D b 2 x 1 b W 5 U e X B l c y I g V m F s d W U 9 I n N C Z 1 l H Q l F V R i I g L z 4 8 R W 5 0 c n k g V H l w Z T 0 i R m l s b E N v b H V t b k 5 h b W V z I i B W Y W x 1 Z T 0 i c 1 s m c X V v d D t D b 2 x 1 b W 4 x J n F 1 b 3 Q 7 L C Z x d W 9 0 O 0 N v b H V t b j I m c X V v d D s s J n F 1 b 3 Q 7 Q 2 9 s d W 1 u M y Z x d W 9 0 O y w m c X V v d D t D b 2 x 1 b W 4 0 J n F 1 b 3 Q 7 L C Z x d W 9 0 O 0 N v b H V t b j U m c X V v d D s s J n F 1 b 3 Q 7 Q 2 9 s d W 1 u N 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R h Y m x l M D c 0 I C h Q Y W d l I D E z K S 9 B d X R v U m V t b 3 Z l Z E N v b H V t b n M x L n t D b 2 x 1 b W 4 x L D B 9 J n F 1 b 3 Q 7 L C Z x d W 9 0 O 1 N l Y 3 R p b 2 4 x L 1 R h Y m x l M D c 0 I C h Q Y W d l I D E z K S 9 B d X R v U m V t b 3 Z l Z E N v b H V t b n M x L n t D b 2 x 1 b W 4 y L D F 9 J n F 1 b 3 Q 7 L C Z x d W 9 0 O 1 N l Y 3 R p b 2 4 x L 1 R h Y m x l M D c 0 I C h Q Y W d l I D E z K S 9 B d X R v U m V t b 3 Z l Z E N v b H V t b n M x L n t D b 2 x 1 b W 4 z L D J 9 J n F 1 b 3 Q 7 L C Z x d W 9 0 O 1 N l Y 3 R p b 2 4 x L 1 R h Y m x l M D c 0 I C h Q Y W d l I D E z K S 9 B d X R v U m V t b 3 Z l Z E N v b H V t b n M x L n t D b 2 x 1 b W 4 0 L D N 9 J n F 1 b 3 Q 7 L C Z x d W 9 0 O 1 N l Y 3 R p b 2 4 x L 1 R h Y m x l M D c 0 I C h Q Y W d l I D E z K S 9 B d X R v U m V t b 3 Z l Z E N v b H V t b n M x L n t D b 2 x 1 b W 4 1 L D R 9 J n F 1 b 3 Q 7 L C Z x d W 9 0 O 1 N l Y 3 R p b 2 4 x L 1 R h Y m x l M D c 0 I C h Q Y W d l I D E z K S 9 B d X R v U m V t b 3 Z l Z E N v b H V t b n M x L n t D b 2 x 1 b W 4 2 L D V 9 J n F 1 b 3 Q 7 X S w m c X V v d D t D b 2 x 1 b W 5 D b 3 V u d C Z x d W 9 0 O z o 2 L C Z x d W 9 0 O 0 t l e U N v b H V t b k 5 h b W V z J n F 1 b 3 Q 7 O l t d L C Z x d W 9 0 O 0 N v b H V t b k l k Z W 5 0 a X R p Z X M m c X V v d D s 6 W y Z x d W 9 0 O 1 N l Y 3 R p b 2 4 x L 1 R h Y m x l M D c 0 I C h Q Y W d l I D E z K S 9 B d X R v U m V t b 3 Z l Z E N v b H V t b n M x L n t D b 2 x 1 b W 4 x L D B 9 J n F 1 b 3 Q 7 L C Z x d W 9 0 O 1 N l Y 3 R p b 2 4 x L 1 R h Y m x l M D c 0 I C h Q Y W d l I D E z K S 9 B d X R v U m V t b 3 Z l Z E N v b H V t b n M x L n t D b 2 x 1 b W 4 y L D F 9 J n F 1 b 3 Q 7 L C Z x d W 9 0 O 1 N l Y 3 R p b 2 4 x L 1 R h Y m x l M D c 0 I C h Q Y W d l I D E z K S 9 B d X R v U m V t b 3 Z l Z E N v b H V t b n M x L n t D b 2 x 1 b W 4 z L D J 9 J n F 1 b 3 Q 7 L C Z x d W 9 0 O 1 N l Y 3 R p b 2 4 x L 1 R h Y m x l M D c 0 I C h Q Y W d l I D E z K S 9 B d X R v U m V t b 3 Z l Z E N v b H V t b n M x L n t D b 2 x 1 b W 4 0 L D N 9 J n F 1 b 3 Q 7 L C Z x d W 9 0 O 1 N l Y 3 R p b 2 4 x L 1 R h Y m x l M D c 0 I C h Q Y W d l I D E z K S 9 B d X R v U m V t b 3 Z l Z E N v b H V t b n M x L n t D b 2 x 1 b W 4 1 L D R 9 J n F 1 b 3 Q 7 L C Z x d W 9 0 O 1 N l Y 3 R p b 2 4 x L 1 R h Y m x l M D c 0 I C h Q Y W d l I D E z K S 9 B d X R v U m V t b 3 Z l Z E N v b H V t b n M x L n t D b 2 x 1 b W 4 2 L D V 9 J n F 1 b 3 Q 7 X S w m c X V v d D t S Z W x h d G l v b n N o a X B J b m Z v J n F 1 b 3 Q 7 O l t d f S I g L z 4 8 L 1 N 0 Y W J s Z U V u d H J p Z X M + P C 9 J d G V t P j x J d G V t P j x J d G V t T G 9 j Y X R p b 2 4 + P E l 0 Z W 1 U e X B l P k Z v c m 1 1 b G E 8 L 0 l 0 Z W 1 U e X B l P j x J d G V t U G F 0 a D 5 T Z W N 0 a W 9 u M S 9 U Y W J s Z T A 3 N C U y M C h Q Y W d l J T I w M T M p L 1 N v d X J j Z T w v S X R l b V B h d G g + P C 9 J d G V t T G 9 j Y X R p b 2 4 + P F N 0 Y W J s Z U V u d H J p Z X M g L z 4 8 L 0 l 0 Z W 0 + P E l 0 Z W 0 + P E l 0 Z W 1 M b 2 N h d G l v b j 4 8 S X R l b V R 5 c G U + R m 9 y b X V s Y T w v S X R l b V R 5 c G U + P E l 0 Z W 1 Q Y X R o P l N l Y 3 R p b 2 4 x L 1 R h Y m x l M D c 0 J T I w K F B h Z 2 U l M j A x M y k v V G F i b G U w N z Q 8 L 0 l 0 Z W 1 Q Y X R o P j w v S X R l b U x v Y 2 F 0 a W 9 u P j x T d G F i b G V F b n R y a W V z I C 8 + P C 9 J d G V t P j x J d G V t P j x J d G V t T G 9 j Y X R p b 2 4 + P E l 0 Z W 1 U e X B l P k Z v c m 1 1 b G E 8 L 0 l 0 Z W 1 U e X B l P j x J d G V t U G F 0 a D 5 T Z W N 0 a W 9 u M S 9 U Y W J s Z T A 3 N C U y M C h Q Y W d l J T I w M T M p L 0 N o Y W 5 n Z W Q l M j B U e X B l P C 9 J d G V t U G F 0 a D 4 8 L 0 l 0 Z W 1 M b 2 N h d G l v b j 4 8 U 3 R h Y m x l R W 5 0 c m l l c y A v P j w v S X R l b T 4 8 L 0 l 0 Z W 1 z P j w v T G 9 j Y W x Q Y W N r Y W d l T W V 0 Y W R h d G F G a W x l P h Y A A A B Q S w U G A A A A A A A A A A A A A A A A A A A A A A A A 2 g A A A A E A A A D Q j J 3 f A R X R E Y x 6 A M B P w p f r A Q A A A J d W L K K c w V 9 N k s + + u w 8 + 9 t Q A A A A A A g A A A A A A A 2 Y A A M A A A A A Q A A A A x i Q S Y l J T E + B e L C Z G y w d P M Q A A A A A E g A A A o A A A A B A A A A D y K M U P d A 8 L N j I 2 8 k l p n 9 g 8 U A A A A I v M t d + z u q I q a T o O a h g j r A k O 0 O Q N g i 6 5 W 1 o E V w c A 3 P x 6 0 Q O T / + z R E N G k N r B 9 w Y + 0 + B y V q A X l 2 C q s r T S f 0 3 D J X s v 9 M h l 3 3 x T C I + q l D Q B Z U d U e F A A A A B X 0 6 P P H W j e i y w E 9 s f 4 a v o F 8 c B Z y < / D a t a M a s h u p > 
</file>

<file path=customXml/itemProps1.xml><?xml version="1.0" encoding="utf-8"?>
<ds:datastoreItem xmlns:ds="http://schemas.openxmlformats.org/officeDocument/2006/customXml" ds:itemID="{02A50561-80C3-4398-9063-320CBD1D0EE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Figure 2</vt:lpstr>
      <vt:lpstr>Figure 4</vt:lpstr>
      <vt:lpstr>Figure 5</vt:lpstr>
      <vt:lpstr>Figure 6</vt:lpstr>
      <vt:lpstr>Figure 7</vt:lpstr>
      <vt:lpstr>Figure 9</vt:lpstr>
      <vt:lpstr>Figure 10</vt:lpstr>
      <vt:lpstr>Figure 11</vt:lpstr>
      <vt:lpstr>Figure 12</vt:lpstr>
      <vt:lpstr>Table 1</vt:lpstr>
      <vt:lpstr>Table 3</vt:lpstr>
      <vt:lpstr>Table 4</vt:lpstr>
      <vt:lpstr>Table 5</vt:lpstr>
    </vt:vector>
  </TitlesOfParts>
  <Company>University of Birmingham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Guido Grause (Chemical Engineering)</dc:creator>
  <cp:lastModifiedBy>Joe Wood (Chemical Engineering)</cp:lastModifiedBy>
  <dcterms:created xsi:type="dcterms:W3CDTF">2024-09-04T10:26:54Z</dcterms:created>
  <dcterms:modified xsi:type="dcterms:W3CDTF">2024-09-10T14:53:38Z</dcterms:modified>
</cp:coreProperties>
</file>