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ppendices\"/>
    </mc:Choice>
  </mc:AlternateContent>
  <xr:revisionPtr revIDLastSave="0" documentId="13_ncr:1_{05FCA803-65D0-4B6C-AEBC-9F68037E6094}" xr6:coauthVersionLast="47" xr6:coauthVersionMax="47" xr10:uidLastSave="{00000000-0000-0000-0000-000000000000}"/>
  <bookViews>
    <workbookView xWindow="-120" yWindow="-120" windowWidth="29040" windowHeight="15840" xr2:uid="{BF19854E-8C03-429D-97B0-AAC5961A89EE}"/>
  </bookViews>
  <sheets>
    <sheet name="Compiled meas" sheetId="14" r:id="rId1"/>
    <sheet name="Attempt 1_meas" sheetId="7" r:id="rId2"/>
    <sheet name="Attempt 2_meas " sheetId="10" r:id="rId3"/>
    <sheet name="Attempt 3_meas" sheetId="11" r:id="rId4"/>
    <sheet name="Attempt 4_meas " sheetId="12" r:id="rId5"/>
    <sheet name="Attempt 5_meas 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3" l="1"/>
  <c r="E19" i="13"/>
  <c r="F19" i="13" s="1"/>
  <c r="G19" i="13" s="1"/>
  <c r="H19" i="13" s="1"/>
  <c r="I19" i="13" s="1"/>
  <c r="J19" i="13" s="1"/>
  <c r="K19" i="13" s="1"/>
  <c r="L19" i="13" s="1"/>
  <c r="M19" i="13" s="1"/>
  <c r="N19" i="13" s="1"/>
  <c r="O19" i="13" s="1"/>
  <c r="P19" i="13" s="1"/>
  <c r="Q19" i="13" s="1"/>
  <c r="R19" i="13" s="1"/>
  <c r="C19" i="13"/>
  <c r="B19" i="13"/>
  <c r="D6" i="13"/>
  <c r="E6" i="13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C6" i="13"/>
  <c r="B6" i="13"/>
  <c r="O42" i="14"/>
  <c r="C60" i="14"/>
  <c r="G60" i="14"/>
  <c r="B60" i="14"/>
  <c r="C59" i="14"/>
  <c r="E59" i="14"/>
  <c r="E60" i="14" s="1"/>
  <c r="G59" i="14"/>
  <c r="B59" i="14"/>
  <c r="C57" i="14"/>
  <c r="D57" i="14"/>
  <c r="E57" i="14"/>
  <c r="F57" i="14"/>
  <c r="G57" i="14"/>
  <c r="H57" i="14"/>
  <c r="B57" i="14"/>
  <c r="C56" i="14"/>
  <c r="D56" i="14"/>
  <c r="D59" i="14" s="1"/>
  <c r="D60" i="14" s="1"/>
  <c r="E56" i="14"/>
  <c r="F56" i="14"/>
  <c r="F59" i="14" s="1"/>
  <c r="F60" i="14" s="1"/>
  <c r="G56" i="14"/>
  <c r="H56" i="14"/>
  <c r="H59" i="14" s="1"/>
  <c r="H60" i="14" s="1"/>
  <c r="B56" i="14"/>
  <c r="D47" i="14"/>
  <c r="E47" i="14"/>
  <c r="F47" i="14" s="1"/>
  <c r="G47" i="14" s="1"/>
  <c r="H47" i="14" s="1"/>
  <c r="I47" i="14" s="1"/>
  <c r="J47" i="14" s="1"/>
  <c r="K47" i="14" s="1"/>
  <c r="L47" i="14" s="1"/>
  <c r="M47" i="14" s="1"/>
  <c r="N47" i="14" s="1"/>
  <c r="C47" i="14"/>
  <c r="B47" i="14"/>
  <c r="C45" i="14"/>
  <c r="D45" i="14"/>
  <c r="E45" i="14"/>
  <c r="F45" i="14"/>
  <c r="G45" i="14"/>
  <c r="H45" i="14"/>
  <c r="I45" i="14"/>
  <c r="J45" i="14"/>
  <c r="K45" i="14"/>
  <c r="L45" i="14"/>
  <c r="M45" i="14"/>
  <c r="N45" i="14"/>
  <c r="P45" i="14"/>
  <c r="Q45" i="14"/>
  <c r="R45" i="14"/>
  <c r="B45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P44" i="14"/>
  <c r="Q44" i="14"/>
  <c r="R44" i="14"/>
  <c r="B44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P42" i="14"/>
  <c r="Q42" i="14"/>
  <c r="R42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B42" i="14"/>
  <c r="B41" i="14"/>
  <c r="B18" i="7"/>
  <c r="C18" i="7"/>
  <c r="D18" i="7"/>
  <c r="E18" i="7"/>
  <c r="E19" i="7" s="1"/>
  <c r="F19" i="7" s="1"/>
  <c r="G19" i="7" s="1"/>
  <c r="H19" i="7" s="1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B19" i="7"/>
  <c r="C19" i="7"/>
  <c r="D19" i="7"/>
  <c r="B23" i="7"/>
  <c r="C23" i="7"/>
  <c r="D23" i="7"/>
  <c r="E23" i="7"/>
  <c r="F23" i="7"/>
  <c r="G23" i="7"/>
  <c r="H23" i="7"/>
  <c r="C30" i="14"/>
  <c r="D30" i="14"/>
  <c r="E30" i="14"/>
  <c r="B30" i="14"/>
  <c r="C29" i="14"/>
  <c r="D29" i="14"/>
  <c r="E29" i="14"/>
  <c r="B29" i="14"/>
  <c r="C27" i="14"/>
  <c r="D27" i="14"/>
  <c r="E27" i="14"/>
  <c r="B27" i="14"/>
  <c r="C26" i="14"/>
  <c r="D26" i="14"/>
  <c r="E26" i="14"/>
  <c r="B26" i="14"/>
  <c r="C13" i="14"/>
  <c r="C14" i="14" s="1"/>
  <c r="G13" i="14"/>
  <c r="G14" i="14" s="1"/>
  <c r="K13" i="14"/>
  <c r="K14" i="14" s="1"/>
  <c r="B11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B10" i="14"/>
  <c r="B13" i="14" s="1"/>
  <c r="B14" i="14" s="1"/>
  <c r="B16" i="14" s="1"/>
  <c r="C16" i="14" s="1"/>
  <c r="C10" i="14"/>
  <c r="D10" i="14"/>
  <c r="D13" i="14" s="1"/>
  <c r="D14" i="14" s="1"/>
  <c r="E10" i="14"/>
  <c r="E13" i="14" s="1"/>
  <c r="E14" i="14" s="1"/>
  <c r="F10" i="14"/>
  <c r="F13" i="14" s="1"/>
  <c r="F14" i="14" s="1"/>
  <c r="G10" i="14"/>
  <c r="H10" i="14"/>
  <c r="H13" i="14" s="1"/>
  <c r="H14" i="14" s="1"/>
  <c r="I10" i="14"/>
  <c r="I13" i="14" s="1"/>
  <c r="I14" i="14" s="1"/>
  <c r="J10" i="14"/>
  <c r="J13" i="14" s="1"/>
  <c r="J14" i="14" s="1"/>
  <c r="K10" i="14"/>
  <c r="L10" i="14"/>
  <c r="L13" i="14" s="1"/>
  <c r="L14" i="14" s="1"/>
  <c r="M10" i="14"/>
  <c r="M13" i="14" s="1"/>
  <c r="M14" i="14" s="1"/>
  <c r="N10" i="14"/>
  <c r="N13" i="14" s="1"/>
  <c r="N14" i="14" s="1"/>
  <c r="D19" i="12"/>
  <c r="E19" i="12"/>
  <c r="F19" i="12"/>
  <c r="G19" i="12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C19" i="12"/>
  <c r="B19" i="12"/>
  <c r="D6" i="12"/>
  <c r="E6" i="12" s="1"/>
  <c r="F6" i="12" s="1"/>
  <c r="G6" i="12" s="1"/>
  <c r="H6" i="12" s="1"/>
  <c r="I6" i="12" s="1"/>
  <c r="J6" i="12" s="1"/>
  <c r="K6" i="12" s="1"/>
  <c r="L6" i="12" s="1"/>
  <c r="M6" i="12" s="1"/>
  <c r="N6" i="12" s="1"/>
  <c r="O6" i="12" s="1"/>
  <c r="C6" i="12"/>
  <c r="B6" i="12"/>
  <c r="D19" i="11"/>
  <c r="E19" i="11"/>
  <c r="F19" i="11" s="1"/>
  <c r="G19" i="11" s="1"/>
  <c r="H19" i="11" s="1"/>
  <c r="I19" i="11" s="1"/>
  <c r="J19" i="11" s="1"/>
  <c r="K19" i="11" s="1"/>
  <c r="L19" i="11" s="1"/>
  <c r="M19" i="11" s="1"/>
  <c r="N19" i="11" s="1"/>
  <c r="O19" i="11" s="1"/>
  <c r="P19" i="11" s="1"/>
  <c r="Q19" i="11" s="1"/>
  <c r="R19" i="11" s="1"/>
  <c r="C19" i="11"/>
  <c r="B19" i="11"/>
  <c r="D6" i="11"/>
  <c r="E6" i="11" s="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C6" i="11"/>
  <c r="B6" i="11"/>
  <c r="D19" i="10"/>
  <c r="E19" i="10"/>
  <c r="F19" i="10" s="1"/>
  <c r="G19" i="10" s="1"/>
  <c r="H19" i="10" s="1"/>
  <c r="I19" i="10" s="1"/>
  <c r="J19" i="10" s="1"/>
  <c r="K19" i="10" s="1"/>
  <c r="L19" i="10" s="1"/>
  <c r="M19" i="10" s="1"/>
  <c r="N19" i="10" s="1"/>
  <c r="C19" i="10"/>
  <c r="B19" i="10"/>
  <c r="D6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C6" i="10"/>
  <c r="B6" i="10"/>
  <c r="B6" i="7"/>
  <c r="H23" i="13"/>
  <c r="G23" i="13"/>
  <c r="F23" i="13"/>
  <c r="E23" i="13"/>
  <c r="D23" i="13"/>
  <c r="C23" i="13"/>
  <c r="B23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E10" i="13"/>
  <c r="D10" i="13"/>
  <c r="C10" i="13"/>
  <c r="B10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H23" i="12"/>
  <c r="G23" i="12"/>
  <c r="F23" i="12"/>
  <c r="E23" i="12"/>
  <c r="D23" i="12"/>
  <c r="C23" i="12"/>
  <c r="B23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E10" i="12"/>
  <c r="D10" i="12"/>
  <c r="C10" i="12"/>
  <c r="B10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H23" i="11"/>
  <c r="G23" i="11"/>
  <c r="F23" i="11"/>
  <c r="E23" i="11"/>
  <c r="D23" i="11"/>
  <c r="C23" i="11"/>
  <c r="B23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E10" i="11"/>
  <c r="D10" i="11"/>
  <c r="C10" i="11"/>
  <c r="B10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H23" i="10"/>
  <c r="G23" i="10"/>
  <c r="F23" i="10"/>
  <c r="E23" i="10"/>
  <c r="D23" i="10"/>
  <c r="C23" i="10"/>
  <c r="B23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E10" i="10"/>
  <c r="D10" i="10"/>
  <c r="C10" i="10"/>
  <c r="B10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E10" i="7"/>
  <c r="D10" i="7"/>
  <c r="C10" i="7"/>
  <c r="B10" i="7"/>
  <c r="O5" i="7"/>
  <c r="N5" i="7"/>
  <c r="M5" i="7"/>
  <c r="L5" i="7"/>
  <c r="K5" i="7"/>
  <c r="J5" i="7"/>
  <c r="I5" i="7"/>
  <c r="H5" i="7"/>
  <c r="G5" i="7"/>
  <c r="F5" i="7"/>
  <c r="E5" i="7"/>
  <c r="D5" i="7"/>
  <c r="D6" i="7" s="1"/>
  <c r="C5" i="7"/>
  <c r="C6" i="7" s="1"/>
  <c r="B5" i="7"/>
  <c r="O44" i="14" l="1"/>
  <c r="O45" i="14" s="1"/>
  <c r="O47" i="14" s="1"/>
  <c r="P47" i="14" s="1"/>
  <c r="Q47" i="14" s="1"/>
  <c r="R47" i="14" s="1"/>
  <c r="O19" i="10"/>
  <c r="P19" i="10" s="1"/>
  <c r="Q19" i="10" s="1"/>
  <c r="R19" i="10" s="1"/>
  <c r="D16" i="14"/>
  <c r="E16" i="14" s="1"/>
  <c r="F16" i="14" s="1"/>
  <c r="G16" i="14" s="1"/>
  <c r="H16" i="14" s="1"/>
  <c r="I16" i="14" s="1"/>
  <c r="J16" i="14" s="1"/>
  <c r="K16" i="14" s="1"/>
  <c r="L16" i="14" s="1"/>
  <c r="M16" i="14" s="1"/>
  <c r="N16" i="14" s="1"/>
  <c r="I19" i="7"/>
  <c r="J19" i="7" s="1"/>
  <c r="K19" i="7" s="1"/>
  <c r="L19" i="7" s="1"/>
  <c r="M19" i="7"/>
  <c r="N19" i="7" s="1"/>
  <c r="O19" i="7" s="1"/>
  <c r="P19" i="7" s="1"/>
  <c r="Q19" i="7" s="1"/>
  <c r="R19" i="7" s="1"/>
  <c r="E6" i="7"/>
  <c r="F6" i="7" s="1"/>
  <c r="G6" i="7" s="1"/>
  <c r="H6" i="7" s="1"/>
  <c r="I6" i="7" s="1"/>
  <c r="J6" i="7" s="1"/>
  <c r="K6" i="7" s="1"/>
  <c r="L6" i="7" s="1"/>
  <c r="M6" i="7" s="1"/>
  <c r="N6" i="7" s="1"/>
  <c r="O6" i="7" s="1"/>
</calcChain>
</file>

<file path=xl/sharedStrings.xml><?xml version="1.0" encoding="utf-8"?>
<sst xmlns="http://schemas.openxmlformats.org/spreadsheetml/2006/main" count="278" uniqueCount="45">
  <si>
    <t>Northern Limb</t>
  </si>
  <si>
    <t>Boundary Sst</t>
  </si>
  <si>
    <t>Shippards Sst</t>
  </si>
  <si>
    <t>Rough Sst</t>
  </si>
  <si>
    <t>Brook</t>
  </si>
  <si>
    <t>SPS</t>
  </si>
  <si>
    <t>Line length</t>
  </si>
  <si>
    <t>Cumulative</t>
  </si>
  <si>
    <t>*Uncertain due to possible faulting. Could be 5-15m.</t>
  </si>
  <si>
    <t>**Uncertain due to slumping and lack of structural features obscuring potential downwarping. Could be &lt;5-80m.</t>
  </si>
  <si>
    <t>Southern Limb</t>
  </si>
  <si>
    <t>White Rock</t>
  </si>
  <si>
    <t>Barnes Chine</t>
  </si>
  <si>
    <t>Chilton Chine Sst</t>
  </si>
  <si>
    <t>Compton Grange Sst</t>
  </si>
  <si>
    <t>3a</t>
  </si>
  <si>
    <t>4a</t>
  </si>
  <si>
    <t>4b</t>
  </si>
  <si>
    <t>5a</t>
  </si>
  <si>
    <t>Ship Ledge Sst</t>
  </si>
  <si>
    <t>Grange Chine Black Band</t>
  </si>
  <si>
    <t>Grange Chine Sst</t>
  </si>
  <si>
    <t>Brighstone Black Band</t>
  </si>
  <si>
    <t>Brighstone Sst</t>
  </si>
  <si>
    <t>8a</t>
  </si>
  <si>
    <t>9a</t>
  </si>
  <si>
    <t>9b</t>
  </si>
  <si>
    <t>10a</t>
  </si>
  <si>
    <t>13a</t>
  </si>
  <si>
    <t>14a</t>
  </si>
  <si>
    <t>Chine Farm Sst</t>
  </si>
  <si>
    <t>Actual length in m (/0.5563)</t>
  </si>
  <si>
    <t>Northern Limb (m)</t>
  </si>
  <si>
    <t>Attempt 1</t>
  </si>
  <si>
    <t>Attempt 2</t>
  </si>
  <si>
    <t>Attempt 3</t>
  </si>
  <si>
    <t>Attempt 4</t>
  </si>
  <si>
    <t>Attempt 5</t>
  </si>
  <si>
    <t>Min</t>
  </si>
  <si>
    <t>Max</t>
  </si>
  <si>
    <t>Sum minus min and max values</t>
  </si>
  <si>
    <t>Mean</t>
  </si>
  <si>
    <t>Measured from prominent sandstone to get summary thicknesses of limbs (see Appendix B.1 for context). Smaller units have been measured directly on the model and are not recorded here.</t>
  </si>
  <si>
    <t>CC Sst</t>
  </si>
  <si>
    <t>Measured from prominent sandstone to get summary thicknesses of limbs (see Appendix B.1 for context). Smaller units measured directly on the model and not recorded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</si>
</sst>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03416-6561-4B9E-AC76-FE5C5EE4CF11}">
  <dimension ref="A1:R78"/>
  <sheetViews>
    <sheetView tabSelected="1" zoomScale="70" zoomScaleNormal="70" workbookViewId="0">
      <selection activeCell="V22" sqref="V22"/>
    </sheetView>
  </sheetViews>
  <sheetFormatPr defaultRowHeight="15" x14ac:dyDescent="0.25"/>
  <cols>
    <col min="1" max="1" width="40.28515625" bestFit="1" customWidth="1"/>
    <col min="2" max="2" width="14.85546875" bestFit="1" customWidth="1"/>
  </cols>
  <sheetData>
    <row r="1" spans="1:14" x14ac:dyDescent="0.25">
      <c r="A1" s="1" t="s">
        <v>32</v>
      </c>
      <c r="C1" t="s">
        <v>42</v>
      </c>
    </row>
    <row r="3" spans="1:14" x14ac:dyDescent="0.25">
      <c r="B3" t="s">
        <v>1</v>
      </c>
      <c r="C3">
        <v>2</v>
      </c>
      <c r="D3" t="s">
        <v>14</v>
      </c>
      <c r="E3">
        <v>3</v>
      </c>
      <c r="F3" t="s">
        <v>2</v>
      </c>
      <c r="G3">
        <v>4</v>
      </c>
      <c r="H3" t="s">
        <v>3</v>
      </c>
      <c r="I3">
        <v>5</v>
      </c>
      <c r="J3" t="s">
        <v>43</v>
      </c>
      <c r="K3">
        <v>6</v>
      </c>
      <c r="L3" t="s">
        <v>4</v>
      </c>
      <c r="M3">
        <v>7</v>
      </c>
      <c r="N3" t="s">
        <v>5</v>
      </c>
    </row>
    <row r="4" spans="1:14" x14ac:dyDescent="0.25">
      <c r="A4" t="s">
        <v>33</v>
      </c>
      <c r="B4">
        <v>0.88081970159985612</v>
      </c>
      <c r="C4">
        <v>19.378033435196834</v>
      </c>
      <c r="D4">
        <v>1.3841452453712026</v>
      </c>
      <c r="E4">
        <v>18.946611540535681</v>
      </c>
      <c r="F4">
        <v>4.6377853676074059</v>
      </c>
      <c r="G4">
        <v>22.865360417041167</v>
      </c>
      <c r="H4">
        <v>2.6604350170771167</v>
      </c>
      <c r="I4">
        <v>10.803523278806399</v>
      </c>
      <c r="J4">
        <v>1.2762897717059141</v>
      </c>
      <c r="K4">
        <v>15.477260470968901</v>
      </c>
      <c r="L4">
        <v>2.462699982024088</v>
      </c>
      <c r="M4">
        <v>17.131044400503324</v>
      </c>
      <c r="N4">
        <v>7.0106057882437529</v>
      </c>
    </row>
    <row r="5" spans="1:14" x14ac:dyDescent="0.25">
      <c r="A5" t="s">
        <v>34</v>
      </c>
      <c r="B5">
        <v>1.0785547366528851</v>
      </c>
      <c r="C5">
        <v>21.463239259392413</v>
      </c>
      <c r="D5">
        <v>1.5818802804242316</v>
      </c>
      <c r="E5">
        <v>17.868056803882794</v>
      </c>
      <c r="F5">
        <v>4.5479058062196653</v>
      </c>
      <c r="G5">
        <v>7.9633291389538012</v>
      </c>
      <c r="H5">
        <v>2.7682904907424053</v>
      </c>
      <c r="I5">
        <v>23.422613697645154</v>
      </c>
      <c r="J5">
        <v>1.5818802804242316</v>
      </c>
      <c r="K5">
        <v>15.818802804242315</v>
      </c>
      <c r="L5">
        <v>1.8874707891425491</v>
      </c>
      <c r="M5">
        <v>14.344777997483373</v>
      </c>
      <c r="N5">
        <v>7.5319072442926487</v>
      </c>
    </row>
    <row r="6" spans="1:14" x14ac:dyDescent="0.25">
      <c r="A6" t="s">
        <v>35</v>
      </c>
      <c r="B6">
        <v>1.1324824734855294</v>
      </c>
      <c r="C6">
        <v>14.632392593924143</v>
      </c>
      <c r="D6">
        <v>1.4200970699262987</v>
      </c>
      <c r="E6">
        <v>17.454610821499191</v>
      </c>
      <c r="F6">
        <v>4.1704116483911555</v>
      </c>
      <c r="G6">
        <v>21.625022469890347</v>
      </c>
      <c r="H6">
        <v>2.8581700521301459</v>
      </c>
      <c r="I6">
        <v>20.186949487686501</v>
      </c>
      <c r="J6">
        <v>1.7077116663670679</v>
      </c>
      <c r="K6">
        <v>7.3341722092396191</v>
      </c>
      <c r="L6">
        <v>2.336868596081251</v>
      </c>
      <c r="M6">
        <v>37.515728923242854</v>
      </c>
      <c r="N6">
        <v>7.1004853496314935</v>
      </c>
    </row>
    <row r="7" spans="1:14" x14ac:dyDescent="0.25">
      <c r="A7" t="s">
        <v>36</v>
      </c>
      <c r="B7">
        <v>1.0785547366528851</v>
      </c>
      <c r="C7">
        <v>21.067769189286356</v>
      </c>
      <c r="D7">
        <v>1.4380729822038469</v>
      </c>
      <c r="E7">
        <v>26.298759662052849</v>
      </c>
      <c r="F7">
        <v>4.2962430343339921</v>
      </c>
      <c r="G7">
        <v>11.666367068128707</v>
      </c>
      <c r="H7">
        <v>2.7503145784648573</v>
      </c>
      <c r="I7">
        <v>16.501887470789143</v>
      </c>
      <c r="J7">
        <v>1.7077116663670679</v>
      </c>
      <c r="K7">
        <v>14.254898436095631</v>
      </c>
      <c r="L7">
        <v>2.6424591047995682</v>
      </c>
      <c r="M7">
        <v>11.163041524357361</v>
      </c>
      <c r="N7">
        <v>6.8308466654682718</v>
      </c>
    </row>
    <row r="8" spans="1:14" x14ac:dyDescent="0.25">
      <c r="A8" t="s">
        <v>37</v>
      </c>
      <c r="B8">
        <v>1.0426029120977889</v>
      </c>
      <c r="C8">
        <v>20.402660435017076</v>
      </c>
      <c r="D8">
        <v>1.5998561927017796</v>
      </c>
      <c r="E8">
        <v>17.688297681107315</v>
      </c>
      <c r="F8">
        <v>4.2962430343339921</v>
      </c>
      <c r="G8">
        <v>11.091137875247169</v>
      </c>
      <c r="H8">
        <v>2.7862664030199533</v>
      </c>
      <c r="I8">
        <v>11.989933489124573</v>
      </c>
      <c r="J8">
        <v>1.6358080172568759</v>
      </c>
      <c r="K8">
        <v>17.688297681107315</v>
      </c>
      <c r="L8">
        <v>2.6244831925220202</v>
      </c>
      <c r="M8">
        <v>15.135718137695488</v>
      </c>
      <c r="N8">
        <v>7.2083408232967816</v>
      </c>
    </row>
    <row r="10" spans="1:14" x14ac:dyDescent="0.25">
      <c r="A10" t="s">
        <v>38</v>
      </c>
      <c r="B10">
        <f t="shared" ref="B10:N10" si="0">MIN(B4:B8)</f>
        <v>0.88081970159985612</v>
      </c>
      <c r="C10">
        <f t="shared" si="0"/>
        <v>14.632392593924143</v>
      </c>
      <c r="D10">
        <f t="shared" si="0"/>
        <v>1.3841452453712026</v>
      </c>
      <c r="E10">
        <f t="shared" si="0"/>
        <v>17.454610821499191</v>
      </c>
      <c r="F10">
        <f t="shared" si="0"/>
        <v>4.1704116483911555</v>
      </c>
      <c r="G10">
        <f t="shared" si="0"/>
        <v>7.9633291389538012</v>
      </c>
      <c r="H10">
        <f t="shared" si="0"/>
        <v>2.6604350170771167</v>
      </c>
      <c r="I10">
        <f t="shared" si="0"/>
        <v>10.803523278806399</v>
      </c>
      <c r="J10">
        <f t="shared" si="0"/>
        <v>1.2762897717059141</v>
      </c>
      <c r="K10">
        <f t="shared" si="0"/>
        <v>7.3341722092396191</v>
      </c>
      <c r="L10">
        <f t="shared" si="0"/>
        <v>1.8874707891425491</v>
      </c>
      <c r="M10">
        <f t="shared" si="0"/>
        <v>11.163041524357361</v>
      </c>
      <c r="N10">
        <f t="shared" si="0"/>
        <v>6.8308466654682718</v>
      </c>
    </row>
    <row r="11" spans="1:14" x14ac:dyDescent="0.25">
      <c r="A11" t="s">
        <v>39</v>
      </c>
      <c r="B11">
        <f t="shared" ref="B11:N11" si="1">MAX(B4:B8)</f>
        <v>1.1324824734855294</v>
      </c>
      <c r="C11">
        <f t="shared" si="1"/>
        <v>21.463239259392413</v>
      </c>
      <c r="D11">
        <f t="shared" si="1"/>
        <v>1.5998561927017796</v>
      </c>
      <c r="E11">
        <f t="shared" si="1"/>
        <v>26.298759662052849</v>
      </c>
      <c r="F11">
        <f t="shared" si="1"/>
        <v>4.6377853676074059</v>
      </c>
      <c r="G11">
        <f t="shared" si="1"/>
        <v>22.865360417041167</v>
      </c>
      <c r="H11">
        <f t="shared" si="1"/>
        <v>2.8581700521301459</v>
      </c>
      <c r="I11">
        <f t="shared" si="1"/>
        <v>23.422613697645154</v>
      </c>
      <c r="J11">
        <f t="shared" si="1"/>
        <v>1.7077116663670679</v>
      </c>
      <c r="K11">
        <f t="shared" si="1"/>
        <v>17.688297681107315</v>
      </c>
      <c r="L11">
        <f t="shared" si="1"/>
        <v>2.6424591047995682</v>
      </c>
      <c r="M11">
        <f t="shared" si="1"/>
        <v>37.515728923242854</v>
      </c>
      <c r="N11">
        <f t="shared" si="1"/>
        <v>7.5319072442926487</v>
      </c>
    </row>
    <row r="13" spans="1:14" x14ac:dyDescent="0.25">
      <c r="A13" t="s">
        <v>40</v>
      </c>
      <c r="B13">
        <f t="shared" ref="B13:N13" si="2">SUM(B4:B8)-(B10+B11)</f>
        <v>3.1997123854035587</v>
      </c>
      <c r="C13">
        <f t="shared" si="2"/>
        <v>60.848463059500283</v>
      </c>
      <c r="D13">
        <f t="shared" si="2"/>
        <v>4.4400503325543772</v>
      </c>
      <c r="E13">
        <f t="shared" si="2"/>
        <v>54.502966025525787</v>
      </c>
      <c r="F13">
        <f t="shared" si="2"/>
        <v>13.140391874887644</v>
      </c>
      <c r="G13">
        <f t="shared" si="2"/>
        <v>44.382527413266217</v>
      </c>
      <c r="H13">
        <f t="shared" si="2"/>
        <v>8.3048714722272141</v>
      </c>
      <c r="I13">
        <f t="shared" si="2"/>
        <v>48.678770447600215</v>
      </c>
      <c r="J13">
        <f t="shared" si="2"/>
        <v>4.9253999640481751</v>
      </c>
      <c r="K13">
        <f t="shared" si="2"/>
        <v>45.550961711306847</v>
      </c>
      <c r="L13">
        <f t="shared" si="2"/>
        <v>7.4240517706273579</v>
      </c>
      <c r="M13">
        <f t="shared" si="2"/>
        <v>46.611540535682181</v>
      </c>
      <c r="N13">
        <f t="shared" si="2"/>
        <v>21.319431961172029</v>
      </c>
    </row>
    <row r="14" spans="1:14" x14ac:dyDescent="0.25">
      <c r="A14" t="s">
        <v>41</v>
      </c>
      <c r="B14">
        <f t="shared" ref="B14:N14" si="3">B13/3</f>
        <v>1.0665707951345196</v>
      </c>
      <c r="C14">
        <f t="shared" si="3"/>
        <v>20.282821019833428</v>
      </c>
      <c r="D14">
        <f t="shared" si="3"/>
        <v>1.4800167775181257</v>
      </c>
      <c r="E14">
        <f t="shared" si="3"/>
        <v>18.167655341841929</v>
      </c>
      <c r="F14">
        <f t="shared" si="3"/>
        <v>4.3801306249625478</v>
      </c>
      <c r="G14">
        <f t="shared" si="3"/>
        <v>14.794175804422073</v>
      </c>
      <c r="H14">
        <f t="shared" si="3"/>
        <v>2.7682904907424049</v>
      </c>
      <c r="I14">
        <f t="shared" si="3"/>
        <v>16.226256815866737</v>
      </c>
      <c r="J14">
        <f t="shared" si="3"/>
        <v>1.6417999880160583</v>
      </c>
      <c r="K14">
        <f t="shared" si="3"/>
        <v>15.183653903768949</v>
      </c>
      <c r="L14">
        <f t="shared" si="3"/>
        <v>2.4746839235424525</v>
      </c>
      <c r="M14">
        <f t="shared" si="3"/>
        <v>15.537180178560726</v>
      </c>
      <c r="N14">
        <f t="shared" si="3"/>
        <v>7.1064773203906766</v>
      </c>
    </row>
    <row r="16" spans="1:14" x14ac:dyDescent="0.25">
      <c r="A16" t="s">
        <v>7</v>
      </c>
      <c r="B16">
        <f>B14</f>
        <v>1.0665707951345196</v>
      </c>
      <c r="C16">
        <f t="shared" ref="C16:N16" si="4">B16+C14</f>
        <v>21.349391814967948</v>
      </c>
      <c r="D16">
        <f t="shared" si="4"/>
        <v>22.829408592486075</v>
      </c>
      <c r="E16">
        <f t="shared" si="4"/>
        <v>40.997063934328004</v>
      </c>
      <c r="F16">
        <f t="shared" si="4"/>
        <v>45.377194559290551</v>
      </c>
      <c r="G16">
        <f t="shared" si="4"/>
        <v>60.171370363712626</v>
      </c>
      <c r="H16">
        <f t="shared" si="4"/>
        <v>62.939660854455028</v>
      </c>
      <c r="I16">
        <f t="shared" si="4"/>
        <v>79.165917670321761</v>
      </c>
      <c r="J16">
        <f t="shared" si="4"/>
        <v>80.807717658337822</v>
      </c>
      <c r="K16">
        <f t="shared" si="4"/>
        <v>95.991371562106764</v>
      </c>
      <c r="L16">
        <f t="shared" si="4"/>
        <v>98.466055485649221</v>
      </c>
      <c r="M16">
        <f t="shared" si="4"/>
        <v>114.00323566420995</v>
      </c>
      <c r="N16">
        <f t="shared" si="4"/>
        <v>121.10971298460063</v>
      </c>
    </row>
    <row r="19" spans="1:5" x14ac:dyDescent="0.25">
      <c r="B19" t="s">
        <v>15</v>
      </c>
      <c r="C19" t="s">
        <v>16</v>
      </c>
      <c r="D19" t="s">
        <v>17</v>
      </c>
      <c r="E19" t="s">
        <v>18</v>
      </c>
    </row>
    <row r="20" spans="1:5" x14ac:dyDescent="0.25">
      <c r="A20" t="s">
        <v>33</v>
      </c>
      <c r="B20">
        <v>4.1344598238360595</v>
      </c>
      <c r="C20">
        <v>4.1164839115585119</v>
      </c>
      <c r="D20">
        <v>10.587812331475822</v>
      </c>
      <c r="E20">
        <v>1.4021211576487507</v>
      </c>
    </row>
    <row r="21" spans="1:5" x14ac:dyDescent="0.25">
      <c r="A21" t="s">
        <v>34</v>
      </c>
      <c r="B21">
        <v>4.8534963149379831</v>
      </c>
      <c r="C21">
        <v>4.0445802624483189</v>
      </c>
      <c r="D21">
        <v>23.081071364371741</v>
      </c>
      <c r="E21">
        <v>1.3481934208161064</v>
      </c>
    </row>
    <row r="22" spans="1:5" x14ac:dyDescent="0.25">
      <c r="A22" t="s">
        <v>35</v>
      </c>
      <c r="B22">
        <v>4.1344598238360595</v>
      </c>
      <c r="C22">
        <v>4.0445802624483189</v>
      </c>
      <c r="D22">
        <v>8.268919647672119</v>
      </c>
      <c r="E22">
        <v>1.4380729822038469</v>
      </c>
    </row>
    <row r="23" spans="1:5" x14ac:dyDescent="0.25">
      <c r="A23" t="s">
        <v>36</v>
      </c>
      <c r="B23">
        <v>3.7389897537300016</v>
      </c>
      <c r="C23">
        <v>4.0445802624483189</v>
      </c>
      <c r="D23">
        <v>11.989933489124573</v>
      </c>
      <c r="E23">
        <v>1.3122415962610101</v>
      </c>
    </row>
    <row r="24" spans="1:5" x14ac:dyDescent="0.25">
      <c r="A24" t="s">
        <v>37</v>
      </c>
      <c r="B24">
        <v>4.1344598238360595</v>
      </c>
      <c r="C24">
        <v>4.2602912097788961</v>
      </c>
      <c r="D24">
        <v>13.194319611720294</v>
      </c>
      <c r="E24">
        <v>1.474024806758943</v>
      </c>
    </row>
    <row r="26" spans="1:5" x14ac:dyDescent="0.25">
      <c r="A26" t="s">
        <v>38</v>
      </c>
      <c r="B26">
        <f>MIN(B20:B24)</f>
        <v>3.7389897537300016</v>
      </c>
      <c r="C26">
        <f t="shared" ref="C26:E26" si="5">MIN(C20:C24)</f>
        <v>4.0445802624483189</v>
      </c>
      <c r="D26">
        <f t="shared" si="5"/>
        <v>8.268919647672119</v>
      </c>
      <c r="E26">
        <f t="shared" si="5"/>
        <v>1.3122415962610101</v>
      </c>
    </row>
    <row r="27" spans="1:5" x14ac:dyDescent="0.25">
      <c r="A27" t="s">
        <v>39</v>
      </c>
      <c r="B27">
        <f>MAX(B20:B24)</f>
        <v>4.8534963149379831</v>
      </c>
      <c r="C27">
        <f t="shared" ref="C27:E27" si="6">MAX(C20:C24)</f>
        <v>4.2602912097788961</v>
      </c>
      <c r="D27">
        <f t="shared" si="6"/>
        <v>23.081071364371741</v>
      </c>
      <c r="E27">
        <f t="shared" si="6"/>
        <v>1.474024806758943</v>
      </c>
    </row>
    <row r="29" spans="1:5" x14ac:dyDescent="0.25">
      <c r="A29" t="s">
        <v>40</v>
      </c>
      <c r="B29">
        <f>SUM(B20:B24)-(B26+B27)</f>
        <v>12.403379471508181</v>
      </c>
      <c r="C29">
        <f t="shared" ref="C29:E29" si="7">SUM(C20:C24)-(C26+C27)</f>
        <v>12.205644436455149</v>
      </c>
      <c r="D29">
        <f t="shared" si="7"/>
        <v>35.772065432320687</v>
      </c>
      <c r="E29">
        <f t="shared" si="7"/>
        <v>4.188387560668704</v>
      </c>
    </row>
    <row r="30" spans="1:5" x14ac:dyDescent="0.25">
      <c r="A30" t="s">
        <v>41</v>
      </c>
      <c r="B30">
        <f>B29/3</f>
        <v>4.1344598238360604</v>
      </c>
      <c r="C30">
        <f t="shared" ref="C30:E30" si="8">C29/3</f>
        <v>4.0685481454850496</v>
      </c>
      <c r="D30">
        <f t="shared" si="8"/>
        <v>11.924021810773562</v>
      </c>
      <c r="E30">
        <f t="shared" si="8"/>
        <v>1.396129186889568</v>
      </c>
    </row>
    <row r="33" spans="1:18" x14ac:dyDescent="0.25">
      <c r="A33" s="1" t="s">
        <v>10</v>
      </c>
    </row>
    <row r="34" spans="1:18" x14ac:dyDescent="0.25">
      <c r="B34" t="s">
        <v>11</v>
      </c>
      <c r="C34">
        <v>8</v>
      </c>
      <c r="D34" t="s">
        <v>12</v>
      </c>
      <c r="E34">
        <v>9</v>
      </c>
      <c r="F34" t="s">
        <v>19</v>
      </c>
      <c r="G34">
        <v>10</v>
      </c>
      <c r="H34" t="s">
        <v>20</v>
      </c>
      <c r="I34">
        <v>11</v>
      </c>
      <c r="J34" t="s">
        <v>21</v>
      </c>
      <c r="K34">
        <v>12</v>
      </c>
      <c r="L34" t="s">
        <v>22</v>
      </c>
      <c r="M34">
        <v>13</v>
      </c>
      <c r="N34" t="s">
        <v>23</v>
      </c>
      <c r="O34">
        <v>14</v>
      </c>
      <c r="P34" t="s">
        <v>13</v>
      </c>
      <c r="Q34">
        <v>15</v>
      </c>
      <c r="R34" t="s">
        <v>5</v>
      </c>
    </row>
    <row r="35" spans="1:18" x14ac:dyDescent="0.25">
      <c r="A35" t="s">
        <v>33</v>
      </c>
      <c r="B35">
        <v>1.3302175085385584</v>
      </c>
      <c r="C35">
        <v>40.301995326262812</v>
      </c>
      <c r="D35">
        <v>5.860147402480675</v>
      </c>
      <c r="E35">
        <v>28.25813410030559</v>
      </c>
      <c r="F35">
        <v>1.3122415962610101</v>
      </c>
      <c r="G35">
        <v>13.499910120438612</v>
      </c>
      <c r="H35">
        <v>1.6897357540895199</v>
      </c>
      <c r="I35">
        <v>6.6870393672478876</v>
      </c>
      <c r="J35">
        <v>1.4380729822038469</v>
      </c>
      <c r="K35">
        <v>9.9586554017616393</v>
      </c>
      <c r="L35">
        <v>2.2829408592486069</v>
      </c>
      <c r="M35">
        <v>11.612439331296063</v>
      </c>
      <c r="N35">
        <v>4.1524357361136079</v>
      </c>
      <c r="O35">
        <v>5.6084846305950027</v>
      </c>
      <c r="P35">
        <v>2.1031817364731258</v>
      </c>
      <c r="Q35">
        <v>10.264245910479957</v>
      </c>
      <c r="R35">
        <v>7.8914254898436091</v>
      </c>
    </row>
    <row r="36" spans="1:18" x14ac:dyDescent="0.25">
      <c r="A36" t="s">
        <v>34</v>
      </c>
      <c r="B36">
        <v>1.1504583857630775</v>
      </c>
      <c r="C36">
        <v>39.547007010605789</v>
      </c>
      <c r="D36">
        <v>4.781592665827791</v>
      </c>
      <c r="E36">
        <v>28.16825453891785</v>
      </c>
      <c r="F36">
        <v>1.5639043681466833</v>
      </c>
      <c r="G36">
        <v>14.093115225597698</v>
      </c>
      <c r="H36">
        <v>1.0605788243753369</v>
      </c>
      <c r="I36">
        <v>13.733596980046736</v>
      </c>
      <c r="J36">
        <v>1.4380729822038469</v>
      </c>
      <c r="K36">
        <v>9.9766313140391869</v>
      </c>
      <c r="L36">
        <v>1.6717598418119719</v>
      </c>
      <c r="M36">
        <v>10.641740068308467</v>
      </c>
      <c r="N36">
        <v>4.4400503325543772</v>
      </c>
      <c r="O36">
        <v>9.3474743843250039</v>
      </c>
      <c r="P36">
        <v>1.7436634909221642</v>
      </c>
      <c r="Q36">
        <v>8.4127269458925031</v>
      </c>
      <c r="R36">
        <v>7.6038108934028408</v>
      </c>
    </row>
    <row r="37" spans="1:18" x14ac:dyDescent="0.25">
      <c r="A37" t="s">
        <v>35</v>
      </c>
      <c r="B37">
        <v>1.0785547366528851</v>
      </c>
      <c r="C37">
        <v>38.809994607226315</v>
      </c>
      <c r="D37">
        <v>4.4220744202768287</v>
      </c>
      <c r="E37">
        <v>28.383965486248425</v>
      </c>
      <c r="F37">
        <v>1.5279525435915873</v>
      </c>
      <c r="G37">
        <v>15.621067769189285</v>
      </c>
      <c r="H37">
        <v>1.3841452453712026</v>
      </c>
      <c r="I37">
        <v>6.0399065252561561</v>
      </c>
      <c r="J37">
        <v>1.5639043681466833</v>
      </c>
      <c r="K37">
        <v>9.9946072263167345</v>
      </c>
      <c r="L37">
        <v>2.0672299119180297</v>
      </c>
      <c r="M37">
        <v>12.780873629336689</v>
      </c>
      <c r="N37">
        <v>4.1164839115585119</v>
      </c>
      <c r="O37">
        <v>9.4733057702678405</v>
      </c>
      <c r="P37">
        <v>2.0492539996404817</v>
      </c>
      <c r="Q37">
        <v>10.569836419198273</v>
      </c>
      <c r="R37">
        <v>7.2083408232967816</v>
      </c>
    </row>
    <row r="38" spans="1:18" x14ac:dyDescent="0.25">
      <c r="A38" t="s">
        <v>36</v>
      </c>
      <c r="B38">
        <v>1.8874707891425491</v>
      </c>
      <c r="C38">
        <v>41.865899694409485</v>
      </c>
      <c r="D38">
        <v>4.5658817184972138</v>
      </c>
      <c r="E38">
        <v>28.869315117742222</v>
      </c>
      <c r="F38">
        <v>1.1684342980406255</v>
      </c>
      <c r="G38">
        <v>15.728923242854574</v>
      </c>
      <c r="H38">
        <v>1.7077116663670679</v>
      </c>
      <c r="I38">
        <v>8.340823296782311</v>
      </c>
      <c r="J38">
        <v>2.2110372101384144</v>
      </c>
      <c r="K38">
        <v>5.2130145604889444</v>
      </c>
      <c r="L38">
        <v>2.2290131224159624</v>
      </c>
      <c r="M38">
        <v>11.468632033075679</v>
      </c>
      <c r="N38">
        <v>4.7276649289951465</v>
      </c>
      <c r="O38">
        <v>11.288872910300197</v>
      </c>
      <c r="P38">
        <v>1.9234226136976451</v>
      </c>
      <c r="Q38">
        <v>4.6917131044400504</v>
      </c>
      <c r="R38">
        <v>7.5319072442926487</v>
      </c>
    </row>
    <row r="39" spans="1:18" x14ac:dyDescent="0.25">
      <c r="A39" t="s">
        <v>37</v>
      </c>
      <c r="B39">
        <v>1.1864102103181737</v>
      </c>
      <c r="C39">
        <v>39.51105518605069</v>
      </c>
      <c r="D39">
        <v>4.7096890167175989</v>
      </c>
      <c r="E39">
        <v>27.107675714542513</v>
      </c>
      <c r="F39">
        <v>1.1504583857630775</v>
      </c>
      <c r="G39">
        <v>15.710947330577026</v>
      </c>
      <c r="H39">
        <v>1.456048894481395</v>
      </c>
      <c r="I39">
        <v>4.3501707711666366</v>
      </c>
      <c r="J39">
        <v>1.6358080172568759</v>
      </c>
      <c r="K39">
        <v>10.318173647312602</v>
      </c>
      <c r="L39">
        <v>2.3009167715261549</v>
      </c>
      <c r="M39">
        <v>9.6171130684882247</v>
      </c>
      <c r="N39">
        <v>5.5365809814848106</v>
      </c>
      <c r="O39">
        <v>9.6710408053208692</v>
      </c>
      <c r="P39">
        <v>2.0133021750853857</v>
      </c>
      <c r="Q39">
        <v>10.641740068308467</v>
      </c>
      <c r="R39">
        <v>7.8195218407334162</v>
      </c>
    </row>
    <row r="41" spans="1:18" x14ac:dyDescent="0.25">
      <c r="A41" t="s">
        <v>38</v>
      </c>
      <c r="B41">
        <f>MIN(B35:B39)</f>
        <v>1.0785547366528851</v>
      </c>
      <c r="C41">
        <f t="shared" ref="C41:R41" si="9">MIN(C35:C39)</f>
        <v>38.809994607226315</v>
      </c>
      <c r="D41">
        <f t="shared" si="9"/>
        <v>4.4220744202768287</v>
      </c>
      <c r="E41">
        <f t="shared" si="9"/>
        <v>27.107675714542513</v>
      </c>
      <c r="F41">
        <f t="shared" si="9"/>
        <v>1.1504583857630775</v>
      </c>
      <c r="G41">
        <f t="shared" si="9"/>
        <v>13.499910120438612</v>
      </c>
      <c r="H41">
        <f t="shared" si="9"/>
        <v>1.0605788243753369</v>
      </c>
      <c r="I41">
        <f t="shared" si="9"/>
        <v>4.3501707711666366</v>
      </c>
      <c r="J41">
        <f t="shared" si="9"/>
        <v>1.4380729822038469</v>
      </c>
      <c r="K41">
        <f t="shared" si="9"/>
        <v>5.2130145604889444</v>
      </c>
      <c r="L41">
        <f t="shared" si="9"/>
        <v>1.6717598418119719</v>
      </c>
      <c r="M41">
        <f t="shared" si="9"/>
        <v>9.6171130684882247</v>
      </c>
      <c r="N41">
        <f t="shared" si="9"/>
        <v>4.1164839115585119</v>
      </c>
      <c r="O41">
        <f t="shared" si="9"/>
        <v>5.6084846305950027</v>
      </c>
      <c r="P41">
        <f t="shared" si="9"/>
        <v>1.7436634909221642</v>
      </c>
      <c r="Q41">
        <f t="shared" si="9"/>
        <v>4.6917131044400504</v>
      </c>
      <c r="R41">
        <f t="shared" si="9"/>
        <v>7.2083408232967816</v>
      </c>
    </row>
    <row r="42" spans="1:18" x14ac:dyDescent="0.25">
      <c r="A42" t="s">
        <v>39</v>
      </c>
      <c r="B42">
        <f>MAX(B35:B39)</f>
        <v>1.8874707891425491</v>
      </c>
      <c r="C42">
        <f t="shared" ref="C42:R42" si="10">MAX(C35:C39)</f>
        <v>41.865899694409485</v>
      </c>
      <c r="D42">
        <f t="shared" si="10"/>
        <v>5.860147402480675</v>
      </c>
      <c r="E42">
        <f t="shared" si="10"/>
        <v>28.869315117742222</v>
      </c>
      <c r="F42">
        <f t="shared" si="10"/>
        <v>1.5639043681466833</v>
      </c>
      <c r="G42">
        <f t="shared" si="10"/>
        <v>15.728923242854574</v>
      </c>
      <c r="H42">
        <f t="shared" si="10"/>
        <v>1.7077116663670679</v>
      </c>
      <c r="I42">
        <f t="shared" si="10"/>
        <v>13.733596980046736</v>
      </c>
      <c r="J42">
        <f t="shared" si="10"/>
        <v>2.2110372101384144</v>
      </c>
      <c r="K42">
        <f t="shared" si="10"/>
        <v>10.318173647312602</v>
      </c>
      <c r="L42">
        <f t="shared" si="10"/>
        <v>2.3009167715261549</v>
      </c>
      <c r="M42">
        <f t="shared" si="10"/>
        <v>12.780873629336689</v>
      </c>
      <c r="N42">
        <f t="shared" si="10"/>
        <v>5.5365809814848106</v>
      </c>
      <c r="O42">
        <f t="shared" si="10"/>
        <v>11.288872910300197</v>
      </c>
      <c r="P42">
        <f t="shared" si="10"/>
        <v>2.1031817364731258</v>
      </c>
      <c r="Q42">
        <f t="shared" si="10"/>
        <v>10.641740068308467</v>
      </c>
      <c r="R42">
        <f t="shared" si="10"/>
        <v>7.8914254898436091</v>
      </c>
    </row>
    <row r="44" spans="1:18" x14ac:dyDescent="0.25">
      <c r="A44" t="s">
        <v>40</v>
      </c>
      <c r="B44">
        <f>SUM(B35:B39)-(B41+B42)</f>
        <v>3.66708610461981</v>
      </c>
      <c r="C44">
        <f t="shared" ref="C44:R44" si="11">SUM(C35:C39)-(C41+C42)</f>
        <v>119.36005752291931</v>
      </c>
      <c r="D44">
        <f t="shared" si="11"/>
        <v>14.057163401042605</v>
      </c>
      <c r="E44">
        <f t="shared" si="11"/>
        <v>84.810354125471861</v>
      </c>
      <c r="F44">
        <f t="shared" si="11"/>
        <v>4.0086284378932238</v>
      </c>
      <c r="G44">
        <f t="shared" si="11"/>
        <v>45.425130325364016</v>
      </c>
      <c r="H44">
        <f t="shared" si="11"/>
        <v>4.5299298939421178</v>
      </c>
      <c r="I44">
        <f t="shared" si="11"/>
        <v>21.067769189286359</v>
      </c>
      <c r="J44">
        <f t="shared" si="11"/>
        <v>4.637785367607405</v>
      </c>
      <c r="K44">
        <f t="shared" si="11"/>
        <v>29.929893942117562</v>
      </c>
      <c r="L44">
        <f t="shared" si="11"/>
        <v>6.5791838935825986</v>
      </c>
      <c r="M44">
        <f t="shared" si="11"/>
        <v>33.72281143268021</v>
      </c>
      <c r="N44">
        <f t="shared" si="11"/>
        <v>13.320150997663131</v>
      </c>
      <c r="O44">
        <f t="shared" si="11"/>
        <v>28.491820959913717</v>
      </c>
      <c r="P44">
        <f t="shared" si="11"/>
        <v>5.9859787884235125</v>
      </c>
      <c r="Q44">
        <f t="shared" si="11"/>
        <v>29.24680927557073</v>
      </c>
      <c r="R44">
        <f t="shared" si="11"/>
        <v>22.955239978428899</v>
      </c>
    </row>
    <row r="45" spans="1:18" x14ac:dyDescent="0.25">
      <c r="A45" t="s">
        <v>41</v>
      </c>
      <c r="B45">
        <f>B44/3</f>
        <v>1.22236203487327</v>
      </c>
      <c r="C45">
        <f t="shared" ref="C45:R45" si="12">C44/3</f>
        <v>39.786685840973099</v>
      </c>
      <c r="D45">
        <f t="shared" si="12"/>
        <v>4.6857211336808682</v>
      </c>
      <c r="E45">
        <f t="shared" si="12"/>
        <v>28.270118041823952</v>
      </c>
      <c r="F45">
        <f t="shared" si="12"/>
        <v>1.3362094792977413</v>
      </c>
      <c r="G45">
        <f t="shared" si="12"/>
        <v>15.141710108454673</v>
      </c>
      <c r="H45">
        <f t="shared" si="12"/>
        <v>1.5099766313140393</v>
      </c>
      <c r="I45">
        <f t="shared" si="12"/>
        <v>7.02258972976212</v>
      </c>
      <c r="J45">
        <f t="shared" si="12"/>
        <v>1.5459284558691351</v>
      </c>
      <c r="K45">
        <f t="shared" si="12"/>
        <v>9.9766313140391869</v>
      </c>
      <c r="L45">
        <f t="shared" si="12"/>
        <v>2.1930612978608663</v>
      </c>
      <c r="M45">
        <f t="shared" si="12"/>
        <v>11.240937144226736</v>
      </c>
      <c r="N45">
        <f t="shared" si="12"/>
        <v>4.4400503325543772</v>
      </c>
      <c r="O45">
        <f t="shared" si="12"/>
        <v>9.497273653304573</v>
      </c>
      <c r="P45">
        <f t="shared" si="12"/>
        <v>1.9953262628078374</v>
      </c>
      <c r="Q45">
        <f t="shared" si="12"/>
        <v>9.7489364251902426</v>
      </c>
      <c r="R45">
        <f t="shared" si="12"/>
        <v>7.6517466594762995</v>
      </c>
    </row>
    <row r="47" spans="1:18" x14ac:dyDescent="0.25">
      <c r="A47" t="s">
        <v>7</v>
      </c>
      <c r="B47">
        <f>B45</f>
        <v>1.22236203487327</v>
      </c>
      <c r="C47">
        <f>B47+C45</f>
        <v>41.00904787584637</v>
      </c>
      <c r="D47">
        <f t="shared" ref="D47:R47" si="13">C47+D45</f>
        <v>45.694769009527235</v>
      </c>
      <c r="E47">
        <f t="shared" si="13"/>
        <v>73.964887051351184</v>
      </c>
      <c r="F47">
        <f t="shared" si="13"/>
        <v>75.30109653064892</v>
      </c>
      <c r="G47">
        <f t="shared" si="13"/>
        <v>90.442806639103594</v>
      </c>
      <c r="H47">
        <f t="shared" si="13"/>
        <v>91.952783270417626</v>
      </c>
      <c r="I47">
        <f t="shared" si="13"/>
        <v>98.975373000179744</v>
      </c>
      <c r="J47">
        <f t="shared" si="13"/>
        <v>100.52130145604887</v>
      </c>
      <c r="K47">
        <f t="shared" si="13"/>
        <v>110.49793277008806</v>
      </c>
      <c r="L47">
        <f t="shared" si="13"/>
        <v>112.69099406794892</v>
      </c>
      <c r="M47">
        <f t="shared" si="13"/>
        <v>123.93193121217566</v>
      </c>
      <c r="N47">
        <f t="shared" si="13"/>
        <v>128.37198154473003</v>
      </c>
      <c r="O47">
        <f t="shared" si="13"/>
        <v>137.86925519803461</v>
      </c>
      <c r="P47">
        <f t="shared" si="13"/>
        <v>139.86458146084246</v>
      </c>
      <c r="Q47">
        <f t="shared" si="13"/>
        <v>149.6135178860327</v>
      </c>
      <c r="R47">
        <f t="shared" si="13"/>
        <v>157.26526454550898</v>
      </c>
    </row>
    <row r="49" spans="1:8" x14ac:dyDescent="0.25">
      <c r="B49" t="s">
        <v>24</v>
      </c>
      <c r="C49" t="s">
        <v>30</v>
      </c>
      <c r="D49" t="s">
        <v>25</v>
      </c>
      <c r="E49" t="s">
        <v>26</v>
      </c>
      <c r="F49" t="s">
        <v>27</v>
      </c>
      <c r="G49" t="s">
        <v>28</v>
      </c>
      <c r="H49" t="s">
        <v>29</v>
      </c>
    </row>
    <row r="50" spans="1:8" x14ac:dyDescent="0.25">
      <c r="A50" t="s">
        <v>33</v>
      </c>
      <c r="B50">
        <v>12.097788962789862</v>
      </c>
      <c r="C50">
        <v>5.3208700341542334</v>
      </c>
      <c r="D50">
        <v>5.2309904727664929</v>
      </c>
      <c r="E50">
        <v>13.535861944993709</v>
      </c>
      <c r="F50">
        <v>4.3321948588890891</v>
      </c>
      <c r="G50">
        <v>3.9726766133381268</v>
      </c>
      <c r="H50">
        <v>9.7429444544310613</v>
      </c>
    </row>
    <row r="51" spans="1:8" x14ac:dyDescent="0.25">
      <c r="A51" t="s">
        <v>34</v>
      </c>
      <c r="B51">
        <v>11.792198454071544</v>
      </c>
      <c r="C51">
        <v>5.4467014200970691</v>
      </c>
      <c r="D51">
        <v>5.2309904727664929</v>
      </c>
      <c r="E51">
        <v>20.186949487686501</v>
      </c>
      <c r="F51">
        <v>4.188387560668704</v>
      </c>
      <c r="G51">
        <v>3.2356642099586552</v>
      </c>
      <c r="H51">
        <v>9.3474743843250039</v>
      </c>
    </row>
    <row r="52" spans="1:8" x14ac:dyDescent="0.25">
      <c r="A52" t="s">
        <v>35</v>
      </c>
      <c r="B52">
        <v>12.744921804781592</v>
      </c>
      <c r="C52">
        <v>5.6444364551500987</v>
      </c>
      <c r="D52">
        <v>6.1657379111989936</v>
      </c>
      <c r="E52">
        <v>20.438612259572171</v>
      </c>
      <c r="F52">
        <v>4.188387560668704</v>
      </c>
      <c r="G52">
        <v>5.3927736832644255</v>
      </c>
      <c r="H52">
        <v>9.7249685421535137</v>
      </c>
    </row>
    <row r="53" spans="1:8" x14ac:dyDescent="0.25">
      <c r="A53" t="s">
        <v>36</v>
      </c>
      <c r="B53">
        <v>12.655042243393853</v>
      </c>
      <c r="C53">
        <v>5.3208700341542334</v>
      </c>
      <c r="D53">
        <v>4.4939780693870208</v>
      </c>
      <c r="E53">
        <v>20.564443645515009</v>
      </c>
      <c r="F53">
        <v>3.0918569117382706</v>
      </c>
      <c r="G53">
        <v>3.9187488765054828</v>
      </c>
      <c r="H53">
        <v>9.635088980765774</v>
      </c>
    </row>
    <row r="54" spans="1:8" x14ac:dyDescent="0.25">
      <c r="A54" t="s">
        <v>37</v>
      </c>
      <c r="B54">
        <v>11.882078015459285</v>
      </c>
      <c r="C54">
        <v>4.9793277008808197</v>
      </c>
      <c r="D54">
        <v>3.4693510695667804</v>
      </c>
      <c r="E54">
        <v>12.942656839834621</v>
      </c>
      <c r="F54">
        <v>4.0985079992809634</v>
      </c>
      <c r="G54">
        <v>4.0985079992809634</v>
      </c>
      <c r="H54">
        <v>9.7249685421535137</v>
      </c>
    </row>
    <row r="56" spans="1:8" x14ac:dyDescent="0.25">
      <c r="A56" t="s">
        <v>38</v>
      </c>
      <c r="B56">
        <f>MIN(B50:B54)</f>
        <v>11.792198454071544</v>
      </c>
      <c r="C56">
        <f t="shared" ref="C56:H56" si="14">MIN(C50:C54)</f>
        <v>4.9793277008808197</v>
      </c>
      <c r="D56">
        <f t="shared" si="14"/>
        <v>3.4693510695667804</v>
      </c>
      <c r="E56">
        <f t="shared" si="14"/>
        <v>12.942656839834621</v>
      </c>
      <c r="F56">
        <f t="shared" si="14"/>
        <v>3.0918569117382706</v>
      </c>
      <c r="G56">
        <f t="shared" si="14"/>
        <v>3.2356642099586552</v>
      </c>
      <c r="H56">
        <f t="shared" si="14"/>
        <v>9.3474743843250039</v>
      </c>
    </row>
    <row r="57" spans="1:8" x14ac:dyDescent="0.25">
      <c r="A57" t="s">
        <v>39</v>
      </c>
      <c r="B57">
        <f>MAX(B50:B54)</f>
        <v>12.744921804781592</v>
      </c>
      <c r="C57">
        <f t="shared" ref="C57:H57" si="15">MAX(C50:C54)</f>
        <v>5.6444364551500987</v>
      </c>
      <c r="D57">
        <f t="shared" si="15"/>
        <v>6.1657379111989936</v>
      </c>
      <c r="E57">
        <f t="shared" si="15"/>
        <v>20.564443645515009</v>
      </c>
      <c r="F57">
        <f t="shared" si="15"/>
        <v>4.3321948588890891</v>
      </c>
      <c r="G57">
        <f t="shared" si="15"/>
        <v>5.3927736832644255</v>
      </c>
      <c r="H57">
        <f t="shared" si="15"/>
        <v>9.7429444544310613</v>
      </c>
    </row>
    <row r="59" spans="1:8" x14ac:dyDescent="0.25">
      <c r="A59" t="s">
        <v>40</v>
      </c>
      <c r="B59">
        <f>SUM(B50:B54)-(B56+B57)</f>
        <v>36.634909221642999</v>
      </c>
      <c r="C59">
        <f t="shared" ref="C59:H59" si="16">SUM(C50:C54)-(C56+C57)</f>
        <v>16.088441488405536</v>
      </c>
      <c r="D59">
        <f t="shared" si="16"/>
        <v>14.955959014920007</v>
      </c>
      <c r="E59">
        <f t="shared" si="16"/>
        <v>54.161423692252392</v>
      </c>
      <c r="F59">
        <f t="shared" si="16"/>
        <v>12.475283120618373</v>
      </c>
      <c r="G59">
        <f t="shared" si="16"/>
        <v>11.989933489124573</v>
      </c>
      <c r="H59">
        <f t="shared" si="16"/>
        <v>29.085026065072796</v>
      </c>
    </row>
    <row r="60" spans="1:8" x14ac:dyDescent="0.25">
      <c r="A60" t="s">
        <v>41</v>
      </c>
      <c r="B60">
        <f>B59/3</f>
        <v>12.211636407214334</v>
      </c>
      <c r="C60">
        <f t="shared" ref="C60:H60" si="17">C59/3</f>
        <v>5.3628138294685117</v>
      </c>
      <c r="D60">
        <f t="shared" si="17"/>
        <v>4.9853196716400019</v>
      </c>
      <c r="E60">
        <f t="shared" si="17"/>
        <v>18.053807897417464</v>
      </c>
      <c r="F60">
        <f t="shared" si="17"/>
        <v>4.1584277068727911</v>
      </c>
      <c r="G60">
        <f t="shared" si="17"/>
        <v>3.9966444963748575</v>
      </c>
      <c r="H60">
        <f t="shared" si="17"/>
        <v>9.6950086883575981</v>
      </c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3A4EE-C69C-4186-8B3D-C63140FB7A25}">
  <dimension ref="A1:R23"/>
  <sheetViews>
    <sheetView zoomScale="60" zoomScaleNormal="60" workbookViewId="0">
      <selection activeCell="K3" sqref="K3"/>
    </sheetView>
  </sheetViews>
  <sheetFormatPr defaultRowHeight="15" x14ac:dyDescent="0.25"/>
  <cols>
    <col min="1" max="1" width="25.28515625" customWidth="1"/>
  </cols>
  <sheetData>
    <row r="1" spans="1:18" x14ac:dyDescent="0.25">
      <c r="A1" s="1" t="s">
        <v>0</v>
      </c>
      <c r="C1" t="s">
        <v>44</v>
      </c>
    </row>
    <row r="3" spans="1:18" x14ac:dyDescent="0.25">
      <c r="B3">
        <v>1</v>
      </c>
      <c r="C3" t="s">
        <v>1</v>
      </c>
      <c r="D3">
        <v>2</v>
      </c>
      <c r="E3" t="s">
        <v>14</v>
      </c>
      <c r="F3">
        <v>3</v>
      </c>
      <c r="G3" t="s">
        <v>2</v>
      </c>
      <c r="H3">
        <v>4</v>
      </c>
      <c r="I3" t="s">
        <v>3</v>
      </c>
      <c r="J3">
        <v>5</v>
      </c>
      <c r="K3" t="s">
        <v>43</v>
      </c>
      <c r="L3">
        <v>6</v>
      </c>
      <c r="M3" t="s">
        <v>4</v>
      </c>
      <c r="N3">
        <v>7</v>
      </c>
      <c r="O3" t="s">
        <v>5</v>
      </c>
    </row>
    <row r="4" spans="1:18" x14ac:dyDescent="0.25">
      <c r="A4" t="s">
        <v>6</v>
      </c>
      <c r="B4">
        <v>0.81</v>
      </c>
      <c r="C4">
        <v>0.49</v>
      </c>
      <c r="D4">
        <v>10.78</v>
      </c>
      <c r="E4">
        <v>0.77</v>
      </c>
      <c r="F4">
        <v>10.54</v>
      </c>
      <c r="G4">
        <v>2.58</v>
      </c>
      <c r="H4">
        <v>12.72</v>
      </c>
      <c r="I4">
        <v>1.48</v>
      </c>
      <c r="J4">
        <v>6.01</v>
      </c>
      <c r="K4">
        <v>0.71</v>
      </c>
      <c r="L4">
        <v>8.61</v>
      </c>
      <c r="M4">
        <v>1.37</v>
      </c>
      <c r="N4">
        <v>9.5299999999999994</v>
      </c>
      <c r="O4">
        <v>3.9</v>
      </c>
    </row>
    <row r="5" spans="1:18" x14ac:dyDescent="0.25">
      <c r="A5" t="s">
        <v>31</v>
      </c>
      <c r="B5">
        <f>B4/0.5563</f>
        <v>1.456048894481395</v>
      </c>
      <c r="C5">
        <f t="shared" ref="C5:O5" si="0">C4/0.5563</f>
        <v>0.88081970159985612</v>
      </c>
      <c r="D5">
        <f t="shared" si="0"/>
        <v>19.378033435196834</v>
      </c>
      <c r="E5">
        <f t="shared" si="0"/>
        <v>1.3841452453712026</v>
      </c>
      <c r="F5">
        <f t="shared" si="0"/>
        <v>18.946611540535681</v>
      </c>
      <c r="G5">
        <f t="shared" si="0"/>
        <v>4.6377853676074059</v>
      </c>
      <c r="H5">
        <f t="shared" si="0"/>
        <v>22.865360417041167</v>
      </c>
      <c r="I5">
        <f t="shared" si="0"/>
        <v>2.6604350170771167</v>
      </c>
      <c r="J5">
        <f t="shared" si="0"/>
        <v>10.803523278806399</v>
      </c>
      <c r="K5">
        <f t="shared" si="0"/>
        <v>1.2762897717059141</v>
      </c>
      <c r="L5">
        <f t="shared" si="0"/>
        <v>15.477260470968901</v>
      </c>
      <c r="M5">
        <f t="shared" si="0"/>
        <v>2.462699982024088</v>
      </c>
      <c r="N5">
        <f t="shared" si="0"/>
        <v>17.131044400503324</v>
      </c>
      <c r="O5">
        <f t="shared" si="0"/>
        <v>7.0106057882437529</v>
      </c>
    </row>
    <row r="6" spans="1:18" x14ac:dyDescent="0.25">
      <c r="A6" t="s">
        <v>7</v>
      </c>
      <c r="B6">
        <f>B5</f>
        <v>1.456048894481395</v>
      </c>
      <c r="C6">
        <f>C5+B6</f>
        <v>2.336868596081251</v>
      </c>
      <c r="D6">
        <f t="shared" ref="D6:O6" si="1">D5+C6</f>
        <v>21.714902031278086</v>
      </c>
      <c r="E6">
        <f t="shared" si="1"/>
        <v>23.099047276649287</v>
      </c>
      <c r="F6">
        <f t="shared" si="1"/>
        <v>42.045658817184972</v>
      </c>
      <c r="G6">
        <f t="shared" si="1"/>
        <v>46.683444184792378</v>
      </c>
      <c r="H6">
        <f t="shared" si="1"/>
        <v>69.548804601833552</v>
      </c>
      <c r="I6">
        <f t="shared" si="1"/>
        <v>72.209239618910672</v>
      </c>
      <c r="J6">
        <f t="shared" si="1"/>
        <v>83.012762897717067</v>
      </c>
      <c r="K6">
        <f t="shared" si="1"/>
        <v>84.289052669422986</v>
      </c>
      <c r="L6">
        <f t="shared" si="1"/>
        <v>99.766313140391887</v>
      </c>
      <c r="M6">
        <f t="shared" si="1"/>
        <v>102.22901312241598</v>
      </c>
      <c r="N6">
        <f t="shared" si="1"/>
        <v>119.36005752291931</v>
      </c>
      <c r="O6">
        <f t="shared" si="1"/>
        <v>126.37066331116306</v>
      </c>
    </row>
    <row r="8" spans="1:18" x14ac:dyDescent="0.25">
      <c r="B8" t="s">
        <v>15</v>
      </c>
      <c r="C8" t="s">
        <v>16</v>
      </c>
      <c r="D8" t="s">
        <v>17</v>
      </c>
      <c r="E8" t="s">
        <v>18</v>
      </c>
    </row>
    <row r="9" spans="1:18" x14ac:dyDescent="0.25">
      <c r="A9" t="s">
        <v>6</v>
      </c>
      <c r="B9">
        <v>2.2999999999999998</v>
      </c>
      <c r="C9">
        <v>2.29</v>
      </c>
      <c r="D9">
        <v>5.89</v>
      </c>
      <c r="E9">
        <v>0.78</v>
      </c>
    </row>
    <row r="10" spans="1:18" x14ac:dyDescent="0.25">
      <c r="A10" t="s">
        <v>31</v>
      </c>
      <c r="B10">
        <f>B9/0.5563</f>
        <v>4.1344598238360595</v>
      </c>
      <c r="C10">
        <f t="shared" ref="C10:E10" si="2">C9/0.5563</f>
        <v>4.1164839115585119</v>
      </c>
      <c r="D10">
        <f t="shared" si="2"/>
        <v>10.587812331475822</v>
      </c>
      <c r="E10">
        <f t="shared" si="2"/>
        <v>1.4021211576487507</v>
      </c>
    </row>
    <row r="12" spans="1:18" x14ac:dyDescent="0.25">
      <c r="A12" t="s">
        <v>8</v>
      </c>
    </row>
    <row r="13" spans="1:18" x14ac:dyDescent="0.25">
      <c r="A13" t="s">
        <v>9</v>
      </c>
    </row>
    <row r="15" spans="1:18" x14ac:dyDescent="0.25">
      <c r="A15" s="1" t="s">
        <v>10</v>
      </c>
    </row>
    <row r="16" spans="1:18" x14ac:dyDescent="0.25">
      <c r="B16" t="s">
        <v>11</v>
      </c>
      <c r="C16">
        <v>8</v>
      </c>
      <c r="D16" t="s">
        <v>12</v>
      </c>
      <c r="E16">
        <v>9</v>
      </c>
      <c r="F16" t="s">
        <v>19</v>
      </c>
      <c r="G16">
        <v>10</v>
      </c>
      <c r="H16" t="s">
        <v>20</v>
      </c>
      <c r="I16">
        <v>11</v>
      </c>
      <c r="J16" t="s">
        <v>21</v>
      </c>
      <c r="K16">
        <v>12</v>
      </c>
      <c r="L16" t="s">
        <v>22</v>
      </c>
      <c r="M16">
        <v>13</v>
      </c>
      <c r="N16" t="s">
        <v>23</v>
      </c>
      <c r="O16">
        <v>14</v>
      </c>
      <c r="P16" t="s">
        <v>13</v>
      </c>
      <c r="Q16">
        <v>15</v>
      </c>
      <c r="R16" t="s">
        <v>5</v>
      </c>
    </row>
    <row r="17" spans="1:18" x14ac:dyDescent="0.25">
      <c r="A17" t="s">
        <v>6</v>
      </c>
      <c r="B17">
        <v>0.74</v>
      </c>
      <c r="C17">
        <v>22.42</v>
      </c>
      <c r="D17">
        <v>3.26</v>
      </c>
      <c r="E17">
        <v>15.72</v>
      </c>
      <c r="F17">
        <v>0.73</v>
      </c>
      <c r="G17">
        <v>7.51</v>
      </c>
      <c r="H17">
        <v>0.94</v>
      </c>
      <c r="I17">
        <v>3.72</v>
      </c>
      <c r="J17">
        <v>0.8</v>
      </c>
      <c r="K17">
        <v>5.54</v>
      </c>
      <c r="L17">
        <v>1.27</v>
      </c>
      <c r="M17">
        <v>6.46</v>
      </c>
      <c r="N17">
        <v>2.31</v>
      </c>
      <c r="O17">
        <v>3.12</v>
      </c>
      <c r="P17">
        <v>1.17</v>
      </c>
      <c r="Q17">
        <v>5.71</v>
      </c>
      <c r="R17">
        <v>4.3899999999999997</v>
      </c>
    </row>
    <row r="18" spans="1:18" x14ac:dyDescent="0.25">
      <c r="A18" t="s">
        <v>31</v>
      </c>
      <c r="B18">
        <f>B17/0.5563</f>
        <v>1.3302175085385584</v>
      </c>
      <c r="C18">
        <f t="shared" ref="C18:R18" si="3">C17/0.5563</f>
        <v>40.301995326262812</v>
      </c>
      <c r="D18">
        <f t="shared" si="3"/>
        <v>5.860147402480675</v>
      </c>
      <c r="E18">
        <f t="shared" si="3"/>
        <v>28.25813410030559</v>
      </c>
      <c r="F18">
        <f t="shared" si="3"/>
        <v>1.3122415962610101</v>
      </c>
      <c r="G18">
        <f t="shared" si="3"/>
        <v>13.499910120438612</v>
      </c>
      <c r="H18">
        <f t="shared" si="3"/>
        <v>1.6897357540895199</v>
      </c>
      <c r="I18">
        <f t="shared" si="3"/>
        <v>6.6870393672478876</v>
      </c>
      <c r="J18">
        <f t="shared" si="3"/>
        <v>1.4380729822038469</v>
      </c>
      <c r="K18">
        <f t="shared" si="3"/>
        <v>9.9586554017616393</v>
      </c>
      <c r="L18">
        <f t="shared" si="3"/>
        <v>2.2829408592486069</v>
      </c>
      <c r="M18">
        <f t="shared" si="3"/>
        <v>11.612439331296063</v>
      </c>
      <c r="N18">
        <f t="shared" si="3"/>
        <v>4.1524357361136079</v>
      </c>
      <c r="O18">
        <f t="shared" si="3"/>
        <v>5.6084846305950027</v>
      </c>
      <c r="P18">
        <f t="shared" si="3"/>
        <v>2.1031817364731258</v>
      </c>
      <c r="Q18">
        <f t="shared" si="3"/>
        <v>10.264245910479957</v>
      </c>
      <c r="R18">
        <f t="shared" si="3"/>
        <v>7.8914254898436091</v>
      </c>
    </row>
    <row r="19" spans="1:18" x14ac:dyDescent="0.25">
      <c r="A19" t="s">
        <v>7</v>
      </c>
      <c r="B19">
        <f>B18</f>
        <v>1.3302175085385584</v>
      </c>
      <c r="C19">
        <f>C18+B19</f>
        <v>41.632212834801372</v>
      </c>
      <c r="D19">
        <f t="shared" ref="D19:R19" si="4">D18+C19</f>
        <v>47.49236023728205</v>
      </c>
      <c r="E19">
        <f t="shared" si="4"/>
        <v>75.750494337587639</v>
      </c>
      <c r="F19">
        <f t="shared" si="4"/>
        <v>77.062735933848643</v>
      </c>
      <c r="G19">
        <f t="shared" si="4"/>
        <v>90.562646054287256</v>
      </c>
      <c r="H19">
        <f t="shared" si="4"/>
        <v>92.252381808376782</v>
      </c>
      <c r="I19">
        <f t="shared" si="4"/>
        <v>98.939421175624673</v>
      </c>
      <c r="J19">
        <f t="shared" si="4"/>
        <v>100.37749415782852</v>
      </c>
      <c r="K19">
        <f t="shared" si="4"/>
        <v>110.33614955959015</v>
      </c>
      <c r="L19">
        <f t="shared" si="4"/>
        <v>112.61909041883877</v>
      </c>
      <c r="M19">
        <f t="shared" si="4"/>
        <v>124.23152975013483</v>
      </c>
      <c r="N19">
        <f t="shared" si="4"/>
        <v>128.38396548624843</v>
      </c>
      <c r="O19">
        <f t="shared" si="4"/>
        <v>133.99245011684343</v>
      </c>
      <c r="P19">
        <f t="shared" si="4"/>
        <v>136.09563185331655</v>
      </c>
      <c r="Q19">
        <f t="shared" si="4"/>
        <v>146.3598777637965</v>
      </c>
      <c r="R19">
        <f t="shared" si="4"/>
        <v>154.25130325364012</v>
      </c>
    </row>
    <row r="21" spans="1:18" x14ac:dyDescent="0.25">
      <c r="B21" t="s">
        <v>24</v>
      </c>
      <c r="C21" t="s">
        <v>30</v>
      </c>
      <c r="D21" t="s">
        <v>25</v>
      </c>
      <c r="E21" t="s">
        <v>26</v>
      </c>
      <c r="F21" t="s">
        <v>27</v>
      </c>
      <c r="G21" t="s">
        <v>28</v>
      </c>
      <c r="H21" t="s">
        <v>29</v>
      </c>
    </row>
    <row r="22" spans="1:18" x14ac:dyDescent="0.25">
      <c r="A22" t="s">
        <v>6</v>
      </c>
      <c r="B22">
        <v>6.73</v>
      </c>
      <c r="C22">
        <v>2.96</v>
      </c>
      <c r="D22">
        <v>2.91</v>
      </c>
      <c r="E22">
        <v>7.53</v>
      </c>
      <c r="F22">
        <v>2.41</v>
      </c>
      <c r="G22">
        <v>2.21</v>
      </c>
      <c r="H22">
        <v>5.42</v>
      </c>
    </row>
    <row r="23" spans="1:18" x14ac:dyDescent="0.25">
      <c r="A23" t="s">
        <v>31</v>
      </c>
      <c r="B23">
        <f>B22/0.5563</f>
        <v>12.097788962789862</v>
      </c>
      <c r="C23">
        <f t="shared" ref="C23:H23" si="5">C22/0.5563</f>
        <v>5.3208700341542334</v>
      </c>
      <c r="D23">
        <f t="shared" si="5"/>
        <v>5.2309904727664929</v>
      </c>
      <c r="E23">
        <f t="shared" si="5"/>
        <v>13.535861944993709</v>
      </c>
      <c r="F23">
        <f t="shared" si="5"/>
        <v>4.3321948588890891</v>
      </c>
      <c r="G23">
        <f t="shared" si="5"/>
        <v>3.9726766133381268</v>
      </c>
      <c r="H23">
        <f t="shared" si="5"/>
        <v>9.7429444544310613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E044-6ABF-4964-AA6C-E1C6E41F0F00}">
  <dimension ref="A1:R23"/>
  <sheetViews>
    <sheetView zoomScale="55" zoomScaleNormal="55" workbookViewId="0">
      <selection activeCell="K3" sqref="K3"/>
    </sheetView>
  </sheetViews>
  <sheetFormatPr defaultRowHeight="15" x14ac:dyDescent="0.25"/>
  <cols>
    <col min="1" max="1" width="25.28515625" customWidth="1"/>
  </cols>
  <sheetData>
    <row r="1" spans="1:18" x14ac:dyDescent="0.25">
      <c r="A1" s="1" t="s">
        <v>0</v>
      </c>
      <c r="C1" t="s">
        <v>44</v>
      </c>
    </row>
    <row r="3" spans="1:18" x14ac:dyDescent="0.25">
      <c r="B3">
        <v>1</v>
      </c>
      <c r="C3" t="s">
        <v>1</v>
      </c>
      <c r="D3">
        <v>2</v>
      </c>
      <c r="E3" t="s">
        <v>14</v>
      </c>
      <c r="F3">
        <v>3</v>
      </c>
      <c r="G3" t="s">
        <v>2</v>
      </c>
      <c r="H3">
        <v>4</v>
      </c>
      <c r="I3" t="s">
        <v>3</v>
      </c>
      <c r="J3">
        <v>5</v>
      </c>
      <c r="K3" t="s">
        <v>43</v>
      </c>
      <c r="L3">
        <v>6</v>
      </c>
      <c r="M3" t="s">
        <v>4</v>
      </c>
      <c r="N3">
        <v>7</v>
      </c>
      <c r="O3" t="s">
        <v>5</v>
      </c>
    </row>
    <row r="4" spans="1:18" x14ac:dyDescent="0.25">
      <c r="A4" t="s">
        <v>6</v>
      </c>
      <c r="B4">
        <v>0.82</v>
      </c>
      <c r="C4">
        <v>0.6</v>
      </c>
      <c r="D4">
        <v>11.94</v>
      </c>
      <c r="E4">
        <v>0.88</v>
      </c>
      <c r="F4">
        <v>9.94</v>
      </c>
      <c r="G4">
        <v>2.5299999999999998</v>
      </c>
      <c r="H4">
        <v>4.43</v>
      </c>
      <c r="I4">
        <v>1.54</v>
      </c>
      <c r="J4">
        <v>13.03</v>
      </c>
      <c r="K4">
        <v>0.88</v>
      </c>
      <c r="L4">
        <v>8.8000000000000007</v>
      </c>
      <c r="M4">
        <v>1.05</v>
      </c>
      <c r="N4">
        <v>7.98</v>
      </c>
      <c r="O4">
        <v>4.1900000000000004</v>
      </c>
    </row>
    <row r="5" spans="1:18" x14ac:dyDescent="0.25">
      <c r="A5" t="s">
        <v>31</v>
      </c>
      <c r="B5">
        <f>B4/0.5563</f>
        <v>1.474024806758943</v>
      </c>
      <c r="C5">
        <f t="shared" ref="C5:O5" si="0">C4/0.5563</f>
        <v>1.0785547366528851</v>
      </c>
      <c r="D5">
        <f t="shared" si="0"/>
        <v>21.463239259392413</v>
      </c>
      <c r="E5">
        <f t="shared" si="0"/>
        <v>1.5818802804242316</v>
      </c>
      <c r="F5">
        <f t="shared" si="0"/>
        <v>17.868056803882794</v>
      </c>
      <c r="G5">
        <f t="shared" si="0"/>
        <v>4.5479058062196653</v>
      </c>
      <c r="H5">
        <f t="shared" si="0"/>
        <v>7.9633291389538012</v>
      </c>
      <c r="I5">
        <f t="shared" si="0"/>
        <v>2.7682904907424053</v>
      </c>
      <c r="J5">
        <f t="shared" si="0"/>
        <v>23.422613697645154</v>
      </c>
      <c r="K5">
        <f t="shared" si="0"/>
        <v>1.5818802804242316</v>
      </c>
      <c r="L5">
        <f t="shared" si="0"/>
        <v>15.818802804242315</v>
      </c>
      <c r="M5">
        <f t="shared" si="0"/>
        <v>1.8874707891425491</v>
      </c>
      <c r="N5">
        <f t="shared" si="0"/>
        <v>14.344777997483373</v>
      </c>
      <c r="O5">
        <f t="shared" si="0"/>
        <v>7.5319072442926487</v>
      </c>
    </row>
    <row r="6" spans="1:18" x14ac:dyDescent="0.25">
      <c r="A6" t="s">
        <v>7</v>
      </c>
      <c r="B6">
        <f>B5</f>
        <v>1.474024806758943</v>
      </c>
      <c r="C6">
        <f>B6+C5</f>
        <v>2.5525795434118281</v>
      </c>
      <c r="D6">
        <f t="shared" ref="D6:O6" si="1">C6+D5</f>
        <v>24.01581880280424</v>
      </c>
      <c r="E6">
        <f t="shared" si="1"/>
        <v>25.597699083228473</v>
      </c>
      <c r="F6">
        <f t="shared" si="1"/>
        <v>43.465755887111271</v>
      </c>
      <c r="G6">
        <f t="shared" si="1"/>
        <v>48.013661693330938</v>
      </c>
      <c r="H6">
        <f t="shared" si="1"/>
        <v>55.976990832284741</v>
      </c>
      <c r="I6">
        <f t="shared" si="1"/>
        <v>58.745281323027143</v>
      </c>
      <c r="J6">
        <f t="shared" si="1"/>
        <v>82.16789502067229</v>
      </c>
      <c r="K6">
        <f t="shared" si="1"/>
        <v>83.74977530109652</v>
      </c>
      <c r="L6">
        <f t="shared" si="1"/>
        <v>99.56857810533883</v>
      </c>
      <c r="M6">
        <f t="shared" si="1"/>
        <v>101.45604889448138</v>
      </c>
      <c r="N6">
        <f t="shared" si="1"/>
        <v>115.80082689196476</v>
      </c>
      <c r="O6">
        <f t="shared" si="1"/>
        <v>123.33273413625741</v>
      </c>
    </row>
    <row r="8" spans="1:18" x14ac:dyDescent="0.25">
      <c r="B8" t="s">
        <v>15</v>
      </c>
      <c r="C8" t="s">
        <v>16</v>
      </c>
      <c r="D8" t="s">
        <v>17</v>
      </c>
      <c r="E8" t="s">
        <v>18</v>
      </c>
    </row>
    <row r="9" spans="1:18" x14ac:dyDescent="0.25">
      <c r="A9" t="s">
        <v>6</v>
      </c>
      <c r="B9">
        <v>2.7</v>
      </c>
      <c r="C9">
        <v>2.25</v>
      </c>
      <c r="D9">
        <v>12.84</v>
      </c>
      <c r="E9">
        <v>0.75</v>
      </c>
    </row>
    <row r="10" spans="1:18" x14ac:dyDescent="0.25">
      <c r="A10" t="s">
        <v>31</v>
      </c>
      <c r="B10">
        <f>B9/0.5563</f>
        <v>4.8534963149379831</v>
      </c>
      <c r="C10">
        <f>C9/0.5563</f>
        <v>4.0445802624483189</v>
      </c>
      <c r="D10">
        <f>D9/0.5563</f>
        <v>23.081071364371741</v>
      </c>
      <c r="E10">
        <f>E9/0.5563</f>
        <v>1.3481934208161064</v>
      </c>
    </row>
    <row r="12" spans="1:18" x14ac:dyDescent="0.25">
      <c r="A12" t="s">
        <v>8</v>
      </c>
    </row>
    <row r="13" spans="1:18" x14ac:dyDescent="0.25">
      <c r="A13" t="s">
        <v>9</v>
      </c>
    </row>
    <row r="15" spans="1:18" x14ac:dyDescent="0.25">
      <c r="A15" s="1" t="s">
        <v>10</v>
      </c>
    </row>
    <row r="16" spans="1:18" x14ac:dyDescent="0.25">
      <c r="B16" t="s">
        <v>11</v>
      </c>
      <c r="C16">
        <v>8</v>
      </c>
      <c r="D16" t="s">
        <v>12</v>
      </c>
      <c r="E16">
        <v>9</v>
      </c>
      <c r="F16" t="s">
        <v>19</v>
      </c>
      <c r="G16">
        <v>10</v>
      </c>
      <c r="H16" t="s">
        <v>20</v>
      </c>
      <c r="I16">
        <v>11</v>
      </c>
      <c r="J16" t="s">
        <v>21</v>
      </c>
      <c r="K16">
        <v>12</v>
      </c>
      <c r="L16" t="s">
        <v>22</v>
      </c>
      <c r="M16">
        <v>13</v>
      </c>
      <c r="N16" t="s">
        <v>23</v>
      </c>
      <c r="O16">
        <v>14</v>
      </c>
      <c r="P16" t="s">
        <v>13</v>
      </c>
      <c r="Q16">
        <v>15</v>
      </c>
      <c r="R16" t="s">
        <v>5</v>
      </c>
    </row>
    <row r="17" spans="1:18" x14ac:dyDescent="0.25">
      <c r="A17" t="s">
        <v>6</v>
      </c>
      <c r="B17">
        <v>0.64</v>
      </c>
      <c r="C17">
        <v>22</v>
      </c>
      <c r="D17">
        <v>2.66</v>
      </c>
      <c r="E17">
        <v>15.67</v>
      </c>
      <c r="F17">
        <v>0.87</v>
      </c>
      <c r="G17">
        <v>7.84</v>
      </c>
      <c r="H17">
        <v>0.59</v>
      </c>
      <c r="I17">
        <v>7.64</v>
      </c>
      <c r="J17">
        <v>0.8</v>
      </c>
      <c r="K17">
        <v>5.55</v>
      </c>
      <c r="L17">
        <v>0.93</v>
      </c>
      <c r="M17">
        <v>5.92</v>
      </c>
      <c r="N17">
        <v>2.4700000000000002</v>
      </c>
      <c r="O17">
        <v>5.2</v>
      </c>
      <c r="P17">
        <v>0.97</v>
      </c>
      <c r="Q17">
        <v>4.68</v>
      </c>
      <c r="R17">
        <v>4.2300000000000004</v>
      </c>
    </row>
    <row r="18" spans="1:18" x14ac:dyDescent="0.25">
      <c r="A18" t="s">
        <v>31</v>
      </c>
      <c r="B18">
        <f>B17/0.5563</f>
        <v>1.1504583857630775</v>
      </c>
      <c r="C18">
        <f t="shared" ref="C18:R18" si="2">C17/0.5563</f>
        <v>39.547007010605789</v>
      </c>
      <c r="D18">
        <f t="shared" si="2"/>
        <v>4.781592665827791</v>
      </c>
      <c r="E18">
        <f t="shared" si="2"/>
        <v>28.16825453891785</v>
      </c>
      <c r="F18">
        <f t="shared" si="2"/>
        <v>1.5639043681466833</v>
      </c>
      <c r="G18">
        <f t="shared" si="2"/>
        <v>14.093115225597698</v>
      </c>
      <c r="H18">
        <f t="shared" si="2"/>
        <v>1.0605788243753369</v>
      </c>
      <c r="I18">
        <f t="shared" si="2"/>
        <v>13.733596980046736</v>
      </c>
      <c r="J18">
        <f t="shared" si="2"/>
        <v>1.4380729822038469</v>
      </c>
      <c r="K18">
        <f t="shared" si="2"/>
        <v>9.9766313140391869</v>
      </c>
      <c r="L18">
        <f t="shared" si="2"/>
        <v>1.6717598418119719</v>
      </c>
      <c r="M18">
        <f t="shared" si="2"/>
        <v>10.641740068308467</v>
      </c>
      <c r="N18">
        <f t="shared" si="2"/>
        <v>4.4400503325543772</v>
      </c>
      <c r="O18">
        <f t="shared" si="2"/>
        <v>9.3474743843250039</v>
      </c>
      <c r="P18">
        <f t="shared" si="2"/>
        <v>1.7436634909221642</v>
      </c>
      <c r="Q18">
        <f t="shared" si="2"/>
        <v>8.4127269458925031</v>
      </c>
      <c r="R18">
        <f t="shared" si="2"/>
        <v>7.6038108934028408</v>
      </c>
    </row>
    <row r="19" spans="1:18" x14ac:dyDescent="0.25">
      <c r="A19" t="s">
        <v>7</v>
      </c>
      <c r="B19">
        <f>B18</f>
        <v>1.1504583857630775</v>
      </c>
      <c r="C19">
        <f>B19+C18</f>
        <v>40.69746539636887</v>
      </c>
      <c r="D19">
        <f t="shared" ref="D19:R19" si="3">C19+D18</f>
        <v>45.479058062196657</v>
      </c>
      <c r="E19">
        <f t="shared" si="3"/>
        <v>73.647312601114507</v>
      </c>
      <c r="F19">
        <f t="shared" si="3"/>
        <v>75.211216969261187</v>
      </c>
      <c r="G19">
        <f t="shared" si="3"/>
        <v>89.304332194858887</v>
      </c>
      <c r="H19">
        <f t="shared" si="3"/>
        <v>90.364911019234228</v>
      </c>
      <c r="I19">
        <f t="shared" si="3"/>
        <v>104.09850799928097</v>
      </c>
      <c r="J19">
        <f t="shared" si="3"/>
        <v>105.53658098148482</v>
      </c>
      <c r="K19">
        <f t="shared" si="3"/>
        <v>115.513212295524</v>
      </c>
      <c r="L19">
        <f t="shared" si="3"/>
        <v>117.18497213733598</v>
      </c>
      <c r="M19">
        <f t="shared" si="3"/>
        <v>127.82671220564444</v>
      </c>
      <c r="N19">
        <f t="shared" si="3"/>
        <v>132.2667625381988</v>
      </c>
      <c r="O19">
        <f t="shared" si="3"/>
        <v>141.61423692252382</v>
      </c>
      <c r="P19">
        <f t="shared" si="3"/>
        <v>143.35790041344598</v>
      </c>
      <c r="Q19">
        <f t="shared" si="3"/>
        <v>151.77062735933848</v>
      </c>
      <c r="R19">
        <f t="shared" si="3"/>
        <v>159.37443825274133</v>
      </c>
    </row>
    <row r="21" spans="1:18" x14ac:dyDescent="0.25">
      <c r="B21" t="s">
        <v>24</v>
      </c>
      <c r="C21" t="s">
        <v>30</v>
      </c>
      <c r="D21" t="s">
        <v>25</v>
      </c>
      <c r="E21" t="s">
        <v>26</v>
      </c>
      <c r="F21" t="s">
        <v>27</v>
      </c>
      <c r="G21" t="s">
        <v>28</v>
      </c>
      <c r="H21" t="s">
        <v>29</v>
      </c>
    </row>
    <row r="22" spans="1:18" x14ac:dyDescent="0.25">
      <c r="A22" t="s">
        <v>6</v>
      </c>
      <c r="B22">
        <v>6.56</v>
      </c>
      <c r="C22">
        <v>3.03</v>
      </c>
      <c r="D22">
        <v>2.91</v>
      </c>
      <c r="E22">
        <v>11.23</v>
      </c>
      <c r="F22">
        <v>2.33</v>
      </c>
      <c r="G22">
        <v>1.8</v>
      </c>
      <c r="H22">
        <v>5.2</v>
      </c>
    </row>
    <row r="23" spans="1:18" x14ac:dyDescent="0.25">
      <c r="A23" t="s">
        <v>31</v>
      </c>
      <c r="B23">
        <f>B22/0.5563</f>
        <v>11.792198454071544</v>
      </c>
      <c r="C23">
        <f t="shared" ref="C23:H23" si="4">C22/0.5563</f>
        <v>5.4467014200970691</v>
      </c>
      <c r="D23">
        <f t="shared" si="4"/>
        <v>5.2309904727664929</v>
      </c>
      <c r="E23">
        <f t="shared" si="4"/>
        <v>20.186949487686501</v>
      </c>
      <c r="F23">
        <f t="shared" si="4"/>
        <v>4.188387560668704</v>
      </c>
      <c r="G23">
        <f t="shared" si="4"/>
        <v>3.2356642099586552</v>
      </c>
      <c r="H23">
        <f t="shared" si="4"/>
        <v>9.3474743843250039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09EE-E188-49A1-9611-76F468FD27EA}">
  <dimension ref="A1:R23"/>
  <sheetViews>
    <sheetView zoomScale="55" zoomScaleNormal="55" workbookViewId="0">
      <selection activeCell="K3" sqref="K3"/>
    </sheetView>
  </sheetViews>
  <sheetFormatPr defaultRowHeight="15" x14ac:dyDescent="0.25"/>
  <cols>
    <col min="1" max="1" width="25.28515625" customWidth="1"/>
  </cols>
  <sheetData>
    <row r="1" spans="1:18" x14ac:dyDescent="0.25">
      <c r="A1" s="1" t="s">
        <v>0</v>
      </c>
      <c r="C1" t="s">
        <v>44</v>
      </c>
    </row>
    <row r="3" spans="1:18" x14ac:dyDescent="0.25">
      <c r="B3">
        <v>1</v>
      </c>
      <c r="C3" t="s">
        <v>1</v>
      </c>
      <c r="D3">
        <v>2</v>
      </c>
      <c r="E3" t="s">
        <v>14</v>
      </c>
      <c r="F3">
        <v>3</v>
      </c>
      <c r="G3" t="s">
        <v>2</v>
      </c>
      <c r="H3">
        <v>4</v>
      </c>
      <c r="I3" t="s">
        <v>3</v>
      </c>
      <c r="J3">
        <v>5</v>
      </c>
      <c r="K3" t="s">
        <v>43</v>
      </c>
      <c r="L3">
        <v>6</v>
      </c>
      <c r="M3" t="s">
        <v>4</v>
      </c>
      <c r="N3">
        <v>7</v>
      </c>
      <c r="O3" t="s">
        <v>5</v>
      </c>
    </row>
    <row r="4" spans="1:18" x14ac:dyDescent="0.25">
      <c r="A4" t="s">
        <v>6</v>
      </c>
      <c r="B4">
        <v>0.55000000000000004</v>
      </c>
      <c r="C4">
        <v>0.63</v>
      </c>
      <c r="D4">
        <v>8.14</v>
      </c>
      <c r="E4">
        <v>0.79</v>
      </c>
      <c r="F4">
        <v>9.7100000000000009</v>
      </c>
      <c r="G4">
        <v>2.3199999999999998</v>
      </c>
      <c r="H4">
        <v>12.03</v>
      </c>
      <c r="I4">
        <v>1.59</v>
      </c>
      <c r="J4">
        <v>11.23</v>
      </c>
      <c r="K4">
        <v>0.95</v>
      </c>
      <c r="L4">
        <v>4.08</v>
      </c>
      <c r="M4">
        <v>1.3</v>
      </c>
      <c r="N4">
        <v>20.87</v>
      </c>
      <c r="O4">
        <v>3.95</v>
      </c>
    </row>
    <row r="5" spans="1:18" x14ac:dyDescent="0.25">
      <c r="A5" t="s">
        <v>31</v>
      </c>
      <c r="B5">
        <f>B4/0.5563</f>
        <v>0.9886751752651447</v>
      </c>
      <c r="C5">
        <f t="shared" ref="C5:O5" si="0">C4/0.5563</f>
        <v>1.1324824734855294</v>
      </c>
      <c r="D5">
        <f t="shared" si="0"/>
        <v>14.632392593924143</v>
      </c>
      <c r="E5">
        <f t="shared" si="0"/>
        <v>1.4200970699262987</v>
      </c>
      <c r="F5">
        <f t="shared" si="0"/>
        <v>17.454610821499191</v>
      </c>
      <c r="G5">
        <f t="shared" si="0"/>
        <v>4.1704116483911555</v>
      </c>
      <c r="H5">
        <f t="shared" si="0"/>
        <v>21.625022469890347</v>
      </c>
      <c r="I5">
        <f t="shared" si="0"/>
        <v>2.8581700521301459</v>
      </c>
      <c r="J5">
        <f t="shared" si="0"/>
        <v>20.186949487686501</v>
      </c>
      <c r="K5">
        <f t="shared" si="0"/>
        <v>1.7077116663670679</v>
      </c>
      <c r="L5">
        <f t="shared" si="0"/>
        <v>7.3341722092396191</v>
      </c>
      <c r="M5">
        <f t="shared" si="0"/>
        <v>2.336868596081251</v>
      </c>
      <c r="N5">
        <f t="shared" si="0"/>
        <v>37.515728923242854</v>
      </c>
      <c r="O5">
        <f t="shared" si="0"/>
        <v>7.1004853496314935</v>
      </c>
    </row>
    <row r="6" spans="1:18" x14ac:dyDescent="0.25">
      <c r="A6" t="s">
        <v>7</v>
      </c>
      <c r="B6">
        <f>B5</f>
        <v>0.9886751752651447</v>
      </c>
      <c r="C6">
        <f>B6+C5</f>
        <v>2.1211576487506743</v>
      </c>
      <c r="D6">
        <f t="shared" ref="D6:O6" si="1">C6+D5</f>
        <v>16.753550242674816</v>
      </c>
      <c r="E6">
        <f t="shared" si="1"/>
        <v>18.173647312601116</v>
      </c>
      <c r="F6">
        <f t="shared" si="1"/>
        <v>35.628258134100307</v>
      </c>
      <c r="G6">
        <f t="shared" si="1"/>
        <v>39.798669782491459</v>
      </c>
      <c r="H6">
        <f t="shared" si="1"/>
        <v>61.423692252381805</v>
      </c>
      <c r="I6">
        <f t="shared" si="1"/>
        <v>64.281862304511947</v>
      </c>
      <c r="J6">
        <f t="shared" si="1"/>
        <v>84.468811792198451</v>
      </c>
      <c r="K6">
        <f t="shared" si="1"/>
        <v>86.176523458565526</v>
      </c>
      <c r="L6">
        <f t="shared" si="1"/>
        <v>93.510695667805152</v>
      </c>
      <c r="M6">
        <f t="shared" si="1"/>
        <v>95.847564263886397</v>
      </c>
      <c r="N6">
        <f t="shared" si="1"/>
        <v>133.36329318712924</v>
      </c>
      <c r="O6">
        <f t="shared" si="1"/>
        <v>140.46377853676074</v>
      </c>
    </row>
    <row r="8" spans="1:18" x14ac:dyDescent="0.25">
      <c r="B8" t="s">
        <v>15</v>
      </c>
      <c r="C8" t="s">
        <v>16</v>
      </c>
      <c r="D8" t="s">
        <v>17</v>
      </c>
      <c r="E8" t="s">
        <v>18</v>
      </c>
    </row>
    <row r="9" spans="1:18" x14ac:dyDescent="0.25">
      <c r="A9" t="s">
        <v>6</v>
      </c>
      <c r="B9">
        <v>2.2999999999999998</v>
      </c>
      <c r="C9">
        <v>2.25</v>
      </c>
      <c r="D9">
        <v>4.5999999999999996</v>
      </c>
      <c r="E9">
        <v>0.8</v>
      </c>
    </row>
    <row r="10" spans="1:18" x14ac:dyDescent="0.25">
      <c r="A10" t="s">
        <v>31</v>
      </c>
      <c r="B10">
        <f>B9/0.5563</f>
        <v>4.1344598238360595</v>
      </c>
      <c r="C10">
        <f>C9/0.5563</f>
        <v>4.0445802624483189</v>
      </c>
      <c r="D10">
        <f>D9/0.5563</f>
        <v>8.268919647672119</v>
      </c>
      <c r="E10">
        <f>E9/0.5563</f>
        <v>1.4380729822038469</v>
      </c>
    </row>
    <row r="12" spans="1:18" x14ac:dyDescent="0.25">
      <c r="A12" t="s">
        <v>8</v>
      </c>
    </row>
    <row r="13" spans="1:18" x14ac:dyDescent="0.25">
      <c r="A13" t="s">
        <v>9</v>
      </c>
    </row>
    <row r="15" spans="1:18" x14ac:dyDescent="0.25">
      <c r="A15" s="1" t="s">
        <v>10</v>
      </c>
    </row>
    <row r="16" spans="1:18" x14ac:dyDescent="0.25">
      <c r="B16" t="s">
        <v>11</v>
      </c>
      <c r="C16">
        <v>8</v>
      </c>
      <c r="D16" t="s">
        <v>12</v>
      </c>
      <c r="E16">
        <v>9</v>
      </c>
      <c r="F16" t="s">
        <v>19</v>
      </c>
      <c r="G16">
        <v>10</v>
      </c>
      <c r="H16" t="s">
        <v>20</v>
      </c>
      <c r="I16">
        <v>11</v>
      </c>
      <c r="J16" t="s">
        <v>21</v>
      </c>
      <c r="K16">
        <v>12</v>
      </c>
      <c r="L16" t="s">
        <v>22</v>
      </c>
      <c r="M16">
        <v>13</v>
      </c>
      <c r="N16" t="s">
        <v>23</v>
      </c>
      <c r="O16">
        <v>14</v>
      </c>
      <c r="P16" t="s">
        <v>13</v>
      </c>
      <c r="Q16">
        <v>15</v>
      </c>
      <c r="R16" t="s">
        <v>5</v>
      </c>
    </row>
    <row r="17" spans="1:18" x14ac:dyDescent="0.25">
      <c r="A17" t="s">
        <v>6</v>
      </c>
      <c r="B17">
        <v>0.6</v>
      </c>
      <c r="C17">
        <v>21.59</v>
      </c>
      <c r="D17">
        <v>2.46</v>
      </c>
      <c r="E17">
        <v>15.79</v>
      </c>
      <c r="F17">
        <v>0.85</v>
      </c>
      <c r="G17">
        <v>8.69</v>
      </c>
      <c r="H17">
        <v>0.77</v>
      </c>
      <c r="I17">
        <v>3.36</v>
      </c>
      <c r="J17">
        <v>0.87</v>
      </c>
      <c r="K17">
        <v>5.56</v>
      </c>
      <c r="L17">
        <v>1.1499999999999999</v>
      </c>
      <c r="M17">
        <v>7.11</v>
      </c>
      <c r="N17">
        <v>2.29</v>
      </c>
      <c r="O17">
        <v>5.27</v>
      </c>
      <c r="P17">
        <v>1.1399999999999999</v>
      </c>
      <c r="Q17">
        <v>5.88</v>
      </c>
      <c r="R17">
        <v>4.01</v>
      </c>
    </row>
    <row r="18" spans="1:18" x14ac:dyDescent="0.25">
      <c r="A18" t="s">
        <v>31</v>
      </c>
      <c r="B18">
        <f>B17/0.5563</f>
        <v>1.0785547366528851</v>
      </c>
      <c r="C18">
        <f t="shared" ref="C18:R18" si="2">C17/0.5563</f>
        <v>38.809994607226315</v>
      </c>
      <c r="D18">
        <f t="shared" si="2"/>
        <v>4.4220744202768287</v>
      </c>
      <c r="E18">
        <f t="shared" si="2"/>
        <v>28.383965486248425</v>
      </c>
      <c r="F18">
        <f t="shared" si="2"/>
        <v>1.5279525435915873</v>
      </c>
      <c r="G18">
        <f t="shared" si="2"/>
        <v>15.621067769189285</v>
      </c>
      <c r="H18">
        <f t="shared" si="2"/>
        <v>1.3841452453712026</v>
      </c>
      <c r="I18">
        <f t="shared" si="2"/>
        <v>6.0399065252561561</v>
      </c>
      <c r="J18">
        <f t="shared" si="2"/>
        <v>1.5639043681466833</v>
      </c>
      <c r="K18">
        <f t="shared" si="2"/>
        <v>9.9946072263167345</v>
      </c>
      <c r="L18">
        <f t="shared" si="2"/>
        <v>2.0672299119180297</v>
      </c>
      <c r="M18">
        <f t="shared" si="2"/>
        <v>12.780873629336689</v>
      </c>
      <c r="N18">
        <f t="shared" si="2"/>
        <v>4.1164839115585119</v>
      </c>
      <c r="O18">
        <f t="shared" si="2"/>
        <v>9.4733057702678405</v>
      </c>
      <c r="P18">
        <f t="shared" si="2"/>
        <v>2.0492539996404817</v>
      </c>
      <c r="Q18">
        <f t="shared" si="2"/>
        <v>10.569836419198273</v>
      </c>
      <c r="R18">
        <f t="shared" si="2"/>
        <v>7.2083408232967816</v>
      </c>
    </row>
    <row r="19" spans="1:18" x14ac:dyDescent="0.25">
      <c r="A19" t="s">
        <v>7</v>
      </c>
      <c r="B19">
        <f>B18</f>
        <v>1.0785547366528851</v>
      </c>
      <c r="C19">
        <f>B19+C18</f>
        <v>39.888549343879198</v>
      </c>
      <c r="D19">
        <f t="shared" ref="D19:R19" si="3">C19+D18</f>
        <v>44.310623764156027</v>
      </c>
      <c r="E19">
        <f t="shared" si="3"/>
        <v>72.694589250404448</v>
      </c>
      <c r="F19">
        <f t="shared" si="3"/>
        <v>74.222541793996029</v>
      </c>
      <c r="G19">
        <f t="shared" si="3"/>
        <v>89.843609563185311</v>
      </c>
      <c r="H19">
        <f t="shared" si="3"/>
        <v>91.227754808556512</v>
      </c>
      <c r="I19">
        <f t="shared" si="3"/>
        <v>97.267661333812669</v>
      </c>
      <c r="J19">
        <f t="shared" si="3"/>
        <v>98.831565701959349</v>
      </c>
      <c r="K19">
        <f t="shared" si="3"/>
        <v>108.82617292827608</v>
      </c>
      <c r="L19">
        <f t="shared" si="3"/>
        <v>110.89340284019411</v>
      </c>
      <c r="M19">
        <f t="shared" si="3"/>
        <v>123.67427646953081</v>
      </c>
      <c r="N19">
        <f t="shared" si="3"/>
        <v>127.79076038108933</v>
      </c>
      <c r="O19">
        <f t="shared" si="3"/>
        <v>137.26406615135716</v>
      </c>
      <c r="P19">
        <f t="shared" si="3"/>
        <v>139.31332015099764</v>
      </c>
      <c r="Q19">
        <f t="shared" si="3"/>
        <v>149.88315657019592</v>
      </c>
      <c r="R19">
        <f t="shared" si="3"/>
        <v>157.09149739349272</v>
      </c>
    </row>
    <row r="21" spans="1:18" x14ac:dyDescent="0.25">
      <c r="B21" t="s">
        <v>24</v>
      </c>
      <c r="C21" t="s">
        <v>30</v>
      </c>
      <c r="D21" t="s">
        <v>25</v>
      </c>
      <c r="E21" t="s">
        <v>26</v>
      </c>
      <c r="F21" t="s">
        <v>27</v>
      </c>
      <c r="G21" t="s">
        <v>28</v>
      </c>
      <c r="H21" t="s">
        <v>29</v>
      </c>
    </row>
    <row r="22" spans="1:18" x14ac:dyDescent="0.25">
      <c r="A22" t="s">
        <v>6</v>
      </c>
      <c r="B22">
        <v>7.09</v>
      </c>
      <c r="C22">
        <v>3.14</v>
      </c>
      <c r="D22">
        <v>3.43</v>
      </c>
      <c r="E22">
        <v>11.37</v>
      </c>
      <c r="F22">
        <v>2.33</v>
      </c>
      <c r="G22">
        <v>3</v>
      </c>
      <c r="H22">
        <v>5.41</v>
      </c>
    </row>
    <row r="23" spans="1:18" x14ac:dyDescent="0.25">
      <c r="A23" t="s">
        <v>31</v>
      </c>
      <c r="B23">
        <f>B22/0.5563</f>
        <v>12.744921804781592</v>
      </c>
      <c r="C23">
        <f t="shared" ref="C23:H23" si="4">C22/0.5563</f>
        <v>5.6444364551500987</v>
      </c>
      <c r="D23">
        <f t="shared" si="4"/>
        <v>6.1657379111989936</v>
      </c>
      <c r="E23">
        <f t="shared" si="4"/>
        <v>20.438612259572171</v>
      </c>
      <c r="F23">
        <f t="shared" si="4"/>
        <v>4.188387560668704</v>
      </c>
      <c r="G23">
        <f t="shared" si="4"/>
        <v>5.3927736832644255</v>
      </c>
      <c r="H23">
        <f t="shared" si="4"/>
        <v>9.7249685421535137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6186-32B7-46B3-BB51-A93B2823A410}">
  <dimension ref="A1:R23"/>
  <sheetViews>
    <sheetView zoomScale="60" zoomScaleNormal="60" workbookViewId="0">
      <selection activeCell="K3" sqref="K3"/>
    </sheetView>
  </sheetViews>
  <sheetFormatPr defaultRowHeight="15" x14ac:dyDescent="0.25"/>
  <cols>
    <col min="1" max="1" width="25.28515625" customWidth="1"/>
  </cols>
  <sheetData>
    <row r="1" spans="1:18" x14ac:dyDescent="0.25">
      <c r="A1" s="1" t="s">
        <v>0</v>
      </c>
      <c r="C1" t="s">
        <v>44</v>
      </c>
    </row>
    <row r="3" spans="1:18" x14ac:dyDescent="0.25">
      <c r="B3">
        <v>1</v>
      </c>
      <c r="C3" t="s">
        <v>1</v>
      </c>
      <c r="D3">
        <v>2</v>
      </c>
      <c r="E3" t="s">
        <v>14</v>
      </c>
      <c r="F3">
        <v>3</v>
      </c>
      <c r="G3" t="s">
        <v>2</v>
      </c>
      <c r="H3">
        <v>4</v>
      </c>
      <c r="I3" t="s">
        <v>3</v>
      </c>
      <c r="J3">
        <v>5</v>
      </c>
      <c r="K3" t="s">
        <v>43</v>
      </c>
      <c r="L3">
        <v>6</v>
      </c>
      <c r="M3" t="s">
        <v>4</v>
      </c>
      <c r="N3">
        <v>7</v>
      </c>
      <c r="O3" t="s">
        <v>5</v>
      </c>
    </row>
    <row r="4" spans="1:18" x14ac:dyDescent="0.25">
      <c r="A4" t="s">
        <v>6</v>
      </c>
      <c r="B4">
        <v>0.62</v>
      </c>
      <c r="C4">
        <v>0.6</v>
      </c>
      <c r="D4">
        <v>11.72</v>
      </c>
      <c r="E4">
        <v>0.8</v>
      </c>
      <c r="F4">
        <v>14.63</v>
      </c>
      <c r="G4">
        <v>2.39</v>
      </c>
      <c r="H4">
        <v>6.49</v>
      </c>
      <c r="I4">
        <v>1.53</v>
      </c>
      <c r="J4">
        <v>9.18</v>
      </c>
      <c r="K4">
        <v>0.95</v>
      </c>
      <c r="L4">
        <v>7.93</v>
      </c>
      <c r="M4">
        <v>1.47</v>
      </c>
      <c r="N4">
        <v>6.21</v>
      </c>
      <c r="O4">
        <v>3.8</v>
      </c>
    </row>
    <row r="5" spans="1:18" x14ac:dyDescent="0.25">
      <c r="A5" t="s">
        <v>31</v>
      </c>
      <c r="B5">
        <f>B4/0.5563</f>
        <v>1.1145065612079812</v>
      </c>
      <c r="C5">
        <f t="shared" ref="C5:O5" si="0">C4/0.5563</f>
        <v>1.0785547366528851</v>
      </c>
      <c r="D5">
        <f t="shared" si="0"/>
        <v>21.067769189286356</v>
      </c>
      <c r="E5">
        <f t="shared" si="0"/>
        <v>1.4380729822038469</v>
      </c>
      <c r="F5">
        <f t="shared" si="0"/>
        <v>26.298759662052849</v>
      </c>
      <c r="G5">
        <f t="shared" si="0"/>
        <v>4.2962430343339921</v>
      </c>
      <c r="H5">
        <f t="shared" si="0"/>
        <v>11.666367068128707</v>
      </c>
      <c r="I5">
        <f t="shared" si="0"/>
        <v>2.7503145784648573</v>
      </c>
      <c r="J5">
        <f t="shared" si="0"/>
        <v>16.501887470789143</v>
      </c>
      <c r="K5">
        <f t="shared" si="0"/>
        <v>1.7077116663670679</v>
      </c>
      <c r="L5">
        <f t="shared" si="0"/>
        <v>14.254898436095631</v>
      </c>
      <c r="M5">
        <f t="shared" si="0"/>
        <v>2.6424591047995682</v>
      </c>
      <c r="N5">
        <f t="shared" si="0"/>
        <v>11.163041524357361</v>
      </c>
      <c r="O5">
        <f t="shared" si="0"/>
        <v>6.8308466654682718</v>
      </c>
    </row>
    <row r="6" spans="1:18" x14ac:dyDescent="0.25">
      <c r="A6" t="s">
        <v>7</v>
      </c>
      <c r="B6">
        <f>B5</f>
        <v>1.1145065612079812</v>
      </c>
      <c r="C6">
        <f>B6+C5</f>
        <v>2.1930612978608663</v>
      </c>
      <c r="D6">
        <f t="shared" ref="D6:O6" si="1">C6+D5</f>
        <v>23.260830487147221</v>
      </c>
      <c r="E6">
        <f t="shared" si="1"/>
        <v>24.698903469351066</v>
      </c>
      <c r="F6">
        <f t="shared" si="1"/>
        <v>50.997663131403911</v>
      </c>
      <c r="G6">
        <f t="shared" si="1"/>
        <v>55.293906165737901</v>
      </c>
      <c r="H6">
        <f t="shared" si="1"/>
        <v>66.960273233866616</v>
      </c>
      <c r="I6">
        <f t="shared" si="1"/>
        <v>69.710587812331468</v>
      </c>
      <c r="J6">
        <f t="shared" si="1"/>
        <v>86.212475283120611</v>
      </c>
      <c r="K6">
        <f t="shared" si="1"/>
        <v>87.920186949487686</v>
      </c>
      <c r="L6">
        <f t="shared" si="1"/>
        <v>102.17508538558332</v>
      </c>
      <c r="M6">
        <f t="shared" si="1"/>
        <v>104.81754449038289</v>
      </c>
      <c r="N6">
        <f t="shared" si="1"/>
        <v>115.98058601474025</v>
      </c>
      <c r="O6">
        <f t="shared" si="1"/>
        <v>122.81143268020853</v>
      </c>
    </row>
    <row r="8" spans="1:18" x14ac:dyDescent="0.25">
      <c r="B8" t="s">
        <v>15</v>
      </c>
      <c r="C8" t="s">
        <v>16</v>
      </c>
      <c r="D8" t="s">
        <v>17</v>
      </c>
      <c r="E8" t="s">
        <v>18</v>
      </c>
    </row>
    <row r="9" spans="1:18" x14ac:dyDescent="0.25">
      <c r="A9" t="s">
        <v>6</v>
      </c>
      <c r="B9">
        <v>2.08</v>
      </c>
      <c r="C9">
        <v>2.25</v>
      </c>
      <c r="D9">
        <v>6.67</v>
      </c>
      <c r="E9">
        <v>0.73</v>
      </c>
    </row>
    <row r="10" spans="1:18" x14ac:dyDescent="0.25">
      <c r="A10" t="s">
        <v>31</v>
      </c>
      <c r="B10">
        <f>B9/0.5563</f>
        <v>3.7389897537300016</v>
      </c>
      <c r="C10">
        <f>C9/0.5563</f>
        <v>4.0445802624483189</v>
      </c>
      <c r="D10">
        <f>D9/0.5563</f>
        <v>11.989933489124573</v>
      </c>
      <c r="E10">
        <f>E9/0.5563</f>
        <v>1.3122415962610101</v>
      </c>
    </row>
    <row r="12" spans="1:18" x14ac:dyDescent="0.25">
      <c r="A12" t="s">
        <v>8</v>
      </c>
    </row>
    <row r="13" spans="1:18" x14ac:dyDescent="0.25">
      <c r="A13" t="s">
        <v>9</v>
      </c>
    </row>
    <row r="15" spans="1:18" x14ac:dyDescent="0.25">
      <c r="A15" s="1" t="s">
        <v>10</v>
      </c>
    </row>
    <row r="16" spans="1:18" x14ac:dyDescent="0.25">
      <c r="B16" t="s">
        <v>11</v>
      </c>
      <c r="C16">
        <v>8</v>
      </c>
      <c r="D16" t="s">
        <v>12</v>
      </c>
      <c r="E16">
        <v>9</v>
      </c>
      <c r="F16" t="s">
        <v>19</v>
      </c>
      <c r="G16">
        <v>10</v>
      </c>
      <c r="H16" t="s">
        <v>20</v>
      </c>
      <c r="I16">
        <v>11</v>
      </c>
      <c r="J16" t="s">
        <v>21</v>
      </c>
      <c r="K16">
        <v>12</v>
      </c>
      <c r="L16" t="s">
        <v>22</v>
      </c>
      <c r="M16">
        <v>13</v>
      </c>
      <c r="N16" t="s">
        <v>23</v>
      </c>
      <c r="O16">
        <v>14</v>
      </c>
      <c r="P16" t="s">
        <v>13</v>
      </c>
      <c r="Q16">
        <v>15</v>
      </c>
      <c r="R16" t="s">
        <v>5</v>
      </c>
    </row>
    <row r="17" spans="1:18" x14ac:dyDescent="0.25">
      <c r="A17" t="s">
        <v>6</v>
      </c>
      <c r="B17">
        <v>1.05</v>
      </c>
      <c r="C17">
        <v>23.29</v>
      </c>
      <c r="D17">
        <v>2.54</v>
      </c>
      <c r="E17">
        <v>16.059999999999999</v>
      </c>
      <c r="F17">
        <v>0.65</v>
      </c>
      <c r="G17">
        <v>8.75</v>
      </c>
      <c r="H17">
        <v>0.95</v>
      </c>
      <c r="I17">
        <v>4.6399999999999997</v>
      </c>
      <c r="J17">
        <v>1.23</v>
      </c>
      <c r="K17">
        <v>2.9</v>
      </c>
      <c r="L17">
        <v>1.24</v>
      </c>
      <c r="M17">
        <v>6.38</v>
      </c>
      <c r="N17">
        <v>2.63</v>
      </c>
      <c r="O17">
        <v>6.28</v>
      </c>
      <c r="P17">
        <v>1.07</v>
      </c>
      <c r="Q17">
        <v>2.61</v>
      </c>
      <c r="R17">
        <v>4.1900000000000004</v>
      </c>
    </row>
    <row r="18" spans="1:18" x14ac:dyDescent="0.25">
      <c r="A18" t="s">
        <v>31</v>
      </c>
      <c r="B18">
        <f>B17/0.5563</f>
        <v>1.8874707891425491</v>
      </c>
      <c r="C18">
        <f t="shared" ref="C18:R18" si="2">C17/0.5563</f>
        <v>41.865899694409485</v>
      </c>
      <c r="D18">
        <f t="shared" si="2"/>
        <v>4.5658817184972138</v>
      </c>
      <c r="E18">
        <f t="shared" si="2"/>
        <v>28.869315117742222</v>
      </c>
      <c r="F18">
        <f t="shared" si="2"/>
        <v>1.1684342980406255</v>
      </c>
      <c r="G18">
        <f t="shared" si="2"/>
        <v>15.728923242854574</v>
      </c>
      <c r="H18">
        <f t="shared" si="2"/>
        <v>1.7077116663670679</v>
      </c>
      <c r="I18">
        <f t="shared" si="2"/>
        <v>8.340823296782311</v>
      </c>
      <c r="J18">
        <f t="shared" si="2"/>
        <v>2.2110372101384144</v>
      </c>
      <c r="K18">
        <f t="shared" si="2"/>
        <v>5.2130145604889444</v>
      </c>
      <c r="L18">
        <f t="shared" si="2"/>
        <v>2.2290131224159624</v>
      </c>
      <c r="M18">
        <f t="shared" si="2"/>
        <v>11.468632033075679</v>
      </c>
      <c r="N18">
        <f t="shared" si="2"/>
        <v>4.7276649289951465</v>
      </c>
      <c r="O18">
        <f t="shared" si="2"/>
        <v>11.288872910300197</v>
      </c>
      <c r="P18">
        <f t="shared" si="2"/>
        <v>1.9234226136976451</v>
      </c>
      <c r="Q18">
        <f t="shared" si="2"/>
        <v>4.6917131044400504</v>
      </c>
      <c r="R18">
        <f t="shared" si="2"/>
        <v>7.5319072442926487</v>
      </c>
    </row>
    <row r="19" spans="1:18" x14ac:dyDescent="0.25">
      <c r="A19" t="s">
        <v>7</v>
      </c>
      <c r="B19">
        <f>B18</f>
        <v>1.8874707891425491</v>
      </c>
      <c r="C19">
        <f>B19+C18</f>
        <v>43.753370483552033</v>
      </c>
      <c r="D19">
        <f t="shared" ref="D19:R19" si="3">C19+D18</f>
        <v>48.319252202049249</v>
      </c>
      <c r="E19">
        <f t="shared" si="3"/>
        <v>77.188567319791474</v>
      </c>
      <c r="F19">
        <f t="shared" si="3"/>
        <v>78.357001617832097</v>
      </c>
      <c r="G19">
        <f t="shared" si="3"/>
        <v>94.085924860686674</v>
      </c>
      <c r="H19">
        <f t="shared" si="3"/>
        <v>95.793636527053735</v>
      </c>
      <c r="I19">
        <f t="shared" si="3"/>
        <v>104.13445982383604</v>
      </c>
      <c r="J19">
        <f t="shared" si="3"/>
        <v>106.34549703397445</v>
      </c>
      <c r="K19">
        <f t="shared" si="3"/>
        <v>111.5585115944634</v>
      </c>
      <c r="L19">
        <f t="shared" si="3"/>
        <v>113.78752471687936</v>
      </c>
      <c r="M19">
        <f t="shared" si="3"/>
        <v>125.25615674995504</v>
      </c>
      <c r="N19">
        <f t="shared" si="3"/>
        <v>129.98382167895019</v>
      </c>
      <c r="O19">
        <f t="shared" si="3"/>
        <v>141.27269458925039</v>
      </c>
      <c r="P19">
        <f t="shared" si="3"/>
        <v>143.19611720294805</v>
      </c>
      <c r="Q19">
        <f t="shared" si="3"/>
        <v>147.8878303073881</v>
      </c>
      <c r="R19">
        <f t="shared" si="3"/>
        <v>155.41973755168075</v>
      </c>
    </row>
    <row r="21" spans="1:18" x14ac:dyDescent="0.25">
      <c r="B21" t="s">
        <v>24</v>
      </c>
      <c r="C21" t="s">
        <v>30</v>
      </c>
      <c r="D21" t="s">
        <v>25</v>
      </c>
      <c r="E21" t="s">
        <v>26</v>
      </c>
      <c r="F21" t="s">
        <v>27</v>
      </c>
      <c r="G21" t="s">
        <v>28</v>
      </c>
      <c r="H21" t="s">
        <v>29</v>
      </c>
    </row>
    <row r="22" spans="1:18" x14ac:dyDescent="0.25">
      <c r="A22" t="s">
        <v>6</v>
      </c>
      <c r="B22">
        <v>7.04</v>
      </c>
      <c r="C22">
        <v>2.96</v>
      </c>
      <c r="D22">
        <v>2.5</v>
      </c>
      <c r="E22">
        <v>11.44</v>
      </c>
      <c r="F22">
        <v>1.72</v>
      </c>
      <c r="G22">
        <v>2.1800000000000002</v>
      </c>
      <c r="H22">
        <v>5.36</v>
      </c>
    </row>
    <row r="23" spans="1:18" x14ac:dyDescent="0.25">
      <c r="A23" t="s">
        <v>31</v>
      </c>
      <c r="B23">
        <f>B22/0.5563</f>
        <v>12.655042243393853</v>
      </c>
      <c r="C23">
        <f t="shared" ref="C23:H23" si="4">C22/0.5563</f>
        <v>5.3208700341542334</v>
      </c>
      <c r="D23">
        <f t="shared" si="4"/>
        <v>4.4939780693870208</v>
      </c>
      <c r="E23">
        <f t="shared" si="4"/>
        <v>20.564443645515009</v>
      </c>
      <c r="F23">
        <f t="shared" si="4"/>
        <v>3.0918569117382706</v>
      </c>
      <c r="G23">
        <f t="shared" si="4"/>
        <v>3.9187488765054828</v>
      </c>
      <c r="H23">
        <f t="shared" si="4"/>
        <v>9.635088980765774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0148-C304-4E52-9574-C09599E0BD97}">
  <dimension ref="A1:R23"/>
  <sheetViews>
    <sheetView zoomScale="80" zoomScaleNormal="80" workbookViewId="0">
      <selection activeCell="O34" sqref="O34"/>
    </sheetView>
  </sheetViews>
  <sheetFormatPr defaultRowHeight="15" x14ac:dyDescent="0.25"/>
  <cols>
    <col min="1" max="1" width="25.28515625" customWidth="1"/>
  </cols>
  <sheetData>
    <row r="1" spans="1:18" x14ac:dyDescent="0.25">
      <c r="A1" s="1" t="s">
        <v>0</v>
      </c>
      <c r="C1" t="s">
        <v>44</v>
      </c>
    </row>
    <row r="3" spans="1:18" x14ac:dyDescent="0.25">
      <c r="B3">
        <v>1</v>
      </c>
      <c r="C3" t="s">
        <v>1</v>
      </c>
      <c r="D3">
        <v>2</v>
      </c>
      <c r="E3" t="s">
        <v>14</v>
      </c>
      <c r="F3">
        <v>3</v>
      </c>
      <c r="G3" t="s">
        <v>2</v>
      </c>
      <c r="H3">
        <v>4</v>
      </c>
      <c r="I3" t="s">
        <v>3</v>
      </c>
      <c r="J3">
        <v>5</v>
      </c>
      <c r="K3" t="s">
        <v>43</v>
      </c>
      <c r="L3">
        <v>6</v>
      </c>
      <c r="M3" t="s">
        <v>4</v>
      </c>
      <c r="N3">
        <v>7</v>
      </c>
      <c r="O3" t="s">
        <v>5</v>
      </c>
    </row>
    <row r="4" spans="1:18" x14ac:dyDescent="0.25">
      <c r="A4" t="s">
        <v>6</v>
      </c>
      <c r="B4">
        <v>0.62</v>
      </c>
      <c r="C4">
        <v>0.57999999999999996</v>
      </c>
      <c r="D4">
        <v>11.35</v>
      </c>
      <c r="E4">
        <v>0.89</v>
      </c>
      <c r="F4">
        <v>9.84</v>
      </c>
      <c r="G4">
        <v>2.39</v>
      </c>
      <c r="H4">
        <v>6.17</v>
      </c>
      <c r="I4">
        <v>1.55</v>
      </c>
      <c r="J4">
        <v>6.67</v>
      </c>
      <c r="K4">
        <v>0.91</v>
      </c>
      <c r="L4">
        <v>9.84</v>
      </c>
      <c r="M4">
        <v>1.46</v>
      </c>
      <c r="N4">
        <v>8.42</v>
      </c>
      <c r="O4">
        <v>4.01</v>
      </c>
    </row>
    <row r="5" spans="1:18" x14ac:dyDescent="0.25">
      <c r="A5" t="s">
        <v>31</v>
      </c>
      <c r="B5">
        <f>B4/0.5563</f>
        <v>1.1145065612079812</v>
      </c>
      <c r="C5">
        <f t="shared" ref="C5:O5" si="0">C4/0.5563</f>
        <v>1.0426029120977889</v>
      </c>
      <c r="D5">
        <f t="shared" si="0"/>
        <v>20.402660435017076</v>
      </c>
      <c r="E5">
        <f t="shared" si="0"/>
        <v>1.5998561927017796</v>
      </c>
      <c r="F5">
        <f t="shared" si="0"/>
        <v>17.688297681107315</v>
      </c>
      <c r="G5">
        <f t="shared" si="0"/>
        <v>4.2962430343339921</v>
      </c>
      <c r="H5">
        <f t="shared" si="0"/>
        <v>11.091137875247169</v>
      </c>
      <c r="I5">
        <f t="shared" si="0"/>
        <v>2.7862664030199533</v>
      </c>
      <c r="J5">
        <f t="shared" si="0"/>
        <v>11.989933489124573</v>
      </c>
      <c r="K5">
        <f t="shared" si="0"/>
        <v>1.6358080172568759</v>
      </c>
      <c r="L5">
        <f t="shared" si="0"/>
        <v>17.688297681107315</v>
      </c>
      <c r="M5">
        <f t="shared" si="0"/>
        <v>2.6244831925220202</v>
      </c>
      <c r="N5">
        <f t="shared" si="0"/>
        <v>15.135718137695488</v>
      </c>
      <c r="O5">
        <f t="shared" si="0"/>
        <v>7.2083408232967816</v>
      </c>
    </row>
    <row r="6" spans="1:18" x14ac:dyDescent="0.25">
      <c r="A6" t="s">
        <v>7</v>
      </c>
      <c r="B6">
        <f>B5</f>
        <v>1.1145065612079812</v>
      </c>
      <c r="C6">
        <f>B6+C5</f>
        <v>2.1571094733057699</v>
      </c>
      <c r="D6">
        <f t="shared" ref="D6:O6" si="1">C6+D5</f>
        <v>22.559769908322846</v>
      </c>
      <c r="E6">
        <f t="shared" si="1"/>
        <v>24.159626101024624</v>
      </c>
      <c r="F6">
        <f t="shared" si="1"/>
        <v>41.847923782131943</v>
      </c>
      <c r="G6">
        <f t="shared" si="1"/>
        <v>46.144166816465933</v>
      </c>
      <c r="H6">
        <f t="shared" si="1"/>
        <v>57.235304691713104</v>
      </c>
      <c r="I6">
        <f t="shared" si="1"/>
        <v>60.021571094733055</v>
      </c>
      <c r="J6">
        <f t="shared" si="1"/>
        <v>72.011504583857629</v>
      </c>
      <c r="K6">
        <f t="shared" si="1"/>
        <v>73.647312601114507</v>
      </c>
      <c r="L6">
        <f t="shared" si="1"/>
        <v>91.335610282221822</v>
      </c>
      <c r="M6">
        <f t="shared" si="1"/>
        <v>93.960093474743843</v>
      </c>
      <c r="N6">
        <f t="shared" si="1"/>
        <v>109.09581161243933</v>
      </c>
      <c r="O6">
        <f t="shared" si="1"/>
        <v>116.30415243573611</v>
      </c>
    </row>
    <row r="8" spans="1:18" x14ac:dyDescent="0.25">
      <c r="B8" t="s">
        <v>15</v>
      </c>
      <c r="C8" t="s">
        <v>16</v>
      </c>
      <c r="D8" t="s">
        <v>17</v>
      </c>
      <c r="E8" t="s">
        <v>18</v>
      </c>
    </row>
    <row r="9" spans="1:18" x14ac:dyDescent="0.25">
      <c r="A9" t="s">
        <v>6</v>
      </c>
      <c r="B9">
        <v>2.2999999999999998</v>
      </c>
      <c r="C9">
        <v>2.37</v>
      </c>
      <c r="D9">
        <v>7.34</v>
      </c>
      <c r="E9">
        <v>0.82</v>
      </c>
    </row>
    <row r="10" spans="1:18" x14ac:dyDescent="0.25">
      <c r="A10" t="s">
        <v>31</v>
      </c>
      <c r="B10">
        <f>B9/0.5563</f>
        <v>4.1344598238360595</v>
      </c>
      <c r="C10">
        <f>C9/0.5563</f>
        <v>4.2602912097788961</v>
      </c>
      <c r="D10">
        <f>D9/0.5563</f>
        <v>13.194319611720294</v>
      </c>
      <c r="E10">
        <f>E9/0.5563</f>
        <v>1.474024806758943</v>
      </c>
    </row>
    <row r="12" spans="1:18" x14ac:dyDescent="0.25">
      <c r="A12" t="s">
        <v>8</v>
      </c>
    </row>
    <row r="13" spans="1:18" x14ac:dyDescent="0.25">
      <c r="A13" t="s">
        <v>9</v>
      </c>
    </row>
    <row r="15" spans="1:18" x14ac:dyDescent="0.25">
      <c r="A15" s="1" t="s">
        <v>10</v>
      </c>
    </row>
    <row r="16" spans="1:18" x14ac:dyDescent="0.25">
      <c r="B16" t="s">
        <v>11</v>
      </c>
      <c r="C16">
        <v>8</v>
      </c>
      <c r="D16" t="s">
        <v>12</v>
      </c>
      <c r="E16">
        <v>9</v>
      </c>
      <c r="F16" t="s">
        <v>19</v>
      </c>
      <c r="G16">
        <v>10</v>
      </c>
      <c r="H16" t="s">
        <v>20</v>
      </c>
      <c r="I16">
        <v>11</v>
      </c>
      <c r="J16" t="s">
        <v>21</v>
      </c>
      <c r="K16">
        <v>12</v>
      </c>
      <c r="L16" t="s">
        <v>22</v>
      </c>
      <c r="M16">
        <v>13</v>
      </c>
      <c r="N16" t="s">
        <v>23</v>
      </c>
      <c r="O16">
        <v>14</v>
      </c>
      <c r="P16" t="s">
        <v>13</v>
      </c>
      <c r="Q16">
        <v>15</v>
      </c>
      <c r="R16" t="s">
        <v>5</v>
      </c>
    </row>
    <row r="17" spans="1:18" x14ac:dyDescent="0.25">
      <c r="A17" t="s">
        <v>6</v>
      </c>
      <c r="B17">
        <v>0.66</v>
      </c>
      <c r="C17">
        <v>21.98</v>
      </c>
      <c r="D17">
        <v>2.62</v>
      </c>
      <c r="E17">
        <v>15.08</v>
      </c>
      <c r="F17">
        <v>0.64</v>
      </c>
      <c r="G17">
        <v>8.74</v>
      </c>
      <c r="H17">
        <v>0.81</v>
      </c>
      <c r="I17">
        <v>2.42</v>
      </c>
      <c r="J17">
        <v>0.91</v>
      </c>
      <c r="K17">
        <v>5.74</v>
      </c>
      <c r="L17">
        <v>1.28</v>
      </c>
      <c r="M17">
        <v>5.35</v>
      </c>
      <c r="N17">
        <v>3.08</v>
      </c>
      <c r="O17">
        <v>5.38</v>
      </c>
      <c r="P17">
        <v>1.1200000000000001</v>
      </c>
      <c r="Q17">
        <v>5.92</v>
      </c>
      <c r="R17">
        <v>4.3499999999999996</v>
      </c>
    </row>
    <row r="18" spans="1:18" x14ac:dyDescent="0.25">
      <c r="A18" t="s">
        <v>31</v>
      </c>
      <c r="B18">
        <f>B17/0.5563</f>
        <v>1.1864102103181737</v>
      </c>
      <c r="C18">
        <f t="shared" ref="C18:R18" si="2">C17/0.5563</f>
        <v>39.51105518605069</v>
      </c>
      <c r="D18">
        <f t="shared" si="2"/>
        <v>4.7096890167175989</v>
      </c>
      <c r="E18">
        <f t="shared" si="2"/>
        <v>27.107675714542513</v>
      </c>
      <c r="F18">
        <f t="shared" si="2"/>
        <v>1.1504583857630775</v>
      </c>
      <c r="G18">
        <f t="shared" si="2"/>
        <v>15.710947330577026</v>
      </c>
      <c r="H18">
        <f t="shared" si="2"/>
        <v>1.456048894481395</v>
      </c>
      <c r="I18">
        <f t="shared" si="2"/>
        <v>4.3501707711666366</v>
      </c>
      <c r="J18">
        <f t="shared" si="2"/>
        <v>1.6358080172568759</v>
      </c>
      <c r="K18">
        <f t="shared" si="2"/>
        <v>10.318173647312602</v>
      </c>
      <c r="L18">
        <f t="shared" si="2"/>
        <v>2.3009167715261549</v>
      </c>
      <c r="M18">
        <f t="shared" si="2"/>
        <v>9.6171130684882247</v>
      </c>
      <c r="N18">
        <f t="shared" si="2"/>
        <v>5.5365809814848106</v>
      </c>
      <c r="O18">
        <f t="shared" si="2"/>
        <v>9.6710408053208692</v>
      </c>
      <c r="P18">
        <f t="shared" si="2"/>
        <v>2.0133021750853857</v>
      </c>
      <c r="Q18">
        <f t="shared" si="2"/>
        <v>10.641740068308467</v>
      </c>
      <c r="R18">
        <f t="shared" si="2"/>
        <v>7.8195218407334162</v>
      </c>
    </row>
    <row r="19" spans="1:18" x14ac:dyDescent="0.25">
      <c r="A19" t="s">
        <v>7</v>
      </c>
      <c r="B19">
        <f>B18</f>
        <v>1.1864102103181737</v>
      </c>
      <c r="C19">
        <f>B19+C18</f>
        <v>40.697465396368862</v>
      </c>
      <c r="D19">
        <f t="shared" ref="D19:R19" si="3">C19+D18</f>
        <v>45.407154413086459</v>
      </c>
      <c r="E19">
        <f t="shared" si="3"/>
        <v>72.514830127628969</v>
      </c>
      <c r="F19">
        <f t="shared" si="3"/>
        <v>73.665288513392042</v>
      </c>
      <c r="G19">
        <f t="shared" si="3"/>
        <v>89.37623584396907</v>
      </c>
      <c r="H19">
        <f t="shared" si="3"/>
        <v>90.832284738450468</v>
      </c>
      <c r="I19">
        <f t="shared" si="3"/>
        <v>95.1824555096171</v>
      </c>
      <c r="J19">
        <f t="shared" si="3"/>
        <v>96.818263526873977</v>
      </c>
      <c r="K19">
        <f t="shared" si="3"/>
        <v>107.13643717418658</v>
      </c>
      <c r="L19">
        <f t="shared" si="3"/>
        <v>109.43735394571274</v>
      </c>
      <c r="M19">
        <f t="shared" si="3"/>
        <v>119.05446701420097</v>
      </c>
      <c r="N19">
        <f t="shared" si="3"/>
        <v>124.59104799568578</v>
      </c>
      <c r="O19">
        <f t="shared" si="3"/>
        <v>134.26208880100666</v>
      </c>
      <c r="P19">
        <f t="shared" si="3"/>
        <v>136.27539097609204</v>
      </c>
      <c r="Q19">
        <f t="shared" si="3"/>
        <v>146.91713104440052</v>
      </c>
      <c r="R19">
        <f t="shared" si="3"/>
        <v>154.73665288513394</v>
      </c>
    </row>
    <row r="21" spans="1:18" x14ac:dyDescent="0.25">
      <c r="B21" t="s">
        <v>24</v>
      </c>
      <c r="C21" t="s">
        <v>30</v>
      </c>
      <c r="D21" t="s">
        <v>25</v>
      </c>
      <c r="E21" t="s">
        <v>26</v>
      </c>
      <c r="F21" t="s">
        <v>27</v>
      </c>
      <c r="G21" t="s">
        <v>28</v>
      </c>
      <c r="H21" t="s">
        <v>29</v>
      </c>
    </row>
    <row r="22" spans="1:18" x14ac:dyDescent="0.25">
      <c r="A22" t="s">
        <v>6</v>
      </c>
      <c r="B22">
        <v>6.61</v>
      </c>
      <c r="C22">
        <v>2.77</v>
      </c>
      <c r="D22">
        <v>1.93</v>
      </c>
      <c r="E22">
        <v>7.2</v>
      </c>
      <c r="F22">
        <v>2.2799999999999998</v>
      </c>
      <c r="G22">
        <v>2.2799999999999998</v>
      </c>
      <c r="H22">
        <v>5.41</v>
      </c>
    </row>
    <row r="23" spans="1:18" x14ac:dyDescent="0.25">
      <c r="A23" t="s">
        <v>31</v>
      </c>
      <c r="B23">
        <f>B22/0.5563</f>
        <v>11.882078015459285</v>
      </c>
      <c r="C23">
        <f t="shared" ref="C23:H23" si="4">C22/0.5563</f>
        <v>4.9793277008808197</v>
      </c>
      <c r="D23">
        <f t="shared" si="4"/>
        <v>3.4693510695667804</v>
      </c>
      <c r="E23">
        <f t="shared" si="4"/>
        <v>12.942656839834621</v>
      </c>
      <c r="F23">
        <f t="shared" si="4"/>
        <v>4.0985079992809634</v>
      </c>
      <c r="G23">
        <f t="shared" si="4"/>
        <v>4.0985079992809634</v>
      </c>
      <c r="H23">
        <f t="shared" si="4"/>
        <v>9.7249685421535137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Compiled meas</vt:lpstr>
      <vt:lpstr>Attempt 1_meas</vt:lpstr>
      <vt:lpstr>Attempt 2_meas </vt:lpstr>
      <vt:lpstr>Attempt 3_meas</vt:lpstr>
      <vt:lpstr>Attempt 4_meas </vt:lpstr>
      <vt:lpstr>Attempt 5_meas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Marsden (PhD Earth Sciences FT)</dc:creator>
  <cp:lastModifiedBy>Marie Marsden (PhD Earth Sciences FT)</cp:lastModifiedBy>
  <dcterms:created xsi:type="dcterms:W3CDTF">2024-10-24T13:47:07Z</dcterms:created>
  <dcterms:modified xsi:type="dcterms:W3CDTF">2025-05-23T11:22:07Z</dcterms:modified>
</cp:coreProperties>
</file>