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ham.sharepoint.com/sites/UoBBASFNMRdispersedsystems-Project/Shared Documents/Manuscript data/Manuscript drafts/eData_folder/"/>
    </mc:Choice>
  </mc:AlternateContent>
  <xr:revisionPtr revIDLastSave="32" documentId="8_{199EDEC7-FB50-6B41-8587-4C508C417831}" xr6:coauthVersionLast="47" xr6:coauthVersionMax="47" xr10:uidLastSave="{2916964F-D691-434F-97D1-C17079D380D0}"/>
  <bookViews>
    <workbookView xWindow="29400" yWindow="-24320" windowWidth="46040" windowHeight="27580" xr2:uid="{26634B0E-6C95-4CE7-B516-B229CBCDA6F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G8" i="1"/>
  <c r="E8" i="1"/>
  <c r="G13" i="1"/>
  <c r="D8" i="1"/>
  <c r="D9" i="1"/>
  <c r="D10" i="1"/>
  <c r="D11" i="1"/>
  <c r="D12" i="1"/>
  <c r="D13" i="1"/>
  <c r="D14" i="1"/>
  <c r="D15" i="1"/>
  <c r="D16" i="1"/>
  <c r="D17" i="1"/>
  <c r="I8" i="1" s="1" a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I24" i="1" a="1"/>
  <c r="I24" i="1" s="1"/>
  <c r="I31" i="1" a="1"/>
  <c r="J35" i="1" s="1"/>
  <c r="I27" i="1" l="1"/>
  <c r="J25" i="1"/>
  <c r="J26" i="1"/>
  <c r="I26" i="1"/>
  <c r="I25" i="1"/>
  <c r="J28" i="1"/>
  <c r="I28" i="1"/>
  <c r="J27" i="1"/>
  <c r="J24" i="1"/>
  <c r="I8" i="1"/>
  <c r="J9" i="1"/>
  <c r="I10" i="1"/>
  <c r="J10" i="1"/>
  <c r="J11" i="1"/>
  <c r="I12" i="1"/>
  <c r="J12" i="1"/>
  <c r="I31" i="1"/>
  <c r="J31" i="1"/>
  <c r="I32" i="1"/>
  <c r="J32" i="1"/>
  <c r="I33" i="1"/>
  <c r="J33" i="1"/>
  <c r="I34" i="1"/>
  <c r="J34" i="1"/>
  <c r="I35" i="1"/>
  <c r="I11" i="1"/>
  <c r="I9" i="1"/>
  <c r="J8" i="1"/>
  <c r="F10" i="1" l="1"/>
  <c r="F20" i="1"/>
  <c r="F30" i="1"/>
  <c r="F7" i="1"/>
  <c r="F17" i="1"/>
  <c r="H17" i="1" s="1"/>
  <c r="F27" i="1"/>
  <c r="F21" i="1"/>
  <c r="H21" i="1" s="1"/>
  <c r="F31" i="1"/>
  <c r="H31" i="1" s="1"/>
  <c r="F35" i="1"/>
  <c r="H35" i="1" s="1"/>
  <c r="F16" i="1"/>
  <c r="H16" i="1" s="1"/>
  <c r="F13" i="1"/>
  <c r="F14" i="1"/>
  <c r="F24" i="1"/>
  <c r="F34" i="1"/>
  <c r="F11" i="1"/>
  <c r="H11" i="1" s="1"/>
  <c r="F8" i="1"/>
  <c r="F18" i="1"/>
  <c r="H18" i="1" s="1"/>
  <c r="F28" i="1"/>
  <c r="F15" i="1"/>
  <c r="F12" i="1"/>
  <c r="H12" i="1" s="1"/>
  <c r="F22" i="1"/>
  <c r="F32" i="1"/>
  <c r="F9" i="1"/>
  <c r="F19" i="1"/>
  <c r="F29" i="1"/>
  <c r="F36" i="1"/>
  <c r="H36" i="1" s="1"/>
  <c r="F23" i="1"/>
  <c r="F33" i="1"/>
  <c r="H33" i="1" s="1"/>
  <c r="F25" i="1"/>
  <c r="H25" i="1" s="1"/>
  <c r="F26" i="1"/>
  <c r="H26" i="1" s="1"/>
  <c r="E7" i="1"/>
  <c r="E17" i="1"/>
  <c r="E27" i="1"/>
  <c r="E14" i="1"/>
  <c r="E24" i="1"/>
  <c r="E34" i="1"/>
  <c r="E18" i="1"/>
  <c r="G18" i="1" s="1"/>
  <c r="E28" i="1"/>
  <c r="G28" i="1" s="1"/>
  <c r="E35" i="1"/>
  <c r="G35" i="1" s="1"/>
  <c r="E32" i="1"/>
  <c r="E9" i="1"/>
  <c r="E16" i="1"/>
  <c r="E13" i="1"/>
  <c r="E23" i="1"/>
  <c r="G23" i="1" s="1"/>
  <c r="E20" i="1"/>
  <c r="G20" i="1" s="1"/>
  <c r="E11" i="1"/>
  <c r="E21" i="1"/>
  <c r="E31" i="1"/>
  <c r="E15" i="1"/>
  <c r="G15" i="1" s="1"/>
  <c r="E25" i="1"/>
  <c r="E22" i="1"/>
  <c r="E26" i="1"/>
  <c r="E33" i="1"/>
  <c r="E10" i="1"/>
  <c r="E30" i="1"/>
  <c r="G30" i="1" s="1"/>
  <c r="E12" i="1"/>
  <c r="E19" i="1"/>
  <c r="G19" i="1" s="1"/>
  <c r="E29" i="1"/>
  <c r="G29" i="1" s="1"/>
  <c r="E36" i="1"/>
  <c r="K20" i="1"/>
  <c r="L20" i="1"/>
  <c r="G33" i="1"/>
  <c r="G34" i="1"/>
  <c r="G7" i="1"/>
  <c r="G21" i="1"/>
  <c r="G36" i="1"/>
  <c r="G22" i="1"/>
  <c r="G9" i="1"/>
  <c r="G10" i="1"/>
  <c r="G24" i="1"/>
  <c r="G11" i="1"/>
  <c r="G25" i="1"/>
  <c r="G12" i="1"/>
  <c r="G26" i="1"/>
  <c r="G27" i="1"/>
  <c r="G14" i="1"/>
  <c r="G16" i="1"/>
  <c r="G17" i="1"/>
  <c r="G31" i="1"/>
  <c r="G32" i="1"/>
  <c r="H22" i="1"/>
  <c r="H9" i="1"/>
  <c r="H23" i="1"/>
  <c r="H7" i="1"/>
  <c r="H10" i="1"/>
  <c r="H24" i="1"/>
  <c r="H13" i="1"/>
  <c r="H27" i="1"/>
  <c r="H14" i="1"/>
  <c r="H28" i="1"/>
  <c r="H15" i="1"/>
  <c r="H29" i="1"/>
  <c r="H30" i="1"/>
  <c r="H32" i="1"/>
  <c r="H19" i="1"/>
  <c r="H20" i="1"/>
  <c r="H34" i="1"/>
</calcChain>
</file>

<file path=xl/sharedStrings.xml><?xml version="1.0" encoding="utf-8"?>
<sst xmlns="http://schemas.openxmlformats.org/spreadsheetml/2006/main" count="11" uniqueCount="11">
  <si>
    <t>Intersection point high/intermediate mobility</t>
  </si>
  <si>
    <t>PVp fraction</t>
  </si>
  <si>
    <t>RMI</t>
  </si>
  <si>
    <t>xpd</t>
  </si>
  <si>
    <t>mass fraction PVP</t>
  </si>
  <si>
    <t>corrected 1/T2(water)</t>
  </si>
  <si>
    <t>low fraction slope</t>
  </si>
  <si>
    <t>mid-fraction slope</t>
  </si>
  <si>
    <t>ln(xpd)</t>
  </si>
  <si>
    <t>fit for low fraction slope</t>
  </si>
  <si>
    <t>fit for mid-fraction slope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</si>
</sst>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7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48368953880762"/>
          <c:y val="7.8432761121713643E-2"/>
          <c:w val="0.65779077615298076"/>
          <c:h val="0.75505847312435481"/>
        </c:manualLayout>
      </c:layout>
      <c:scatterChart>
        <c:scatterStyle val="lineMarker"/>
        <c:varyColors val="0"/>
        <c:ser>
          <c:idx val="5"/>
          <c:order val="2"/>
          <c:tx>
            <c:v>RMI high mobility</c:v>
          </c:tx>
          <c:spPr>
            <a:ln w="38100" cap="rnd">
              <a:noFill/>
              <a:round/>
            </a:ln>
            <a:effectLst/>
          </c:spPr>
          <c:marker>
            <c:symbol val="triangle"/>
            <c:size val="9"/>
            <c:spPr>
              <a:noFill/>
              <a:ln>
                <a:solidFill>
                  <a:schemeClr val="tx1"/>
                </a:solidFill>
              </a:ln>
            </c:spPr>
          </c:marker>
          <c:trendline>
            <c:spPr>
              <a:ln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Tabelle1!$A$8:$A$23</c:f>
              <c:numCache>
                <c:formatCode>General</c:formatCode>
                <c:ptCount val="16"/>
                <c:pt idx="0">
                  <c:v>0.15430703690296321</c:v>
                </c:pt>
                <c:pt idx="1">
                  <c:v>0.15858961413832648</c:v>
                </c:pt>
                <c:pt idx="2">
                  <c:v>0.19409703026699063</c:v>
                </c:pt>
                <c:pt idx="3">
                  <c:v>0.19433189834823761</c:v>
                </c:pt>
                <c:pt idx="4">
                  <c:v>0.1954213688417967</c:v>
                </c:pt>
                <c:pt idx="5">
                  <c:v>0.21858520557377686</c:v>
                </c:pt>
                <c:pt idx="6">
                  <c:v>0.23539978075914822</c:v>
                </c:pt>
                <c:pt idx="7">
                  <c:v>0.2817662708969933</c:v>
                </c:pt>
                <c:pt idx="8">
                  <c:v>0.31042944972046144</c:v>
                </c:pt>
                <c:pt idx="9">
                  <c:v>0.31787116027455081</c:v>
                </c:pt>
                <c:pt idx="10">
                  <c:v>0.36079762802495979</c:v>
                </c:pt>
                <c:pt idx="11">
                  <c:v>0.36395750101361068</c:v>
                </c:pt>
                <c:pt idx="12">
                  <c:v>0.36666114059812444</c:v>
                </c:pt>
                <c:pt idx="13">
                  <c:v>0.40122883862031755</c:v>
                </c:pt>
                <c:pt idx="14">
                  <c:v>0.43071547309716235</c:v>
                </c:pt>
                <c:pt idx="15">
                  <c:v>0.43418174635064055</c:v>
                </c:pt>
              </c:numCache>
            </c:numRef>
          </c:xVal>
          <c:yVal>
            <c:numRef>
              <c:f>Tabelle1!$C$8:$C$23</c:f>
              <c:numCache>
                <c:formatCode>General</c:formatCode>
                <c:ptCount val="16"/>
                <c:pt idx="0">
                  <c:v>9.8172853015219917E-3</c:v>
                </c:pt>
                <c:pt idx="1">
                  <c:v>3.9239661168199704E-3</c:v>
                </c:pt>
                <c:pt idx="2">
                  <c:v>5.1528010105952237E-3</c:v>
                </c:pt>
                <c:pt idx="3">
                  <c:v>5.1731201801661283E-3</c:v>
                </c:pt>
                <c:pt idx="4">
                  <c:v>5.7355237751893487E-3</c:v>
                </c:pt>
                <c:pt idx="5">
                  <c:v>2.6978374674160206E-3</c:v>
                </c:pt>
                <c:pt idx="6">
                  <c:v>4.2932857235175393E-3</c:v>
                </c:pt>
                <c:pt idx="7">
                  <c:v>1.1454157529480776E-2</c:v>
                </c:pt>
                <c:pt idx="8">
                  <c:v>9.7534035602476043E-3</c:v>
                </c:pt>
                <c:pt idx="9">
                  <c:v>8.7072312799252281E-3</c:v>
                </c:pt>
                <c:pt idx="10">
                  <c:v>1.2363344283670722E-2</c:v>
                </c:pt>
                <c:pt idx="11">
                  <c:v>1.5817461981813809E-2</c:v>
                </c:pt>
                <c:pt idx="12">
                  <c:v>1.3802024646244707E-2</c:v>
                </c:pt>
                <c:pt idx="13">
                  <c:v>2.2229448813007157E-2</c:v>
                </c:pt>
                <c:pt idx="14">
                  <c:v>2.6741808546626521E-2</c:v>
                </c:pt>
                <c:pt idx="15">
                  <c:v>2.7658216689665546E-2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5E-884C-A7D3-F65523AADA12}"/>
            </c:ext>
          </c:extLst>
        </c:ser>
        <c:ser>
          <c:idx val="3"/>
          <c:order val="3"/>
          <c:tx>
            <c:v>RMI intermediate mobility</c:v>
          </c:tx>
          <c:spPr>
            <a:ln w="38100">
              <a:noFill/>
            </a:ln>
          </c:spPr>
          <c:marker>
            <c:symbol val="diamond"/>
            <c:size val="9"/>
            <c:spPr>
              <a:noFill/>
              <a:ln>
                <a:solidFill>
                  <a:schemeClr val="tx1"/>
                </a:solidFill>
              </a:ln>
            </c:spPr>
          </c:marker>
          <c:trendline>
            <c:spPr>
              <a:ln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Tabelle1!$A$24:$A$30</c:f>
              <c:numCache>
                <c:formatCode>General</c:formatCode>
                <c:ptCount val="7"/>
                <c:pt idx="0">
                  <c:v>0.46599976297736306</c:v>
                </c:pt>
                <c:pt idx="1">
                  <c:v>0.49952216865833193</c:v>
                </c:pt>
                <c:pt idx="2">
                  <c:v>0.51135182208569352</c:v>
                </c:pt>
                <c:pt idx="3">
                  <c:v>0.51602058134462359</c:v>
                </c:pt>
                <c:pt idx="4">
                  <c:v>0.53635496303181296</c:v>
                </c:pt>
                <c:pt idx="5">
                  <c:v>0.60338129753253666</c:v>
                </c:pt>
                <c:pt idx="6">
                  <c:v>0.63885835256088841</c:v>
                </c:pt>
              </c:numCache>
            </c:numRef>
          </c:xVal>
          <c:yVal>
            <c:numRef>
              <c:f>Tabelle1!$C$24:$C$30</c:f>
              <c:numCache>
                <c:formatCode>General</c:formatCode>
                <c:ptCount val="7"/>
                <c:pt idx="0">
                  <c:v>3.6134972029963942E-2</c:v>
                </c:pt>
                <c:pt idx="1">
                  <c:v>5.4725163609507813E-2</c:v>
                </c:pt>
                <c:pt idx="2">
                  <c:v>7.0682203803517113E-2</c:v>
                </c:pt>
                <c:pt idx="3">
                  <c:v>7.0149092210464087E-2</c:v>
                </c:pt>
                <c:pt idx="4">
                  <c:v>9.6166696161464421E-2</c:v>
                </c:pt>
                <c:pt idx="5">
                  <c:v>0.337811688938988</c:v>
                </c:pt>
                <c:pt idx="6">
                  <c:v>0.70806433990611761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85E-884C-A7D3-F65523AADA12}"/>
            </c:ext>
          </c:extLst>
        </c:ser>
        <c:ser>
          <c:idx val="1"/>
          <c:order val="5"/>
          <c:tx>
            <c:v>RMI low mobility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9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Tabelle1!$A$31:$A$35</c:f>
              <c:numCache>
                <c:formatCode>General</c:formatCode>
                <c:ptCount val="5"/>
                <c:pt idx="0">
                  <c:v>0.67592760864009094</c:v>
                </c:pt>
                <c:pt idx="1">
                  <c:v>0.70541315318481645</c:v>
                </c:pt>
                <c:pt idx="2">
                  <c:v>0.76735169360160327</c:v>
                </c:pt>
                <c:pt idx="3">
                  <c:v>0.80907506569782428</c:v>
                </c:pt>
                <c:pt idx="4">
                  <c:v>0.83932340938233252</c:v>
                </c:pt>
              </c:numCache>
            </c:numRef>
          </c:xVal>
          <c:yVal>
            <c:numRef>
              <c:f>Tabelle1!$C$31:$C$35</c:f>
              <c:numCache>
                <c:formatCode>General</c:formatCode>
                <c:ptCount val="5"/>
                <c:pt idx="0">
                  <c:v>0.98747871273319787</c:v>
                </c:pt>
                <c:pt idx="1">
                  <c:v>1.1187356712800061</c:v>
                </c:pt>
                <c:pt idx="2">
                  <c:v>1.3503600172654555</c:v>
                </c:pt>
                <c:pt idx="3">
                  <c:v>1.5580948653255597</c:v>
                </c:pt>
                <c:pt idx="4">
                  <c:v>1.8520217745882179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85E-884C-A7D3-F65523AADA12}"/>
            </c:ext>
          </c:extLst>
        </c:ser>
        <c:ser>
          <c:idx val="6"/>
          <c:order val="6"/>
          <c:tx>
            <c:v>Fit RMI high mobility</c:v>
          </c:tx>
          <c:spPr>
            <a:ln w="6350"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Tabelle1!$A$7:$A$36</c:f>
              <c:numCache>
                <c:formatCode>General</c:formatCode>
                <c:ptCount val="30"/>
                <c:pt idx="0">
                  <c:v>0</c:v>
                </c:pt>
                <c:pt idx="1">
                  <c:v>0.15430703690296321</c:v>
                </c:pt>
                <c:pt idx="2">
                  <c:v>0.15858961413832648</c:v>
                </c:pt>
                <c:pt idx="3">
                  <c:v>0.19409703026699063</c:v>
                </c:pt>
                <c:pt idx="4">
                  <c:v>0.19433189834823761</c:v>
                </c:pt>
                <c:pt idx="5">
                  <c:v>0.1954213688417967</c:v>
                </c:pt>
                <c:pt idx="6">
                  <c:v>0.21858520557377686</c:v>
                </c:pt>
                <c:pt idx="7">
                  <c:v>0.23539978075914822</c:v>
                </c:pt>
                <c:pt idx="8">
                  <c:v>0.2817662708969933</c:v>
                </c:pt>
                <c:pt idx="9">
                  <c:v>0.31042944972046144</c:v>
                </c:pt>
                <c:pt idx="10">
                  <c:v>0.31787116027455081</c:v>
                </c:pt>
                <c:pt idx="11">
                  <c:v>0.36079762802495979</c:v>
                </c:pt>
                <c:pt idx="12">
                  <c:v>0.36395750101361068</c:v>
                </c:pt>
                <c:pt idx="13">
                  <c:v>0.36666114059812444</c:v>
                </c:pt>
                <c:pt idx="14">
                  <c:v>0.40122883862031755</c:v>
                </c:pt>
                <c:pt idx="15">
                  <c:v>0.43071547309716235</c:v>
                </c:pt>
                <c:pt idx="16">
                  <c:v>0.43418174635064055</c:v>
                </c:pt>
                <c:pt idx="17">
                  <c:v>0.46599976297736306</c:v>
                </c:pt>
                <c:pt idx="18">
                  <c:v>0.49952216865833193</c:v>
                </c:pt>
                <c:pt idx="19">
                  <c:v>0.51135182208569352</c:v>
                </c:pt>
                <c:pt idx="20">
                  <c:v>0.51602058134462359</c:v>
                </c:pt>
                <c:pt idx="21">
                  <c:v>0.53635496303181296</c:v>
                </c:pt>
                <c:pt idx="22">
                  <c:v>0.60338129753253666</c:v>
                </c:pt>
                <c:pt idx="23">
                  <c:v>0.63885835256088841</c:v>
                </c:pt>
                <c:pt idx="24">
                  <c:v>0.67592760864009094</c:v>
                </c:pt>
                <c:pt idx="25">
                  <c:v>0.70541315318481645</c:v>
                </c:pt>
                <c:pt idx="26">
                  <c:v>0.76735169360160327</c:v>
                </c:pt>
                <c:pt idx="27">
                  <c:v>0.80907506569782428</c:v>
                </c:pt>
                <c:pt idx="28">
                  <c:v>0.83932340938233252</c:v>
                </c:pt>
                <c:pt idx="29">
                  <c:v>0.9</c:v>
                </c:pt>
              </c:numCache>
            </c:numRef>
          </c:xVal>
          <c:yVal>
            <c:numRef>
              <c:f>Tabelle1!$G$7:$G$36</c:f>
              <c:numCache>
                <c:formatCode>General</c:formatCode>
                <c:ptCount val="30"/>
                <c:pt idx="0">
                  <c:v>1.5259538336103635E-3</c:v>
                </c:pt>
                <c:pt idx="1">
                  <c:v>4.0019427920369825E-3</c:v>
                </c:pt>
                <c:pt idx="2">
                  <c:v>4.1104761301954352E-3</c:v>
                </c:pt>
                <c:pt idx="3">
                  <c:v>5.1315137104301746E-3</c:v>
                </c:pt>
                <c:pt idx="4">
                  <c:v>5.139049897999166E-3</c:v>
                </c:pt>
                <c:pt idx="5">
                  <c:v>5.1741526238475886E-3</c:v>
                </c:pt>
                <c:pt idx="6">
                  <c:v>5.9799411305695984E-3</c:v>
                </c:pt>
                <c:pt idx="7">
                  <c:v>6.6424018754292057E-3</c:v>
                </c:pt>
                <c:pt idx="8">
                  <c:v>8.8745395238018412E-3</c:v>
                </c:pt>
                <c:pt idx="9">
                  <c:v>1.0615160964908414E-2</c:v>
                </c:pt>
                <c:pt idx="10">
                  <c:v>1.1120402372915221E-2</c:v>
                </c:pt>
                <c:pt idx="11">
                  <c:v>1.454140247286392E-2</c:v>
                </c:pt>
                <c:pt idx="12">
                  <c:v>1.4831359612475038E-2</c:v>
                </c:pt>
                <c:pt idx="13">
                  <c:v>1.5084037208836845E-2</c:v>
                </c:pt>
                <c:pt idx="14">
                  <c:v>1.872065015475774E-2</c:v>
                </c:pt>
                <c:pt idx="15">
                  <c:v>2.2507964575358402E-2</c:v>
                </c:pt>
                <c:pt idx="16">
                  <c:v>2.3000768394187382E-2</c:v>
                </c:pt>
                <c:pt idx="17">
                  <c:v>2.8059770061417511E-2</c:v>
                </c:pt>
                <c:pt idx="18">
                  <c:v>3.4597994236170548E-2</c:v>
                </c:pt>
                <c:pt idx="19">
                  <c:v>3.725220769627427E-2</c:v>
                </c:pt>
                <c:pt idx="20">
                  <c:v>3.8354932118356937E-2</c:v>
                </c:pt>
                <c:pt idx="21">
                  <c:v>4.3551272385182124E-2</c:v>
                </c:pt>
                <c:pt idx="22">
                  <c:v>6.6204016318377953E-2</c:v>
                </c:pt>
                <c:pt idx="23">
                  <c:v>8.2633340900518076E-2</c:v>
                </c:pt>
                <c:pt idx="24">
                  <c:v>0.10417101673986334</c:v>
                </c:pt>
                <c:pt idx="25">
                  <c:v>0.12524466657917016</c:v>
                </c:pt>
                <c:pt idx="26">
                  <c:v>0.18443206518845115</c:v>
                </c:pt>
                <c:pt idx="27">
                  <c:v>0.23936325788148777</c:v>
                </c:pt>
                <c:pt idx="28">
                  <c:v>0.28916103217518996</c:v>
                </c:pt>
                <c:pt idx="29">
                  <c:v>0.42246672899225451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85E-884C-A7D3-F65523AADA12}"/>
            </c:ext>
          </c:extLst>
        </c:ser>
        <c:ser>
          <c:idx val="7"/>
          <c:order val="7"/>
          <c:tx>
            <c:v>Fit RMI intermediate mobility</c:v>
          </c:tx>
          <c:spPr>
            <a:ln w="63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Tabelle1!$A$7:$A$36</c:f>
              <c:numCache>
                <c:formatCode>General</c:formatCode>
                <c:ptCount val="30"/>
                <c:pt idx="0">
                  <c:v>0</c:v>
                </c:pt>
                <c:pt idx="1">
                  <c:v>0.15430703690296321</c:v>
                </c:pt>
                <c:pt idx="2">
                  <c:v>0.15858961413832648</c:v>
                </c:pt>
                <c:pt idx="3">
                  <c:v>0.19409703026699063</c:v>
                </c:pt>
                <c:pt idx="4">
                  <c:v>0.19433189834823761</c:v>
                </c:pt>
                <c:pt idx="5">
                  <c:v>0.1954213688417967</c:v>
                </c:pt>
                <c:pt idx="6">
                  <c:v>0.21858520557377686</c:v>
                </c:pt>
                <c:pt idx="7">
                  <c:v>0.23539978075914822</c:v>
                </c:pt>
                <c:pt idx="8">
                  <c:v>0.2817662708969933</c:v>
                </c:pt>
                <c:pt idx="9">
                  <c:v>0.31042944972046144</c:v>
                </c:pt>
                <c:pt idx="10">
                  <c:v>0.31787116027455081</c:v>
                </c:pt>
                <c:pt idx="11">
                  <c:v>0.36079762802495979</c:v>
                </c:pt>
                <c:pt idx="12">
                  <c:v>0.36395750101361068</c:v>
                </c:pt>
                <c:pt idx="13">
                  <c:v>0.36666114059812444</c:v>
                </c:pt>
                <c:pt idx="14">
                  <c:v>0.40122883862031755</c:v>
                </c:pt>
                <c:pt idx="15">
                  <c:v>0.43071547309716235</c:v>
                </c:pt>
                <c:pt idx="16">
                  <c:v>0.43418174635064055</c:v>
                </c:pt>
                <c:pt idx="17">
                  <c:v>0.46599976297736306</c:v>
                </c:pt>
                <c:pt idx="18">
                  <c:v>0.49952216865833193</c:v>
                </c:pt>
                <c:pt idx="19">
                  <c:v>0.51135182208569352</c:v>
                </c:pt>
                <c:pt idx="20">
                  <c:v>0.51602058134462359</c:v>
                </c:pt>
                <c:pt idx="21">
                  <c:v>0.53635496303181296</c:v>
                </c:pt>
                <c:pt idx="22">
                  <c:v>0.60338129753253666</c:v>
                </c:pt>
                <c:pt idx="23">
                  <c:v>0.63885835256088841</c:v>
                </c:pt>
                <c:pt idx="24">
                  <c:v>0.67592760864009094</c:v>
                </c:pt>
                <c:pt idx="25">
                  <c:v>0.70541315318481645</c:v>
                </c:pt>
                <c:pt idx="26">
                  <c:v>0.76735169360160327</c:v>
                </c:pt>
                <c:pt idx="27">
                  <c:v>0.80907506569782428</c:v>
                </c:pt>
                <c:pt idx="28">
                  <c:v>0.83932340938233252</c:v>
                </c:pt>
                <c:pt idx="29">
                  <c:v>0.9</c:v>
                </c:pt>
              </c:numCache>
            </c:numRef>
          </c:xVal>
          <c:yVal>
            <c:numRef>
              <c:f>Tabelle1!$H$7:$H$36</c:f>
              <c:numCache>
                <c:formatCode>General</c:formatCode>
                <c:ptCount val="30"/>
                <c:pt idx="0">
                  <c:v>9.105243756743714E-6</c:v>
                </c:pt>
                <c:pt idx="1">
                  <c:v>1.3520618471078561E-4</c:v>
                </c:pt>
                <c:pt idx="2">
                  <c:v>1.457188047567273E-4</c:v>
                </c:pt>
                <c:pt idx="3">
                  <c:v>2.7110360715141407E-4</c:v>
                </c:pt>
                <c:pt idx="4">
                  <c:v>2.7221918414732735E-4</c:v>
                </c:pt>
                <c:pt idx="5">
                  <c:v>2.774542886667511E-4</c:v>
                </c:pt>
                <c:pt idx="6">
                  <c:v>4.1598934597239393E-4</c:v>
                </c:pt>
                <c:pt idx="7">
                  <c:v>5.5816282173567816E-4</c:v>
                </c:pt>
                <c:pt idx="8">
                  <c:v>1.2555591720865952E-3</c:v>
                </c:pt>
                <c:pt idx="9">
                  <c:v>2.072460662770944E-3</c:v>
                </c:pt>
                <c:pt idx="10">
                  <c:v>2.3604439651695114E-3</c:v>
                </c:pt>
                <c:pt idx="11">
                  <c:v>4.999755112700224E-3</c:v>
                </c:pt>
                <c:pt idx="12">
                  <c:v>5.2837554215206797E-3</c:v>
                </c:pt>
                <c:pt idx="13">
                  <c:v>5.5395227052775419E-3</c:v>
                </c:pt>
                <c:pt idx="14">
                  <c:v>1.01380971458221E-2</c:v>
                </c:pt>
                <c:pt idx="15">
                  <c:v>1.6976897784044095E-2</c:v>
                </c:pt>
                <c:pt idx="16">
                  <c:v>1.8037606439713721E-2</c:v>
                </c:pt>
                <c:pt idx="17">
                  <c:v>3.1461813861688524E-2</c:v>
                </c:pt>
                <c:pt idx="18">
                  <c:v>5.6536719374350106E-2</c:v>
                </c:pt>
                <c:pt idx="19">
                  <c:v>6.9527581437292429E-2</c:v>
                </c:pt>
                <c:pt idx="20">
                  <c:v>7.5441197630377821E-2</c:v>
                </c:pt>
                <c:pt idx="21">
                  <c:v>0.1076500759896134</c:v>
                </c:pt>
                <c:pt idx="22">
                  <c:v>0.3475103419350552</c:v>
                </c:pt>
                <c:pt idx="23">
                  <c:v>0.64618502243326004</c:v>
                </c:pt>
                <c:pt idx="24">
                  <c:v>1.2354812443149148</c:v>
                </c:pt>
                <c:pt idx="25">
                  <c:v>2.0688536313644108</c:v>
                </c:pt>
                <c:pt idx="26">
                  <c:v>6.110121348934781</c:v>
                </c:pt>
                <c:pt idx="27">
                  <c:v>12.67270617537736</c:v>
                </c:pt>
                <c:pt idx="28">
                  <c:v>21.505778278147972</c:v>
                </c:pt>
                <c:pt idx="29">
                  <c:v>62.128780097727521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85E-884C-A7D3-F65523AAD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202896"/>
        <c:axId val="308219696"/>
      </c:scatterChart>
      <c:scatterChart>
        <c:scatterStyle val="lineMarker"/>
        <c:varyColors val="0"/>
        <c:ser>
          <c:idx val="2"/>
          <c:order val="0"/>
          <c:tx>
            <c:v>1/T2 intermediate mobility</c:v>
          </c:tx>
          <c:spPr>
            <a:ln w="38100">
              <a:noFill/>
            </a:ln>
          </c:spPr>
          <c:marker>
            <c:symbol val="diamond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spPr>
              <a:ln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Tabelle1!$A$24:$A$30</c:f>
              <c:numCache>
                <c:formatCode>General</c:formatCode>
                <c:ptCount val="7"/>
                <c:pt idx="0">
                  <c:v>0.46599976297736306</c:v>
                </c:pt>
                <c:pt idx="1">
                  <c:v>0.49952216865833193</c:v>
                </c:pt>
                <c:pt idx="2">
                  <c:v>0.51135182208569352</c:v>
                </c:pt>
                <c:pt idx="3">
                  <c:v>0.51602058134462359</c:v>
                </c:pt>
                <c:pt idx="4">
                  <c:v>0.53635496303181296</c:v>
                </c:pt>
                <c:pt idx="5">
                  <c:v>0.60338129753253666</c:v>
                </c:pt>
                <c:pt idx="6">
                  <c:v>0.63885835256088841</c:v>
                </c:pt>
              </c:numCache>
            </c:numRef>
          </c:xVal>
          <c:yVal>
            <c:numRef>
              <c:f>Tabelle1!$B$24:$B$30</c:f>
              <c:numCache>
                <c:formatCode>General</c:formatCode>
                <c:ptCount val="7"/>
                <c:pt idx="0">
                  <c:v>4.3632946582821964E-5</c:v>
                </c:pt>
                <c:pt idx="1">
                  <c:v>5.0660093082526482E-5</c:v>
                </c:pt>
                <c:pt idx="2">
                  <c:v>5.4848055102554424E-5</c:v>
                </c:pt>
                <c:pt idx="3">
                  <c:v>5.453744984057335E-5</c:v>
                </c:pt>
                <c:pt idx="4">
                  <c:v>6.8077631941737728E-5</c:v>
                </c:pt>
                <c:pt idx="5">
                  <c:v>1.1436378314221765E-4</c:v>
                </c:pt>
                <c:pt idx="6">
                  <c:v>1.6652945229809194E-4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85E-884C-A7D3-F65523AADA12}"/>
            </c:ext>
          </c:extLst>
        </c:ser>
        <c:ser>
          <c:idx val="4"/>
          <c:order val="1"/>
          <c:tx>
            <c:v>1/T2 high mobility</c:v>
          </c:tx>
          <c:spPr>
            <a:ln w="38100" cap="rnd">
              <a:noFill/>
              <a:round/>
            </a:ln>
            <a:effectLst/>
          </c:spPr>
          <c:marker>
            <c:symbol val="triangle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spPr>
              <a:ln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Tabelle1!$A$8:$A$23</c:f>
              <c:numCache>
                <c:formatCode>General</c:formatCode>
                <c:ptCount val="16"/>
                <c:pt idx="0">
                  <c:v>0.15430703690296321</c:v>
                </c:pt>
                <c:pt idx="1">
                  <c:v>0.15858961413832648</c:v>
                </c:pt>
                <c:pt idx="2">
                  <c:v>0.19409703026699063</c:v>
                </c:pt>
                <c:pt idx="3">
                  <c:v>0.19433189834823761</c:v>
                </c:pt>
                <c:pt idx="4">
                  <c:v>0.1954213688417967</c:v>
                </c:pt>
                <c:pt idx="5">
                  <c:v>0.21858520557377686</c:v>
                </c:pt>
                <c:pt idx="6">
                  <c:v>0.23539978075914822</c:v>
                </c:pt>
                <c:pt idx="7">
                  <c:v>0.2817662708969933</c:v>
                </c:pt>
                <c:pt idx="8">
                  <c:v>0.31042944972046144</c:v>
                </c:pt>
                <c:pt idx="9">
                  <c:v>0.31787116027455081</c:v>
                </c:pt>
                <c:pt idx="10">
                  <c:v>0.36079762802495979</c:v>
                </c:pt>
                <c:pt idx="11">
                  <c:v>0.36395750101361068</c:v>
                </c:pt>
                <c:pt idx="12">
                  <c:v>0.36666114059812444</c:v>
                </c:pt>
                <c:pt idx="13">
                  <c:v>0.40122883862031755</c:v>
                </c:pt>
                <c:pt idx="14">
                  <c:v>0.43071547309716235</c:v>
                </c:pt>
                <c:pt idx="15">
                  <c:v>0.43418174635064055</c:v>
                </c:pt>
              </c:numCache>
            </c:numRef>
          </c:xVal>
          <c:yVal>
            <c:numRef>
              <c:f>Tabelle1!$B$8:$B$23</c:f>
              <c:numCache>
                <c:formatCode>General</c:formatCode>
                <c:ptCount val="16"/>
                <c:pt idx="0">
                  <c:v>3.4312701466582648E-5</c:v>
                </c:pt>
                <c:pt idx="1">
                  <c:v>3.3609840387887409E-5</c:v>
                </c:pt>
                <c:pt idx="2">
                  <c:v>3.1316347337611597E-5</c:v>
                </c:pt>
                <c:pt idx="3">
                  <c:v>3.0946063156595118E-5</c:v>
                </c:pt>
                <c:pt idx="4">
                  <c:v>3.1094229878115225E-5</c:v>
                </c:pt>
                <c:pt idx="5">
                  <c:v>2.9643327597990185E-5</c:v>
                </c:pt>
                <c:pt idx="6">
                  <c:v>2.951681967787689E-5</c:v>
                </c:pt>
                <c:pt idx="7">
                  <c:v>2.8590107393985844E-5</c:v>
                </c:pt>
                <c:pt idx="8">
                  <c:v>2.9514232620269295E-5</c:v>
                </c:pt>
                <c:pt idx="9">
                  <c:v>3.0149886881042298E-5</c:v>
                </c:pt>
                <c:pt idx="10">
                  <c:v>3.1577930818287627E-5</c:v>
                </c:pt>
                <c:pt idx="11">
                  <c:v>3.1527048460027323E-5</c:v>
                </c:pt>
                <c:pt idx="12">
                  <c:v>3.1929138305646475E-5</c:v>
                </c:pt>
                <c:pt idx="13">
                  <c:v>3.467273932223664E-5</c:v>
                </c:pt>
                <c:pt idx="14">
                  <c:v>3.8401567450724552E-5</c:v>
                </c:pt>
                <c:pt idx="15">
                  <c:v>3.8179453073385858E-5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85E-884C-A7D3-F65523AADA12}"/>
            </c:ext>
          </c:extLst>
        </c:ser>
        <c:ser>
          <c:idx val="0"/>
          <c:order val="4"/>
          <c:tx>
            <c:v>1/T2 low mobility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Tabelle1!$A$31:$A$35</c:f>
              <c:numCache>
                <c:formatCode>General</c:formatCode>
                <c:ptCount val="5"/>
                <c:pt idx="0">
                  <c:v>0.67592760864009094</c:v>
                </c:pt>
                <c:pt idx="1">
                  <c:v>0.70541315318481645</c:v>
                </c:pt>
                <c:pt idx="2">
                  <c:v>0.76735169360160327</c:v>
                </c:pt>
                <c:pt idx="3">
                  <c:v>0.80907506569782428</c:v>
                </c:pt>
                <c:pt idx="4">
                  <c:v>0.83932340938233252</c:v>
                </c:pt>
              </c:numCache>
            </c:numRef>
          </c:xVal>
          <c:yVal>
            <c:numRef>
              <c:f>Tabelle1!$B$31:$B$35</c:f>
              <c:numCache>
                <c:formatCode>General</c:formatCode>
                <c:ptCount val="5"/>
                <c:pt idx="0">
                  <c:v>2.4256112115862545E-4</c:v>
                </c:pt>
                <c:pt idx="1">
                  <c:v>3.8372817762475264E-4</c:v>
                </c:pt>
                <c:pt idx="2">
                  <c:v>1.0668762135460418E-3</c:v>
                </c:pt>
                <c:pt idx="3">
                  <c:v>2.0648113748177161E-3</c:v>
                </c:pt>
                <c:pt idx="4">
                  <c:v>4.3072046077258473E-3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85E-884C-A7D3-F65523AAD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8209616"/>
        <c:axId val="308199536"/>
      </c:scatterChart>
      <c:valAx>
        <c:axId val="308202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600" b="0"/>
                </a:pPr>
                <a:r>
                  <a:rPr lang="en-US" sz="1600" b="0"/>
                  <a:t>Mass fraction PVP</a:t>
                </a:r>
              </a:p>
            </c:rich>
          </c:tx>
          <c:layout>
            <c:manualLayout>
              <c:xMode val="edge"/>
              <c:yMode val="edge"/>
              <c:x val="0.35892500937382832"/>
              <c:y val="0.91215164049992303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08219696"/>
        <c:crossesAt val="1.0000000000000003E-4"/>
        <c:crossBetween val="midCat"/>
        <c:majorUnit val="0.2"/>
        <c:minorUnit val="0.05"/>
      </c:valAx>
      <c:valAx>
        <c:axId val="308219696"/>
        <c:scaling>
          <c:logBase val="10"/>
          <c:orientation val="minMax"/>
          <c:max val="3"/>
          <c:min val="1.0000000000000002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600" b="0"/>
                </a:pPr>
                <a:r>
                  <a:rPr lang="de-DE" sz="1600" b="0" baseline="0"/>
                  <a:t> </a:t>
                </a:r>
                <a:r>
                  <a:rPr lang="de-DE" sz="1600" b="0" i="1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x</a:t>
                </a:r>
                <a:r>
                  <a:rPr lang="de-DE" sz="1600" b="0" baseline="0"/>
                  <a:t>pd</a:t>
                </a:r>
                <a:endParaRPr lang="de-DE" sz="1600" b="0"/>
              </a:p>
            </c:rich>
          </c:tx>
          <c:overlay val="0"/>
        </c:title>
        <c:numFmt formatCode="General" sourceLinked="1"/>
        <c:majorTickMark val="out"/>
        <c:minorTickMark val="out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08202896"/>
        <c:crosses val="autoZero"/>
        <c:crossBetween val="midCat"/>
      </c:valAx>
      <c:valAx>
        <c:axId val="308199536"/>
        <c:scaling>
          <c:logBase val="10"/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600" b="0"/>
                </a:pPr>
                <a:r>
                  <a:rPr lang="en-US" sz="1600" b="0"/>
                  <a:t>(1/</a:t>
                </a:r>
                <a:r>
                  <a:rPr lang="en-US" sz="1600" b="0" i="1"/>
                  <a:t>T</a:t>
                </a:r>
                <a:r>
                  <a:rPr lang="en-US" sz="1600" b="0"/>
                  <a:t>2 water)/polymer fraction /ms</a:t>
                </a:r>
              </a:p>
            </c:rich>
          </c:tx>
          <c:layout>
            <c:manualLayout>
              <c:xMode val="edge"/>
              <c:yMode val="edge"/>
              <c:x val="0.93444038245219352"/>
              <c:y val="0.10465650177931453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400"/>
            </a:pPr>
            <a:endParaRPr lang="en-US"/>
          </a:p>
        </c:txPr>
        <c:crossAx val="308209616"/>
        <c:crosses val="max"/>
        <c:crossBetween val="midCat"/>
      </c:valAx>
      <c:valAx>
        <c:axId val="308209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8199536"/>
        <c:crosses val="autoZero"/>
        <c:crossBetween val="midCat"/>
      </c:valAx>
      <c:spPr>
        <a:ln>
          <a:solidFill>
            <a:schemeClr val="tx1">
              <a:lumMod val="25000"/>
              <a:lumOff val="75000"/>
            </a:schemeClr>
          </a:solidFill>
        </a:ln>
      </c:spPr>
    </c:plotArea>
    <c:plotVisOnly val="1"/>
    <c:dispBlanksAs val="gap"/>
    <c:showDLblsOverMax val="0"/>
    <c:extLst/>
  </c:chart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167270</xdr:colOff>
      <xdr:row>3</xdr:row>
      <xdr:rowOff>76200</xdr:rowOff>
    </xdr:from>
    <xdr:to>
      <xdr:col>22</xdr:col>
      <xdr:colOff>114300</xdr:colOff>
      <xdr:row>39</xdr:row>
      <xdr:rowOff>101600</xdr:rowOff>
    </xdr:to>
    <xdr:graphicFrame macro="">
      <xdr:nvGraphicFramePr>
        <xdr:cNvPr id="4" name="Diagramm 2">
          <a:extLst>
            <a:ext uri="{FF2B5EF4-FFF2-40B4-BE49-F238E27FC236}">
              <a16:creationId xmlns:a16="http://schemas.microsoft.com/office/drawing/2014/main" id="{5DD9CEF7-C744-D04B-A3CF-A9139B1CB3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45910-2129-41FD-AA06-6CC8FA7C5F67}">
  <dimension ref="A1:L36"/>
  <sheetViews>
    <sheetView tabSelected="1" topLeftCell="A2" zoomScaleNormal="100" workbookViewId="0">
      <selection activeCell="J51" sqref="J51"/>
    </sheetView>
  </sheetViews>
  <sheetFormatPr baseColWidth="10" defaultRowHeight="13" x14ac:dyDescent="0.15"/>
  <cols>
    <col min="1" max="1" width="16.5" customWidth="1"/>
    <col min="2" max="2" width="24.1640625" customWidth="1"/>
    <col min="7" max="7" width="17" customWidth="1"/>
    <col min="8" max="8" width="16.6640625" customWidth="1"/>
  </cols>
  <sheetData>
    <row r="1" spans="1:10" x14ac:dyDescent="0.15">
      <c r="A1" s="1"/>
    </row>
    <row r="6" spans="1:10" x14ac:dyDescent="0.15">
      <c r="A6" t="s">
        <v>4</v>
      </c>
      <c r="B6" t="s">
        <v>5</v>
      </c>
      <c r="C6" t="s">
        <v>3</v>
      </c>
      <c r="D6" t="s">
        <v>8</v>
      </c>
      <c r="E6" t="s">
        <v>9</v>
      </c>
      <c r="F6" t="s">
        <v>10</v>
      </c>
      <c r="G6" t="s">
        <v>6</v>
      </c>
      <c r="H6" t="s">
        <v>7</v>
      </c>
    </row>
    <row r="7" spans="1:10" x14ac:dyDescent="0.15">
      <c r="A7">
        <v>0</v>
      </c>
      <c r="E7">
        <f>$I$8*A7+$J$8</f>
        <v>-6.485135599781727</v>
      </c>
      <c r="F7">
        <f>$J$24+$I$24*A7</f>
        <v>-11.606660073397457</v>
      </c>
      <c r="G7">
        <f>EXP(E7)</f>
        <v>1.5259538336103635E-3</v>
      </c>
      <c r="H7">
        <f>EXP(F7)</f>
        <v>9.105243756743714E-6</v>
      </c>
    </row>
    <row r="8" spans="1:10" x14ac:dyDescent="0.15">
      <c r="A8">
        <v>0.15430703690296321</v>
      </c>
      <c r="B8">
        <v>3.4312701466582648E-5</v>
      </c>
      <c r="C8">
        <v>9.8172853015219917E-3</v>
      </c>
      <c r="D8">
        <f>LN(C8)</f>
        <v>-4.6236106407074908</v>
      </c>
      <c r="E8">
        <f>$I$8*A8+$J$8</f>
        <v>-5.5209753377661004</v>
      </c>
      <c r="F8">
        <f t="shared" ref="F8:F35" si="0">$J$24+$I$24*A8</f>
        <v>-8.9087096504994161</v>
      </c>
      <c r="G8">
        <f>EXP(E8)</f>
        <v>4.0019427920369825E-3</v>
      </c>
      <c r="H8">
        <f>EXP(F8)</f>
        <v>1.3520618471078561E-4</v>
      </c>
      <c r="I8">
        <f t="array" ref="I8:J12">LINEST(D8:D23,A8:A23,TRUE,TRUE)</f>
        <v>6.2483233517207886</v>
      </c>
      <c r="J8">
        <v>-6.485135599781727</v>
      </c>
    </row>
    <row r="9" spans="1:10" x14ac:dyDescent="0.15">
      <c r="A9">
        <v>0.15858961413832648</v>
      </c>
      <c r="B9">
        <v>3.3609840387887409E-5</v>
      </c>
      <c r="C9">
        <v>3.9239661168199704E-3</v>
      </c>
      <c r="D9">
        <f t="shared" ref="D9:D35" si="1">LN(C9)</f>
        <v>-5.5406523721735974</v>
      </c>
      <c r="E9">
        <f t="shared" ref="E9:E35" si="2">$I$8*A9+$J$8</f>
        <v>-5.4942164104208322</v>
      </c>
      <c r="F9">
        <f t="shared" si="0"/>
        <v>-8.8338317881858011</v>
      </c>
      <c r="G9">
        <f t="shared" ref="G8:G35" si="3">EXP(E9)</f>
        <v>4.1104761301954352E-3</v>
      </c>
      <c r="H9">
        <f t="shared" ref="H8:H35" si="4">EXP(F9)</f>
        <v>1.457188047567273E-4</v>
      </c>
      <c r="I9">
        <v>0.98045766748068142</v>
      </c>
      <c r="J9">
        <v>0.29765785403522205</v>
      </c>
    </row>
    <row r="10" spans="1:10" x14ac:dyDescent="0.15">
      <c r="A10">
        <v>0.19409703026699063</v>
      </c>
      <c r="B10">
        <v>3.1316347337611597E-5</v>
      </c>
      <c r="C10">
        <v>5.1528010105952237E-3</v>
      </c>
      <c r="D10">
        <f t="shared" si="1"/>
        <v>-5.2682148266061617</v>
      </c>
      <c r="E10">
        <f t="shared" si="2"/>
        <v>-5.2723545930648328</v>
      </c>
      <c r="F10">
        <f t="shared" si="0"/>
        <v>-8.2130094959361699</v>
      </c>
      <c r="G10">
        <f t="shared" si="3"/>
        <v>5.1315137104301746E-3</v>
      </c>
      <c r="H10">
        <f t="shared" si="4"/>
        <v>2.7110360715141407E-4</v>
      </c>
      <c r="I10">
        <v>0.74365263457026609</v>
      </c>
      <c r="J10">
        <v>0.36895713713441819</v>
      </c>
    </row>
    <row r="11" spans="1:10" x14ac:dyDescent="0.15">
      <c r="A11">
        <v>0.19433189834823761</v>
      </c>
      <c r="B11">
        <v>3.0946063156595118E-5</v>
      </c>
      <c r="C11">
        <v>5.1731201801661283E-3</v>
      </c>
      <c r="D11">
        <f t="shared" si="1"/>
        <v>-5.2642792560314868</v>
      </c>
      <c r="E11">
        <f t="shared" si="2"/>
        <v>-5.2708870613482031</v>
      </c>
      <c r="F11">
        <f t="shared" si="0"/>
        <v>-8.2089029920991212</v>
      </c>
      <c r="G11">
        <f t="shared" si="3"/>
        <v>5.139049897999166E-3</v>
      </c>
      <c r="H11">
        <f t="shared" si="4"/>
        <v>2.7221918414732735E-4</v>
      </c>
      <c r="I11">
        <v>40.613395290920096</v>
      </c>
      <c r="J11">
        <v>14</v>
      </c>
    </row>
    <row r="12" spans="1:10" x14ac:dyDescent="0.15">
      <c r="A12">
        <v>0.1954213688417967</v>
      </c>
      <c r="B12">
        <v>3.1094229878115225E-5</v>
      </c>
      <c r="C12">
        <v>5.7355237751893487E-3</v>
      </c>
      <c r="D12">
        <f t="shared" si="1"/>
        <v>-5.1610762029827182</v>
      </c>
      <c r="E12">
        <f t="shared" si="2"/>
        <v>-5.2640796974222877</v>
      </c>
      <c r="F12">
        <f t="shared" si="0"/>
        <v>-8.1898543638717456</v>
      </c>
      <c r="G12">
        <f t="shared" si="3"/>
        <v>5.1741526238475886E-3</v>
      </c>
      <c r="H12">
        <f t="shared" si="4"/>
        <v>2.774542886667511E-4</v>
      </c>
      <c r="I12">
        <v>5.5286758756235823</v>
      </c>
      <c r="J12">
        <v>1.9058111665939621</v>
      </c>
    </row>
    <row r="13" spans="1:10" x14ac:dyDescent="0.15">
      <c r="A13">
        <v>0.21858520557377686</v>
      </c>
      <c r="B13">
        <v>2.9643327597990185E-5</v>
      </c>
      <c r="C13">
        <v>2.6978374674160206E-3</v>
      </c>
      <c r="D13">
        <f t="shared" si="1"/>
        <v>-5.9153047648881261</v>
      </c>
      <c r="E13">
        <f t="shared" si="2"/>
        <v>-5.1193445554544077</v>
      </c>
      <c r="F13">
        <f t="shared" si="0"/>
        <v>-7.7848509086742528</v>
      </c>
      <c r="G13">
        <f>EXP(E13)</f>
        <v>5.9799411305695984E-3</v>
      </c>
      <c r="H13">
        <f t="shared" si="4"/>
        <v>4.1598934597239393E-4</v>
      </c>
    </row>
    <row r="14" spans="1:10" x14ac:dyDescent="0.15">
      <c r="A14">
        <v>0.23539978075914822</v>
      </c>
      <c r="B14">
        <v>2.951681967787689E-5</v>
      </c>
      <c r="C14">
        <v>4.2932857235175393E-3</v>
      </c>
      <c r="D14">
        <f t="shared" si="1"/>
        <v>-5.4507029362783346</v>
      </c>
      <c r="E14">
        <f t="shared" si="2"/>
        <v>-5.014281652674387</v>
      </c>
      <c r="F14">
        <f t="shared" si="0"/>
        <v>-7.4908598429216804</v>
      </c>
      <c r="G14">
        <f t="shared" si="3"/>
        <v>6.6424018754292057E-3</v>
      </c>
      <c r="H14">
        <f t="shared" si="4"/>
        <v>5.5816282173567816E-4</v>
      </c>
    </row>
    <row r="15" spans="1:10" x14ac:dyDescent="0.15">
      <c r="A15">
        <v>0.2817662708969933</v>
      </c>
      <c r="B15">
        <v>2.8590107393985844E-5</v>
      </c>
      <c r="C15">
        <v>1.1454157529480776E-2</v>
      </c>
      <c r="D15">
        <f t="shared" si="1"/>
        <v>-4.469402511876412</v>
      </c>
      <c r="E15">
        <f t="shared" si="2"/>
        <v>-4.7245688296087582</v>
      </c>
      <c r="F15">
        <f t="shared" si="0"/>
        <v>-6.680174250181258</v>
      </c>
      <c r="G15">
        <f t="shared" si="3"/>
        <v>8.8745395238018412E-3</v>
      </c>
      <c r="H15">
        <f t="shared" si="4"/>
        <v>1.2555591720865952E-3</v>
      </c>
    </row>
    <row r="16" spans="1:10" x14ac:dyDescent="0.15">
      <c r="A16">
        <v>0.31042944972046144</v>
      </c>
      <c r="B16">
        <v>2.9514232620269295E-5</v>
      </c>
      <c r="C16">
        <v>9.7534035602476043E-3</v>
      </c>
      <c r="D16">
        <f t="shared" si="1"/>
        <v>-4.6301389717853931</v>
      </c>
      <c r="E16">
        <f t="shared" si="2"/>
        <v>-4.5454720200315339</v>
      </c>
      <c r="F16">
        <f t="shared" si="0"/>
        <v>-6.1790186517038626</v>
      </c>
      <c r="G16">
        <f t="shared" si="3"/>
        <v>1.0615160964908414E-2</v>
      </c>
      <c r="H16">
        <f t="shared" si="4"/>
        <v>2.072460662770944E-3</v>
      </c>
    </row>
    <row r="17" spans="1:12" x14ac:dyDescent="0.15">
      <c r="A17">
        <v>0.31787116027455081</v>
      </c>
      <c r="B17">
        <v>3.0149886881042298E-5</v>
      </c>
      <c r="C17">
        <v>8.7072312799252281E-3</v>
      </c>
      <c r="D17">
        <f t="shared" si="1"/>
        <v>-4.7436014169611331</v>
      </c>
      <c r="E17">
        <f t="shared" si="2"/>
        <v>-4.49897380619967</v>
      </c>
      <c r="F17">
        <f t="shared" si="0"/>
        <v>-6.0489055568025849</v>
      </c>
      <c r="G17">
        <f t="shared" si="3"/>
        <v>1.1120402372915221E-2</v>
      </c>
      <c r="H17">
        <f t="shared" si="4"/>
        <v>2.3604439651695114E-3</v>
      </c>
    </row>
    <row r="18" spans="1:12" x14ac:dyDescent="0.15">
      <c r="A18">
        <v>0.36079762802495979</v>
      </c>
      <c r="B18">
        <v>3.1577930818287627E-5</v>
      </c>
      <c r="C18">
        <v>1.2363344283670722E-2</v>
      </c>
      <c r="D18">
        <f t="shared" si="1"/>
        <v>-4.3930192904383771</v>
      </c>
      <c r="E18">
        <f t="shared" si="2"/>
        <v>-4.2307553553478998</v>
      </c>
      <c r="F18">
        <f t="shared" si="0"/>
        <v>-5.2983663452074268</v>
      </c>
      <c r="G18">
        <f t="shared" si="3"/>
        <v>1.454140247286392E-2</v>
      </c>
      <c r="H18">
        <f t="shared" si="4"/>
        <v>4.999755112700224E-3</v>
      </c>
      <c r="K18" t="s">
        <v>0</v>
      </c>
    </row>
    <row r="19" spans="1:12" x14ac:dyDescent="0.15">
      <c r="A19">
        <v>0.36395750101361068</v>
      </c>
      <c r="B19">
        <v>3.1527048460027323E-5</v>
      </c>
      <c r="C19">
        <v>1.5817461981813809E-2</v>
      </c>
      <c r="D19">
        <f t="shared" si="1"/>
        <v>-4.1466407604982773</v>
      </c>
      <c r="E19">
        <f t="shared" si="2"/>
        <v>-4.2110114471644406</v>
      </c>
      <c r="F19">
        <f t="shared" si="0"/>
        <v>-5.2431181800093878</v>
      </c>
      <c r="G19">
        <f t="shared" si="3"/>
        <v>1.4831359612475038E-2</v>
      </c>
      <c r="H19">
        <f t="shared" si="4"/>
        <v>5.2837554215206797E-3</v>
      </c>
      <c r="K19" t="s">
        <v>1</v>
      </c>
      <c r="L19" t="s">
        <v>2</v>
      </c>
    </row>
    <row r="20" spans="1:12" x14ac:dyDescent="0.15">
      <c r="A20">
        <v>0.36666114059812444</v>
      </c>
      <c r="B20">
        <v>3.1929138305646475E-5</v>
      </c>
      <c r="C20">
        <v>1.3802024646244707E-2</v>
      </c>
      <c r="D20">
        <f t="shared" si="1"/>
        <v>-4.2829399840843569</v>
      </c>
      <c r="E20">
        <f t="shared" si="2"/>
        <v>-4.1941182328138868</v>
      </c>
      <c r="F20">
        <f t="shared" si="0"/>
        <v>-5.1958469362164701</v>
      </c>
      <c r="G20">
        <f t="shared" si="3"/>
        <v>1.5084037208836845E-2</v>
      </c>
      <c r="H20">
        <f t="shared" si="4"/>
        <v>5.5395227052775419E-3</v>
      </c>
      <c r="K20">
        <f>(J8-J24)/(I24-I8)</f>
        <v>0.4558148291413962</v>
      </c>
      <c r="L20">
        <f>EXP(I8*K20+J8)</f>
        <v>2.6329714233556154E-2</v>
      </c>
    </row>
    <row r="21" spans="1:12" x14ac:dyDescent="0.15">
      <c r="A21">
        <v>0.40122883862031755</v>
      </c>
      <c r="B21">
        <v>3.467273932223664E-5</v>
      </c>
      <c r="C21">
        <v>2.2229448813007157E-2</v>
      </c>
      <c r="D21">
        <f t="shared" si="1"/>
        <v>-3.8063373460499466</v>
      </c>
      <c r="E21">
        <f t="shared" si="2"/>
        <v>-3.9781280780465851</v>
      </c>
      <c r="F21">
        <f t="shared" si="0"/>
        <v>-4.5914549566320524</v>
      </c>
      <c r="G21">
        <f t="shared" si="3"/>
        <v>1.872065015475774E-2</v>
      </c>
      <c r="H21">
        <f t="shared" si="4"/>
        <v>1.01380971458221E-2</v>
      </c>
    </row>
    <row r="22" spans="1:12" x14ac:dyDescent="0.15">
      <c r="A22">
        <v>0.43071547309716235</v>
      </c>
      <c r="B22">
        <v>3.8401567450724552E-5</v>
      </c>
      <c r="C22">
        <v>2.6741808546626521E-2</v>
      </c>
      <c r="D22">
        <f t="shared" si="1"/>
        <v>-3.6215270750918402</v>
      </c>
      <c r="E22">
        <f t="shared" si="2"/>
        <v>-3.7938860512812607</v>
      </c>
      <c r="F22">
        <f t="shared" si="0"/>
        <v>-4.0759018130209093</v>
      </c>
      <c r="G22">
        <f t="shared" si="3"/>
        <v>2.2507964575358402E-2</v>
      </c>
      <c r="H22">
        <f t="shared" si="4"/>
        <v>1.6976897784044095E-2</v>
      </c>
    </row>
    <row r="23" spans="1:12" x14ac:dyDescent="0.15">
      <c r="A23">
        <v>0.43418174635064055</v>
      </c>
      <c r="B23">
        <v>3.8179453073385858E-5</v>
      </c>
      <c r="C23">
        <v>2.7658216689665546E-2</v>
      </c>
      <c r="D23">
        <f t="shared" si="1"/>
        <v>-3.5878324273595594</v>
      </c>
      <c r="E23">
        <f t="shared" si="2"/>
        <v>-3.7722276551681073</v>
      </c>
      <c r="F23">
        <f t="shared" si="0"/>
        <v>-4.015296453875929</v>
      </c>
      <c r="G23">
        <f t="shared" si="3"/>
        <v>2.3000768394187382E-2</v>
      </c>
      <c r="H23">
        <f t="shared" si="4"/>
        <v>1.8037606439713721E-2</v>
      </c>
    </row>
    <row r="24" spans="1:12" x14ac:dyDescent="0.15">
      <c r="A24">
        <v>0.46599976297736306</v>
      </c>
      <c r="B24">
        <v>4.3632946582821964E-5</v>
      </c>
      <c r="C24">
        <v>3.6134972029963942E-2</v>
      </c>
      <c r="D24">
        <f t="shared" si="1"/>
        <v>-3.320494128290278</v>
      </c>
      <c r="E24">
        <f t="shared" si="2"/>
        <v>-3.5734183988739168</v>
      </c>
      <c r="F24">
        <f t="shared" si="0"/>
        <v>-3.4589807268891821</v>
      </c>
      <c r="G24">
        <f t="shared" si="3"/>
        <v>2.8059770061417511E-2</v>
      </c>
      <c r="H24">
        <f t="shared" si="4"/>
        <v>3.1461813861688524E-2</v>
      </c>
      <c r="I24">
        <f t="array" ref="I24:J28">LINEST(D24:D30,A24:A30,TRUE,TRUE)</f>
        <v>17.484299336229633</v>
      </c>
      <c r="J24">
        <v>-11.606660073397457</v>
      </c>
    </row>
    <row r="25" spans="1:12" x14ac:dyDescent="0.15">
      <c r="A25">
        <v>0.49952216865833193</v>
      </c>
      <c r="B25">
        <v>5.0660093082526482E-5</v>
      </c>
      <c r="C25">
        <v>5.4725163609507813E-2</v>
      </c>
      <c r="D25">
        <f t="shared" si="1"/>
        <v>-2.9054316459110221</v>
      </c>
      <c r="E25">
        <f t="shared" si="2"/>
        <v>-3.3639595686516612</v>
      </c>
      <c r="F25">
        <f t="shared" si="0"/>
        <v>-2.8728649514925966</v>
      </c>
      <c r="G25">
        <f t="shared" si="3"/>
        <v>3.4597994236170548E-2</v>
      </c>
      <c r="H25">
        <f t="shared" si="4"/>
        <v>5.6536719374350106E-2</v>
      </c>
      <c r="I25">
        <v>0.65394063698602645</v>
      </c>
      <c r="J25">
        <v>0.35426115675542796</v>
      </c>
    </row>
    <row r="26" spans="1:12" x14ac:dyDescent="0.15">
      <c r="A26">
        <v>0.51135182208569352</v>
      </c>
      <c r="B26">
        <v>5.4848055102554424E-5</v>
      </c>
      <c r="C26">
        <v>7.0682203803517113E-2</v>
      </c>
      <c r="D26">
        <f t="shared" si="1"/>
        <v>-2.6495614520009227</v>
      </c>
      <c r="E26">
        <f t="shared" si="2"/>
        <v>-3.2900440688987143</v>
      </c>
      <c r="F26">
        <f t="shared" si="0"/>
        <v>-2.6660317499247519</v>
      </c>
      <c r="G26">
        <f t="shared" si="3"/>
        <v>3.725220769627427E-2</v>
      </c>
      <c r="H26">
        <f t="shared" si="4"/>
        <v>6.9527581437292429E-2</v>
      </c>
      <c r="I26">
        <v>0.9930541862029526</v>
      </c>
      <c r="J26">
        <v>9.7661433853562296E-2</v>
      </c>
    </row>
    <row r="27" spans="1:12" x14ac:dyDescent="0.15">
      <c r="A27">
        <v>0.51602058134462359</v>
      </c>
      <c r="B27">
        <v>5.453744984057335E-5</v>
      </c>
      <c r="C27">
        <v>7.0149092210464087E-2</v>
      </c>
      <c r="D27">
        <f t="shared" si="1"/>
        <v>-2.6571324132092862</v>
      </c>
      <c r="E27">
        <f t="shared" si="2"/>
        <v>-3.2608721513975789</v>
      </c>
      <c r="F27">
        <f t="shared" si="0"/>
        <v>-2.5844017655128262</v>
      </c>
      <c r="G27">
        <f t="shared" si="3"/>
        <v>3.8354932118356937E-2</v>
      </c>
      <c r="H27">
        <f t="shared" si="4"/>
        <v>7.5441197630377821E-2</v>
      </c>
      <c r="I27">
        <v>714.85805351209228</v>
      </c>
      <c r="J27">
        <v>5</v>
      </c>
    </row>
    <row r="28" spans="1:12" x14ac:dyDescent="0.15">
      <c r="A28">
        <v>0.53635496303181296</v>
      </c>
      <c r="B28">
        <v>6.8077631941737728E-5</v>
      </c>
      <c r="C28">
        <v>9.6166696161464421E-2</v>
      </c>
      <c r="D28">
        <f t="shared" si="1"/>
        <v>-2.3416721749971368</v>
      </c>
      <c r="E28">
        <f t="shared" si="2"/>
        <v>-3.1338163594587098</v>
      </c>
      <c r="F28">
        <f t="shared" si="0"/>
        <v>-2.2288693492768594</v>
      </c>
      <c r="G28">
        <f t="shared" si="3"/>
        <v>4.3551272385182124E-2</v>
      </c>
      <c r="H28">
        <f t="shared" si="4"/>
        <v>0.1076500759896134</v>
      </c>
      <c r="I28">
        <v>6.8181414476498219</v>
      </c>
      <c r="J28">
        <v>4.7688778311668616E-2</v>
      </c>
    </row>
    <row r="29" spans="1:12" x14ac:dyDescent="0.15">
      <c r="A29" s="1">
        <v>0.60338129753253666</v>
      </c>
      <c r="B29">
        <v>1.1436378314221765E-4</v>
      </c>
      <c r="C29">
        <v>0.337811688938988</v>
      </c>
      <c r="D29">
        <f t="shared" si="1"/>
        <v>-1.0852666720721564</v>
      </c>
      <c r="E29">
        <f t="shared" si="2"/>
        <v>-2.7150141484175894</v>
      </c>
      <c r="F29">
        <f t="shared" si="0"/>
        <v>-1.0569608534559514</v>
      </c>
      <c r="G29">
        <f t="shared" si="3"/>
        <v>6.6204016318377953E-2</v>
      </c>
      <c r="H29">
        <f t="shared" si="4"/>
        <v>0.3475103419350552</v>
      </c>
    </row>
    <row r="30" spans="1:12" x14ac:dyDescent="0.15">
      <c r="A30">
        <v>0.63885835256088841</v>
      </c>
      <c r="B30">
        <v>1.6652945229809194E-4</v>
      </c>
      <c r="C30">
        <v>0.70806433990611761</v>
      </c>
      <c r="D30">
        <f t="shared" si="1"/>
        <v>-0.34522031384373963</v>
      </c>
      <c r="E30">
        <f t="shared" si="2"/>
        <v>-2.4933420370336554</v>
      </c>
      <c r="F30">
        <f t="shared" si="0"/>
        <v>-0.43666940377235974</v>
      </c>
      <c r="G30">
        <f t="shared" si="3"/>
        <v>8.2633340900518076E-2</v>
      </c>
      <c r="H30">
        <f t="shared" si="4"/>
        <v>0.64618502243326004</v>
      </c>
    </row>
    <row r="31" spans="1:12" x14ac:dyDescent="0.15">
      <c r="A31">
        <v>0.67592760864009094</v>
      </c>
      <c r="B31">
        <v>2.4256112115862545E-4</v>
      </c>
      <c r="C31">
        <v>0.98747871273319787</v>
      </c>
      <c r="D31">
        <f t="shared" si="1"/>
        <v>-1.2600339165085244E-2</v>
      </c>
      <c r="E31">
        <f t="shared" si="2"/>
        <v>-2.2617213386430564</v>
      </c>
      <c r="F31">
        <f t="shared" si="0"/>
        <v>0.2114605656877675</v>
      </c>
      <c r="G31">
        <f t="shared" si="3"/>
        <v>0.10417101673986334</v>
      </c>
      <c r="H31">
        <f t="shared" si="4"/>
        <v>1.2354812443149148</v>
      </c>
      <c r="I31">
        <f t="array" ref="I31:J35">LINEST(D30:D35,A30:A35,TRUE,TRUE)</f>
        <v>4.2912009221601073</v>
      </c>
      <c r="J31">
        <v>-2.9868430266372883</v>
      </c>
    </row>
    <row r="32" spans="1:12" x14ac:dyDescent="0.15">
      <c r="A32">
        <v>0.70541315318481645</v>
      </c>
      <c r="B32">
        <v>3.8372817762475264E-4</v>
      </c>
      <c r="C32">
        <v>1.1187356712800061</v>
      </c>
      <c r="D32">
        <f t="shared" si="1"/>
        <v>0.11219918273049959</v>
      </c>
      <c r="E32">
        <f t="shared" si="2"/>
        <v>-2.0774861221260448</v>
      </c>
      <c r="F32">
        <f t="shared" si="0"/>
        <v>0.72699465259948148</v>
      </c>
      <c r="G32">
        <f t="shared" si="3"/>
        <v>0.12524466657917016</v>
      </c>
      <c r="H32">
        <f t="shared" si="4"/>
        <v>2.0688536313644108</v>
      </c>
      <c r="I32">
        <v>0.42510340106524824</v>
      </c>
      <c r="J32">
        <v>0.31576726761170387</v>
      </c>
    </row>
    <row r="33" spans="1:10" x14ac:dyDescent="0.15">
      <c r="A33">
        <v>0.76735169360160327</v>
      </c>
      <c r="B33">
        <v>1.0668762135460418E-3</v>
      </c>
      <c r="C33">
        <v>1.3503600172654555</v>
      </c>
      <c r="D33">
        <f t="shared" si="1"/>
        <v>0.30037123635358559</v>
      </c>
      <c r="E33">
        <f t="shared" si="2"/>
        <v>-1.6904740936683336</v>
      </c>
      <c r="F33">
        <f t="shared" si="0"/>
        <v>1.8099466336957395</v>
      </c>
      <c r="G33">
        <f t="shared" si="3"/>
        <v>0.18443206518845115</v>
      </c>
      <c r="H33">
        <f t="shared" si="4"/>
        <v>6.110121348934781</v>
      </c>
      <c r="I33">
        <v>0.96222804512308036</v>
      </c>
      <c r="J33">
        <v>7.4742123079733117E-2</v>
      </c>
    </row>
    <row r="34" spans="1:10" x14ac:dyDescent="0.15">
      <c r="A34">
        <v>0.80907506569782428</v>
      </c>
      <c r="B34">
        <v>2.0648113748177161E-3</v>
      </c>
      <c r="C34">
        <v>1.5580948653255597</v>
      </c>
      <c r="D34">
        <f t="shared" si="1"/>
        <v>0.44346383476405171</v>
      </c>
      <c r="E34">
        <f t="shared" si="2"/>
        <v>-1.4297729734869806</v>
      </c>
      <c r="F34">
        <f t="shared" si="0"/>
        <v>2.5394505607429583</v>
      </c>
      <c r="G34">
        <f t="shared" si="3"/>
        <v>0.23936325788148777</v>
      </c>
      <c r="H34">
        <f t="shared" si="4"/>
        <v>12.67270617537736</v>
      </c>
      <c r="I34">
        <v>101.89867569825385</v>
      </c>
      <c r="J34">
        <v>4</v>
      </c>
    </row>
    <row r="35" spans="1:10" x14ac:dyDescent="0.15">
      <c r="A35">
        <v>0.83932340938233252</v>
      </c>
      <c r="B35">
        <v>4.3072046077258473E-3</v>
      </c>
      <c r="C35">
        <v>1.8520217745882179</v>
      </c>
      <c r="D35">
        <f t="shared" si="1"/>
        <v>0.61627789349192141</v>
      </c>
      <c r="E35">
        <f t="shared" si="2"/>
        <v>-1.2407715412921911</v>
      </c>
      <c r="F35">
        <f t="shared" si="0"/>
        <v>3.0683216561480524</v>
      </c>
      <c r="G35">
        <f t="shared" si="3"/>
        <v>0.28916103217518996</v>
      </c>
      <c r="H35">
        <f t="shared" si="4"/>
        <v>21.505778278147972</v>
      </c>
      <c r="I35">
        <v>0.56924522961592228</v>
      </c>
      <c r="J35">
        <v>2.2345539849863896E-2</v>
      </c>
    </row>
    <row r="36" spans="1:10" x14ac:dyDescent="0.15">
      <c r="A36">
        <v>0.9</v>
      </c>
      <c r="E36">
        <f>$I$8*A36+$J$8</f>
        <v>-0.86164458323301751</v>
      </c>
      <c r="F36">
        <f>$J$24+$I$24*A36</f>
        <v>4.1292093292092122</v>
      </c>
      <c r="G36">
        <f>EXP(E36)</f>
        <v>0.42246672899225451</v>
      </c>
      <c r="H36">
        <f>EXP(F36)</f>
        <v>62.128780097727521</v>
      </c>
    </row>
  </sheetData>
  <sortState xmlns:xlrd2="http://schemas.microsoft.com/office/spreadsheetml/2017/richdata2" ref="A8:C34">
    <sortCondition ref="A8:A34"/>
  </sortState>
  <pageMargins left="0.7" right="0.7" top="0.78740157499999996" bottom="0.78740157499999996" header="0.3" footer="0.3"/>
  <headerFooter>
    <oddFooter>&amp;C_x000D_&amp;1#&amp;"Arial"&amp;10&amp;K000000 Internal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910B9FC291B9428B642EC054935679" ma:contentTypeVersion="12" ma:contentTypeDescription="Create a new document." ma:contentTypeScope="" ma:versionID="a54c2875106ece6bba43a0dceb0ea5d9">
  <xsd:schema xmlns:xsd="http://www.w3.org/2001/XMLSchema" xmlns:xs="http://www.w3.org/2001/XMLSchema" xmlns:p="http://schemas.microsoft.com/office/2006/metadata/properties" xmlns:ns2="eb9464a9-a643-477c-8e3b-0a1c27b56536" xmlns:ns3="a6c4d6d5-0ceb-4597-baf4-6ac3abef3ffa" targetNamespace="http://schemas.microsoft.com/office/2006/metadata/properties" ma:root="true" ma:fieldsID="327c8ba48e0e9b26a5fdb07f320ef399" ns2:_="" ns3:_="">
    <xsd:import namespace="eb9464a9-a643-477c-8e3b-0a1c27b56536"/>
    <xsd:import namespace="a6c4d6d5-0ceb-4597-baf4-6ac3abef3f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9464a9-a643-477c-8e3b-0a1c27b565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c7af76c-f141-45ca-ae1a-4959eb0cbd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c4d6d5-0ceb-4597-baf4-6ac3abef3ff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d8473a7-a6fd-442b-b74a-3842775a4101}" ma:internalName="TaxCatchAll" ma:showField="CatchAllData" ma:web="a6c4d6d5-0ceb-4597-baf4-6ac3abef3f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6c4d6d5-0ceb-4597-baf4-6ac3abef3ffa" xsi:nil="true"/>
    <lcf76f155ced4ddcb4097134ff3c332f xmlns="eb9464a9-a643-477c-8e3b-0a1c27b5653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88AB3F-9650-45FA-AEB0-D34824A3C6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9464a9-a643-477c-8e3b-0a1c27b56536"/>
    <ds:schemaRef ds:uri="a6c4d6d5-0ceb-4597-baf4-6ac3abef3f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C6D4F5-29F2-47FF-8B82-27E7E0039C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25B8BA-8B8D-42BB-9F1B-2E8BDE2EF93C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a6c4d6d5-0ceb-4597-baf4-6ac3abef3ffa"/>
    <ds:schemaRef ds:uri="eb9464a9-a643-477c-8e3b-0a1c27b56536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06530cf4-8573-4c29-a912-bbcdac835909}" enabled="1" method="Standard" siteId="{ecaa386b-c8df-4ce0-ad01-740cbdb5ba55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>BASF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NIKOLAUS.NESTLE@BASF.COM</dc:creator>
  <cp:lastModifiedBy>Melanie Britton (Chemistry)</cp:lastModifiedBy>
  <dcterms:created xsi:type="dcterms:W3CDTF">2026-02-06T14:16:26Z</dcterms:created>
  <dcterms:modified xsi:type="dcterms:W3CDTF">2026-05-11T13:34:18Z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0x01010056910B9FC291B9428B642EC054935679</vt:lpwstr>
  </property>
  <property fmtid="{D5CDD505-2E9C-101B-9397-08002B2CF9AE}" pid="3" name="MediaServiceImageTags">
    <vt:lpwstr/>
  </property>
</Properties>
</file>