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omanrla\Documents\Bham PLA project\Manuscripts\Manuscript 2. ChemSusChem\"/>
    </mc:Choice>
  </mc:AlternateContent>
  <xr:revisionPtr revIDLastSave="0" documentId="13_ncr:1_{BA86C179-1ECE-4F6F-A48A-D485E40F307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Zn(A)2" sheetId="3" r:id="rId1"/>
    <sheet name="Zn(B)2" sheetId="2" r:id="rId2"/>
    <sheet name="Zn(C)2" sheetId="6" r:id="rId3"/>
    <sheet name="Zn(D)2" sheetId="5" r:id="rId4"/>
    <sheet name="Zn(1)2" sheetId="4" r:id="rId5"/>
    <sheet name="Graph" sheetId="8" r:id="rId6"/>
    <sheet name="Scale-up data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" i="4" l="1"/>
  <c r="J23" i="4"/>
  <c r="J20" i="4"/>
  <c r="J22" i="4"/>
  <c r="J21" i="4"/>
  <c r="J19" i="4"/>
  <c r="J18" i="4"/>
  <c r="J17" i="4"/>
  <c r="J3" i="4"/>
  <c r="J16" i="4"/>
  <c r="J15" i="4" l="1"/>
  <c r="J247" i="2" l="1"/>
  <c r="J248" i="2"/>
  <c r="J249" i="2"/>
  <c r="J250" i="2"/>
  <c r="J251" i="2"/>
  <c r="J252" i="2"/>
  <c r="J246" i="2"/>
  <c r="J245" i="2"/>
  <c r="J92" i="3"/>
  <c r="J91" i="3"/>
  <c r="J90" i="3"/>
  <c r="J88" i="3"/>
  <c r="J89" i="3"/>
  <c r="J87" i="3"/>
  <c r="J86" i="3"/>
  <c r="J235" i="2" l="1"/>
  <c r="J236" i="2"/>
  <c r="J237" i="2"/>
  <c r="J238" i="2"/>
  <c r="J239" i="2"/>
  <c r="J240" i="2"/>
  <c r="J234" i="2"/>
  <c r="J233" i="2"/>
  <c r="J229" i="2"/>
  <c r="J230" i="2"/>
  <c r="J228" i="2"/>
  <c r="J227" i="2"/>
  <c r="J82" i="3" l="1"/>
  <c r="J81" i="3"/>
  <c r="J79" i="3"/>
  <c r="J80" i="3"/>
  <c r="J78" i="3"/>
  <c r="J77" i="3"/>
  <c r="J76" i="3"/>
  <c r="J222" i="2"/>
  <c r="J221" i="2"/>
  <c r="J219" i="2"/>
  <c r="J220" i="2"/>
  <c r="J218" i="2"/>
  <c r="J217" i="2"/>
  <c r="J203" i="2" l="1"/>
  <c r="J204" i="2"/>
  <c r="J205" i="2"/>
  <c r="J206" i="2"/>
  <c r="J207" i="2"/>
  <c r="J208" i="2"/>
  <c r="J209" i="2"/>
  <c r="J210" i="2"/>
  <c r="J202" i="2"/>
  <c r="J201" i="2"/>
  <c r="J196" i="2"/>
  <c r="J195" i="2"/>
  <c r="J194" i="2"/>
  <c r="J193" i="2"/>
  <c r="J192" i="2"/>
  <c r="J191" i="2"/>
  <c r="J190" i="2"/>
  <c r="J189" i="2"/>
  <c r="J72" i="3"/>
  <c r="J183" i="2" l="1"/>
  <c r="J182" i="2"/>
  <c r="J181" i="2"/>
  <c r="J71" i="3"/>
  <c r="J70" i="3"/>
  <c r="J69" i="3"/>
  <c r="J173" i="2" l="1"/>
  <c r="J172" i="2"/>
  <c r="J171" i="2"/>
  <c r="J163" i="2" l="1"/>
  <c r="J162" i="2" l="1"/>
  <c r="J161" i="2"/>
  <c r="J150" i="2"/>
  <c r="J149" i="2"/>
  <c r="J142" i="2" l="1"/>
  <c r="J143" i="2"/>
  <c r="J144" i="2"/>
  <c r="J141" i="2"/>
  <c r="J140" i="2"/>
  <c r="J139" i="2"/>
  <c r="J138" i="2"/>
  <c r="J129" i="2"/>
  <c r="J117" i="2"/>
  <c r="J116" i="2"/>
  <c r="J115" i="2"/>
  <c r="J114" i="2"/>
  <c r="J112" i="2"/>
  <c r="J113" i="2"/>
  <c r="J111" i="2"/>
  <c r="J137" i="2"/>
  <c r="J123" i="2" l="1"/>
  <c r="J110" i="2"/>
  <c r="J62" i="3" l="1"/>
  <c r="J61" i="3"/>
  <c r="J60" i="3"/>
  <c r="J58" i="3"/>
  <c r="J59" i="3"/>
  <c r="J57" i="3"/>
  <c r="J51" i="3" l="1"/>
  <c r="J50" i="3"/>
  <c r="J49" i="3"/>
  <c r="J48" i="3"/>
  <c r="J47" i="3"/>
  <c r="J3" i="6" l="1"/>
  <c r="J4" i="6"/>
  <c r="J5" i="6"/>
  <c r="J6" i="6"/>
  <c r="J7" i="6"/>
  <c r="J8" i="6"/>
  <c r="J9" i="6"/>
  <c r="F9" i="6"/>
  <c r="J2" i="6"/>
  <c r="J9" i="5" l="1"/>
  <c r="F9" i="5"/>
  <c r="J4" i="5"/>
  <c r="J5" i="5"/>
  <c r="J6" i="5"/>
  <c r="J7" i="5"/>
  <c r="J8" i="5"/>
  <c r="J3" i="5"/>
  <c r="J2" i="5"/>
  <c r="F9" i="4"/>
  <c r="J9" i="4"/>
  <c r="J4" i="4"/>
  <c r="J5" i="4"/>
  <c r="J6" i="4"/>
  <c r="J7" i="4"/>
  <c r="J8" i="4"/>
  <c r="J2" i="4"/>
  <c r="J104" i="2"/>
  <c r="J103" i="2"/>
  <c r="J102" i="2"/>
  <c r="J100" i="2"/>
  <c r="J101" i="2"/>
  <c r="J99" i="2"/>
  <c r="J98" i="2"/>
  <c r="J56" i="3" l="1"/>
  <c r="J46" i="3"/>
  <c r="J32" i="3" l="1"/>
  <c r="J33" i="3"/>
  <c r="J34" i="3"/>
  <c r="J35" i="3"/>
  <c r="J36" i="3"/>
  <c r="J37" i="3"/>
  <c r="J38" i="3"/>
  <c r="J39" i="3"/>
  <c r="J40" i="3"/>
  <c r="J31" i="3"/>
  <c r="J30" i="3" l="1"/>
  <c r="J24" i="3"/>
  <c r="J16" i="3"/>
  <c r="J17" i="3"/>
  <c r="J18" i="3"/>
  <c r="J19" i="3"/>
  <c r="J20" i="3"/>
  <c r="J21" i="3"/>
  <c r="J22" i="3"/>
  <c r="J23" i="3"/>
  <c r="J15" i="3"/>
  <c r="J14" i="3"/>
  <c r="J90" i="2" l="1"/>
  <c r="J89" i="2"/>
  <c r="J86" i="2"/>
  <c r="J83" i="2"/>
  <c r="J84" i="2"/>
  <c r="J85" i="2"/>
  <c r="J87" i="2"/>
  <c r="J88" i="2"/>
  <c r="J82" i="2"/>
  <c r="J70" i="2" l="1"/>
  <c r="J69" i="2"/>
  <c r="J68" i="2"/>
  <c r="J62" i="2"/>
  <c r="J67" i="2"/>
  <c r="J66" i="2"/>
  <c r="J65" i="2"/>
  <c r="J64" i="2"/>
  <c r="J63" i="2"/>
  <c r="J61" i="2"/>
  <c r="J51" i="2" l="1"/>
  <c r="J52" i="2"/>
  <c r="J50" i="2"/>
  <c r="J49" i="2"/>
  <c r="J3" i="3" l="1"/>
  <c r="J4" i="3"/>
  <c r="K4" i="3"/>
  <c r="K5" i="3"/>
  <c r="K6" i="3"/>
  <c r="K7" i="3"/>
  <c r="K8" i="3"/>
  <c r="K9" i="3"/>
  <c r="K3" i="3"/>
  <c r="J48" i="2"/>
  <c r="J47" i="2"/>
  <c r="J5" i="3"/>
  <c r="J6" i="3"/>
  <c r="J7" i="3"/>
  <c r="J8" i="3"/>
  <c r="J9" i="3"/>
  <c r="J2" i="3" l="1"/>
  <c r="J4" i="2" l="1"/>
  <c r="J7" i="2"/>
  <c r="J8" i="2"/>
  <c r="J12" i="2"/>
  <c r="J2" i="2"/>
  <c r="J14" i="2"/>
  <c r="J15" i="2"/>
  <c r="J16" i="2"/>
  <c r="J17" i="2"/>
  <c r="J13" i="2"/>
  <c r="J6" i="2"/>
  <c r="J3" i="2"/>
</calcChain>
</file>

<file path=xl/sharedStrings.xml><?xml version="1.0" encoding="utf-8"?>
<sst xmlns="http://schemas.openxmlformats.org/spreadsheetml/2006/main" count="446" uniqueCount="56">
  <si>
    <t>#</t>
  </si>
  <si>
    <t>Cat</t>
  </si>
  <si>
    <t>Solvent</t>
  </si>
  <si>
    <t>T  /°C</t>
  </si>
  <si>
    <t>wt %</t>
  </si>
  <si>
    <t>t / h</t>
  </si>
  <si>
    <t>[Int]</t>
  </si>
  <si>
    <t>[CE]</t>
  </si>
  <si>
    <t>Me-LA</t>
  </si>
  <si>
    <t>THF</t>
  </si>
  <si>
    <t>(MeOH)</t>
  </si>
  <si>
    <t>ln([Int]0/[Int])</t>
  </si>
  <si>
    <t>Zn(B)2</t>
  </si>
  <si>
    <t>(Air)</t>
  </si>
  <si>
    <t>(EtOH)</t>
  </si>
  <si>
    <t>t / min</t>
  </si>
  <si>
    <t>Tol</t>
  </si>
  <si>
    <t>SB8</t>
  </si>
  <si>
    <t>Zn(A)2</t>
  </si>
  <si>
    <t>Tol(Dry)</t>
  </si>
  <si>
    <t>THF(NON-GPC)</t>
  </si>
  <si>
    <t>Zn(C)2</t>
  </si>
  <si>
    <t>Zn(1)2</t>
  </si>
  <si>
    <t>thf</t>
  </si>
  <si>
    <t>aceto</t>
  </si>
  <si>
    <t>2.5 g PLA</t>
  </si>
  <si>
    <t>MIBK</t>
  </si>
  <si>
    <t>outside GB/AIR</t>
  </si>
  <si>
    <t>2Me-THF</t>
  </si>
  <si>
    <t>MeOH</t>
  </si>
  <si>
    <t>100mg PET</t>
  </si>
  <si>
    <t>EtOH</t>
  </si>
  <si>
    <t>EtOH 1.45 mL</t>
  </si>
  <si>
    <t>0.25 g PET</t>
  </si>
  <si>
    <t>Aceto</t>
  </si>
  <si>
    <t>Zn(D)2</t>
  </si>
  <si>
    <t>Cat.</t>
  </si>
  <si>
    <t>Time / h</t>
  </si>
  <si>
    <r>
      <t>X</t>
    </r>
    <r>
      <rPr>
        <i/>
        <vertAlign val="subscript"/>
        <sz val="12"/>
        <color theme="1"/>
        <rFont val="Arial"/>
        <family val="2"/>
      </rPr>
      <t>Int</t>
    </r>
  </si>
  <si>
    <r>
      <t>S</t>
    </r>
    <r>
      <rPr>
        <i/>
        <vertAlign val="subscript"/>
        <sz val="12"/>
        <color theme="1"/>
        <rFont val="Arial"/>
        <family val="2"/>
      </rPr>
      <t>A-La</t>
    </r>
  </si>
  <si>
    <r>
      <t>Y</t>
    </r>
    <r>
      <rPr>
        <i/>
        <vertAlign val="subscript"/>
        <sz val="12"/>
        <color theme="1"/>
        <rFont val="Arial"/>
        <family val="2"/>
      </rPr>
      <t>A-La</t>
    </r>
  </si>
  <si>
    <r>
      <t>k</t>
    </r>
    <r>
      <rPr>
        <i/>
        <vertAlign val="subscript"/>
        <sz val="12"/>
        <color theme="1"/>
        <rFont val="Arial"/>
        <family val="2"/>
      </rPr>
      <t xml:space="preserve">1 </t>
    </r>
    <r>
      <rPr>
        <i/>
        <sz val="12"/>
        <color theme="1"/>
        <rFont val="Arial"/>
        <family val="2"/>
      </rPr>
      <t xml:space="preserve">/ </t>
    </r>
    <r>
      <rPr>
        <sz val="12"/>
        <color theme="1"/>
        <rFont val="Arial"/>
        <family val="2"/>
      </rPr>
      <t>min</t>
    </r>
    <r>
      <rPr>
        <vertAlign val="superscript"/>
        <sz val="12"/>
        <color theme="1"/>
        <rFont val="Arial"/>
        <family val="2"/>
      </rPr>
      <t>-1</t>
    </r>
  </si>
  <si>
    <r>
      <t>k</t>
    </r>
    <r>
      <rPr>
        <i/>
        <vertAlign val="subscript"/>
        <sz val="12"/>
        <color theme="1"/>
        <rFont val="Arial"/>
        <family val="2"/>
      </rPr>
      <t xml:space="preserve">2 </t>
    </r>
    <r>
      <rPr>
        <i/>
        <sz val="12"/>
        <color theme="1"/>
        <rFont val="Arial"/>
        <family val="2"/>
      </rPr>
      <t xml:space="preserve">/ </t>
    </r>
    <r>
      <rPr>
        <sz val="12"/>
        <color theme="1"/>
        <rFont val="Arial"/>
        <family val="2"/>
      </rPr>
      <t>min</t>
    </r>
    <r>
      <rPr>
        <vertAlign val="superscript"/>
        <sz val="12"/>
        <color theme="1"/>
        <rFont val="Arial"/>
        <family val="2"/>
      </rPr>
      <t>-1</t>
    </r>
  </si>
  <si>
    <r>
      <t>k</t>
    </r>
    <r>
      <rPr>
        <i/>
        <vertAlign val="subscript"/>
        <sz val="12"/>
        <color theme="1"/>
        <rFont val="Arial"/>
        <family val="2"/>
      </rPr>
      <t xml:space="preserve">-2 </t>
    </r>
    <r>
      <rPr>
        <i/>
        <sz val="12"/>
        <color theme="1"/>
        <rFont val="Arial"/>
        <family val="2"/>
      </rPr>
      <t xml:space="preserve">/ </t>
    </r>
    <r>
      <rPr>
        <sz val="12"/>
        <color theme="1"/>
        <rFont val="Arial"/>
        <family val="2"/>
      </rPr>
      <t>min</t>
    </r>
    <r>
      <rPr>
        <vertAlign val="superscript"/>
        <sz val="12"/>
        <color theme="1"/>
        <rFont val="Arial"/>
        <family val="2"/>
      </rPr>
      <t>-1</t>
    </r>
  </si>
  <si>
    <r>
      <t>Zn(</t>
    </r>
    <r>
      <rPr>
        <b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>)</t>
    </r>
    <r>
      <rPr>
        <vertAlign val="subscript"/>
        <sz val="12"/>
        <color theme="1"/>
        <rFont val="Arial"/>
        <family val="2"/>
      </rPr>
      <t>2</t>
    </r>
  </si>
  <si>
    <r>
      <t>1.9 × 10</t>
    </r>
    <r>
      <rPr>
        <vertAlign val="superscript"/>
        <sz val="12"/>
        <color theme="1"/>
        <rFont val="Arial"/>
        <family val="2"/>
      </rPr>
      <t>-2</t>
    </r>
  </si>
  <si>
    <r>
      <t>8.8 × 10</t>
    </r>
    <r>
      <rPr>
        <vertAlign val="superscript"/>
        <sz val="12"/>
        <color theme="1"/>
        <rFont val="Arial"/>
        <family val="2"/>
      </rPr>
      <t>-3</t>
    </r>
  </si>
  <si>
    <r>
      <t>4.8 × 10</t>
    </r>
    <r>
      <rPr>
        <vertAlign val="superscript"/>
        <sz val="12"/>
        <color theme="1"/>
        <rFont val="Arial"/>
        <family val="2"/>
      </rPr>
      <t>-3</t>
    </r>
  </si>
  <si>
    <r>
      <t>Zn(</t>
    </r>
    <r>
      <rPr>
        <b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>)</t>
    </r>
    <r>
      <rPr>
        <vertAlign val="subscript"/>
        <sz val="12"/>
        <color theme="1"/>
        <rFont val="Arial"/>
        <family val="2"/>
      </rPr>
      <t>2</t>
    </r>
  </si>
  <si>
    <r>
      <t>1.8 × 10</t>
    </r>
    <r>
      <rPr>
        <vertAlign val="superscript"/>
        <sz val="12"/>
        <color theme="1"/>
        <rFont val="Arial"/>
        <family val="2"/>
      </rPr>
      <t>-2</t>
    </r>
  </si>
  <si>
    <r>
      <t>7.7 × 10</t>
    </r>
    <r>
      <rPr>
        <vertAlign val="superscript"/>
        <sz val="12"/>
        <color theme="1"/>
        <rFont val="Arial"/>
        <family val="2"/>
      </rPr>
      <t>-3</t>
    </r>
  </si>
  <si>
    <r>
      <t>1.1 × 10</t>
    </r>
    <r>
      <rPr>
        <vertAlign val="superscript"/>
        <sz val="12"/>
        <color theme="1"/>
        <rFont val="Arial"/>
        <family val="2"/>
      </rPr>
      <t>-3</t>
    </r>
  </si>
  <si>
    <r>
      <t>Zn(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)</t>
    </r>
    <r>
      <rPr>
        <vertAlign val="subscript"/>
        <sz val="12"/>
        <color theme="1"/>
        <rFont val="Arial"/>
        <family val="2"/>
      </rPr>
      <t>2</t>
    </r>
  </si>
  <si>
    <r>
      <t>2.2 × 10</t>
    </r>
    <r>
      <rPr>
        <vertAlign val="superscript"/>
        <sz val="12"/>
        <color theme="1"/>
        <rFont val="Arial"/>
        <family val="2"/>
      </rPr>
      <t>-2</t>
    </r>
  </si>
  <si>
    <r>
      <t>9.4 × 10</t>
    </r>
    <r>
      <rPr>
        <vertAlign val="superscript"/>
        <sz val="12"/>
        <color theme="1"/>
        <rFont val="Arial"/>
        <family val="2"/>
      </rPr>
      <t>-3</t>
    </r>
  </si>
  <si>
    <r>
      <t>1.5 × 10</t>
    </r>
    <r>
      <rPr>
        <vertAlign val="superscript"/>
        <sz val="12"/>
        <color theme="1"/>
        <rFont val="Arial"/>
        <family val="2"/>
      </rPr>
      <t>-3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</si>
</sst>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i/>
      <vertAlign val="subscript"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vertAlign val="subscript"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2" borderId="0" xfId="0" applyFill="1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1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Zn(B)2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backward val="15"/>
            <c:dispRSqr val="1"/>
            <c:dispEq val="1"/>
            <c:trendlineLbl>
              <c:layout>
                <c:manualLayout>
                  <c:x val="6.074523179925885E-2"/>
                  <c:y val="0.21299643025498249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ED7D3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>
                        <a:solidFill>
                          <a:schemeClr val="accent2"/>
                        </a:solidFill>
                      </a:rPr>
                      <a:t>Zn(</a:t>
                    </a:r>
                    <a:r>
                      <a:rPr lang="en-US" b="1" baseline="0">
                        <a:solidFill>
                          <a:schemeClr val="accent2"/>
                        </a:solidFill>
                      </a:rPr>
                      <a:t>B</a:t>
                    </a:r>
                    <a:r>
                      <a:rPr lang="en-US" baseline="0">
                        <a:solidFill>
                          <a:schemeClr val="accent2"/>
                        </a:solidFill>
                      </a:rPr>
                      <a:t>)</a:t>
                    </a:r>
                    <a:r>
                      <a:rPr lang="en-US" baseline="-25000">
                        <a:solidFill>
                          <a:schemeClr val="accent2"/>
                        </a:solidFill>
                      </a:rPr>
                      <a:t>2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>
                        <a:solidFill>
                          <a:srgbClr val="ED7D31"/>
                        </a:solidFill>
                      </a:defRPr>
                    </a:pPr>
                    <a:r>
                      <a:rPr lang="en-US" baseline="0">
                        <a:solidFill>
                          <a:schemeClr val="accent2"/>
                        </a:solidFill>
                      </a:rPr>
                      <a:t>y = 0.063x + 0.68</a:t>
                    </a:r>
                    <a:br>
                      <a:rPr lang="en-US" baseline="0">
                        <a:solidFill>
                          <a:schemeClr val="accent2"/>
                        </a:solidFill>
                      </a:rPr>
                    </a:br>
                    <a:r>
                      <a:rPr lang="en-US" baseline="0">
                        <a:solidFill>
                          <a:schemeClr val="accent2"/>
                        </a:solidFill>
                      </a:rPr>
                      <a:t>R² = 0.98</a:t>
                    </a:r>
                    <a:endParaRPr lang="en-US">
                      <a:solidFill>
                        <a:schemeClr val="accent2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ED7D3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'Zn(B)2'!$F$99:$F$103</c:f>
              <c:numCache>
                <c:formatCode>General</c:formatCode>
                <c:ptCount val="5"/>
                <c:pt idx="0">
                  <c:v>13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xVal>
          <c:yVal>
            <c:numRef>
              <c:f>'Zn(B)2'!$J$99:$J$103</c:f>
              <c:numCache>
                <c:formatCode>General</c:formatCode>
                <c:ptCount val="5"/>
                <c:pt idx="0">
                  <c:v>1.4696759700589417</c:v>
                </c:pt>
                <c:pt idx="1">
                  <c:v>1.9661128563728327</c:v>
                </c:pt>
                <c:pt idx="2">
                  <c:v>2.6592600369327779</c:v>
                </c:pt>
                <c:pt idx="3">
                  <c:v>2.9957322735539909</c:v>
                </c:pt>
                <c:pt idx="4">
                  <c:v>3.912023005428146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5E-4919-8742-F30677CEBD3C}"/>
            </c:ext>
          </c:extLst>
        </c:ser>
        <c:ser>
          <c:idx val="0"/>
          <c:order val="1"/>
          <c:tx>
            <c:v>Zn(A)2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backward val="8"/>
            <c:dispRSqr val="1"/>
            <c:dispEq val="1"/>
            <c:trendlineLbl>
              <c:layout>
                <c:manualLayout>
                  <c:x val="0.11452482180797652"/>
                  <c:y val="3.3410353625245338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>
                        <a:solidFill>
                          <a:schemeClr val="accent1"/>
                        </a:solidFill>
                      </a:rPr>
                      <a:t>Zn(</a:t>
                    </a:r>
                    <a:r>
                      <a:rPr lang="en-US" b="1" baseline="0">
                        <a:solidFill>
                          <a:schemeClr val="accent1"/>
                        </a:solidFill>
                      </a:rPr>
                      <a:t>A</a:t>
                    </a:r>
                    <a:r>
                      <a:rPr lang="en-US" baseline="0">
                        <a:solidFill>
                          <a:schemeClr val="accent1"/>
                        </a:solidFill>
                      </a:rPr>
                      <a:t>)</a:t>
                    </a:r>
                    <a:r>
                      <a:rPr lang="en-US" baseline="-25000">
                        <a:solidFill>
                          <a:schemeClr val="accent1"/>
                        </a:solidFill>
                      </a:rPr>
                      <a:t>2</a:t>
                    </a:r>
                  </a:p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accent1"/>
                        </a:solidFill>
                      </a:rPr>
                      <a:t>y = 0.20x + 0.85</a:t>
                    </a:r>
                    <a:br>
                      <a:rPr lang="en-US" baseline="0">
                        <a:solidFill>
                          <a:schemeClr val="accent1"/>
                        </a:solidFill>
                      </a:rPr>
                    </a:br>
                    <a:r>
                      <a:rPr lang="en-US" baseline="0">
                        <a:solidFill>
                          <a:schemeClr val="accent1"/>
                        </a:solidFill>
                      </a:rPr>
                      <a:t>R² = 0.97</a:t>
                    </a:r>
                    <a:endParaRPr lang="en-US">
                      <a:solidFill>
                        <a:schemeClr val="accent1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'Zn(A)2'!$F$57:$F$60</c:f>
              <c:numCache>
                <c:formatCode>General</c:formatCode>
                <c:ptCount val="4"/>
                <c:pt idx="0">
                  <c:v>6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</c:numCache>
            </c:numRef>
          </c:xVal>
          <c:yVal>
            <c:numRef>
              <c:f>'Zn(A)2'!$J$57:$J$60</c:f>
              <c:numCache>
                <c:formatCode>General</c:formatCode>
                <c:ptCount val="4"/>
                <c:pt idx="0">
                  <c:v>1.8325814637483102</c:v>
                </c:pt>
                <c:pt idx="1">
                  <c:v>2.9957322735539909</c:v>
                </c:pt>
                <c:pt idx="2">
                  <c:v>3.912023005428146</c:v>
                </c:pt>
                <c:pt idx="3">
                  <c:v>4.6051701859880918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5E-4919-8742-F30677CEBD3C}"/>
            </c:ext>
          </c:extLst>
        </c:ser>
        <c:ser>
          <c:idx val="2"/>
          <c:order val="2"/>
          <c:tx>
            <c:v>Zn(D)2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8.892693442024209E-2"/>
                  <c:y val="2.5183547308123534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Zn(</a:t>
                    </a:r>
                    <a:r>
                      <a:rPr lang="en-US" b="1" baseline="0"/>
                      <a:t>D</a:t>
                    </a:r>
                    <a:r>
                      <a:rPr lang="en-US" baseline="0"/>
                      <a:t>)</a:t>
                    </a:r>
                    <a:r>
                      <a:rPr lang="en-US" baseline="-25000"/>
                      <a:t>2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0.0017x + 0.041</a:t>
                    </a:r>
                    <a:br>
                      <a:rPr lang="en-US" baseline="0"/>
                    </a:br>
                    <a:r>
                      <a:rPr lang="en-US" baseline="0"/>
                      <a:t>R² = 0.99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'Zn(D)2'!$F$3:$F$8</c:f>
              <c:numCache>
                <c:formatCode>General</c:formatCode>
                <c:ptCount val="6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60</c:v>
                </c:pt>
                <c:pt idx="4">
                  <c:v>120</c:v>
                </c:pt>
                <c:pt idx="5">
                  <c:v>185</c:v>
                </c:pt>
              </c:numCache>
            </c:numRef>
          </c:xVal>
          <c:yVal>
            <c:numRef>
              <c:f>'Zn(D)2'!$J$3:$J$8</c:f>
              <c:numCache>
                <c:formatCode>General</c:formatCode>
                <c:ptCount val="6"/>
                <c:pt idx="0">
                  <c:v>5.1293294387550481E-2</c:v>
                </c:pt>
                <c:pt idx="1">
                  <c:v>9.4310679471241415E-2</c:v>
                </c:pt>
                <c:pt idx="2">
                  <c:v>0.127833371509885</c:v>
                </c:pt>
                <c:pt idx="3">
                  <c:v>0.1392620673335076</c:v>
                </c:pt>
                <c:pt idx="4">
                  <c:v>0.24846135929849972</c:v>
                </c:pt>
                <c:pt idx="5">
                  <c:v>0.3424903089467759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E5E-4919-8742-F30677CEBD3C}"/>
            </c:ext>
          </c:extLst>
        </c:ser>
        <c:ser>
          <c:idx val="3"/>
          <c:order val="3"/>
          <c:tx>
            <c:v>Zn(1)2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1282819240494141E-2"/>
                  <c:y val="-6.5178798828730344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ysClr val="windowText" lastClr="000000">
                            <a:lumMod val="65000"/>
                            <a:lumOff val="3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baseline="0">
                        <a:solidFill>
                          <a:schemeClr val="accent4"/>
                        </a:solidFill>
                        <a:effectLst/>
                      </a:rPr>
                      <a:t>Zn(</a:t>
                    </a:r>
                    <a:r>
                      <a:rPr lang="en-US" sz="900" b="1" i="0" baseline="0">
                        <a:solidFill>
                          <a:schemeClr val="accent4"/>
                        </a:solidFill>
                        <a:effectLst/>
                      </a:rPr>
                      <a:t>1</a:t>
                    </a:r>
                    <a:r>
                      <a:rPr lang="en-US" sz="900" b="0" i="0" baseline="0">
                        <a:solidFill>
                          <a:schemeClr val="accent4"/>
                        </a:solidFill>
                        <a:effectLst/>
                      </a:rPr>
                      <a:t>)</a:t>
                    </a:r>
                    <a:r>
                      <a:rPr lang="en-US" sz="900" b="0" i="0" baseline="-25000">
                        <a:solidFill>
                          <a:schemeClr val="accent4"/>
                        </a:solidFill>
                        <a:effectLst/>
                      </a:rPr>
                      <a:t>2</a:t>
                    </a:r>
                    <a:endParaRPr lang="en-GB" sz="900">
                      <a:solidFill>
                        <a:schemeClr val="accent4"/>
                      </a:solidFill>
                      <a:effectLst/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>
                        <a:solidFill>
                          <a:sysClr val="windowText" lastClr="000000">
                            <a:lumMod val="65000"/>
                            <a:lumOff val="35000"/>
                          </a:sysClr>
                        </a:solidFill>
                      </a:defRPr>
                    </a:pPr>
                    <a:r>
                      <a:rPr lang="en-US" sz="900" baseline="0">
                        <a:solidFill>
                          <a:schemeClr val="accent4"/>
                        </a:solidFill>
                      </a:rPr>
                      <a:t>y = 0.0059x - 0.026</a:t>
                    </a:r>
                    <a:br>
                      <a:rPr lang="en-US" sz="900" baseline="0">
                        <a:solidFill>
                          <a:schemeClr val="accent4"/>
                        </a:solidFill>
                      </a:rPr>
                    </a:br>
                    <a:r>
                      <a:rPr lang="en-US" sz="900" baseline="0">
                        <a:solidFill>
                          <a:schemeClr val="accent4"/>
                        </a:solidFill>
                      </a:rPr>
                      <a:t>R² = 0.99</a:t>
                    </a:r>
                    <a:endParaRPr lang="en-US" sz="900">
                      <a:solidFill>
                        <a:schemeClr val="accent4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ysClr val="windowText" lastClr="000000">
                          <a:lumMod val="65000"/>
                          <a:lumOff val="3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'Zn(1)2'!$F$16:$F$23</c:f>
              <c:numCache>
                <c:formatCode>General</c:formatCode>
                <c:ptCount val="8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150</c:v>
                </c:pt>
                <c:pt idx="7">
                  <c:v>180</c:v>
                </c:pt>
              </c:numCache>
            </c:numRef>
          </c:xVal>
          <c:yVal>
            <c:numRef>
              <c:f>'Zn(1)2'!$J$16:$J$23</c:f>
              <c:numCache>
                <c:formatCode>General</c:formatCode>
                <c:ptCount val="8"/>
                <c:pt idx="0">
                  <c:v>8.3381608939051E-2</c:v>
                </c:pt>
                <c:pt idx="1">
                  <c:v>0.1392620673335076</c:v>
                </c:pt>
                <c:pt idx="2">
                  <c:v>0.24846135929849972</c:v>
                </c:pt>
                <c:pt idx="3">
                  <c:v>0.32850406697203605</c:v>
                </c:pt>
                <c:pt idx="4">
                  <c:v>0.51082562376599072</c:v>
                </c:pt>
                <c:pt idx="5">
                  <c:v>0.65392646740666405</c:v>
                </c:pt>
                <c:pt idx="6">
                  <c:v>0.84397007029452897</c:v>
                </c:pt>
                <c:pt idx="7">
                  <c:v>1.07880966137193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E5E-4919-8742-F30677CEBD3C}"/>
            </c:ext>
          </c:extLst>
        </c:ser>
        <c:ser>
          <c:idx val="4"/>
          <c:order val="4"/>
          <c:tx>
            <c:v>Zn(C)2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2866112574442107"/>
                  <c:y val="-1.357542247573022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1">
                            <a:lumMod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0" i="0" baseline="0">
                        <a:solidFill>
                          <a:schemeClr val="accent1">
                            <a:lumMod val="50000"/>
                          </a:schemeClr>
                        </a:solidFill>
                        <a:effectLst/>
                      </a:rPr>
                      <a:t>Zn(</a:t>
                    </a:r>
                    <a:r>
                      <a:rPr lang="en-US" sz="1000" b="1" i="0" baseline="0">
                        <a:solidFill>
                          <a:schemeClr val="accent1">
                            <a:lumMod val="50000"/>
                          </a:schemeClr>
                        </a:solidFill>
                        <a:effectLst/>
                      </a:rPr>
                      <a:t>C</a:t>
                    </a:r>
                    <a:r>
                      <a:rPr lang="en-US" sz="1000" b="0" i="0" baseline="0">
                        <a:solidFill>
                          <a:schemeClr val="accent1">
                            <a:lumMod val="50000"/>
                          </a:schemeClr>
                        </a:solidFill>
                        <a:effectLst/>
                      </a:rPr>
                      <a:t>)</a:t>
                    </a:r>
                    <a:r>
                      <a:rPr lang="en-US" sz="1000" b="0" i="0" baseline="-25000">
                        <a:solidFill>
                          <a:schemeClr val="accent1">
                            <a:lumMod val="50000"/>
                          </a:schemeClr>
                        </a:solidFill>
                        <a:effectLst/>
                      </a:rPr>
                      <a:t>2</a:t>
                    </a:r>
                    <a:endParaRPr lang="en-GB" sz="300">
                      <a:solidFill>
                        <a:schemeClr val="accent1">
                          <a:lumMod val="50000"/>
                        </a:schemeClr>
                      </a:solidFill>
                      <a:effectLst/>
                    </a:endParaRPr>
                  </a:p>
                  <a:p>
                    <a:pPr>
                      <a:defRPr>
                        <a:solidFill>
                          <a:schemeClr val="accent1">
                            <a:lumMod val="50000"/>
                          </a:schemeClr>
                        </a:solidFill>
                      </a:defRPr>
                    </a:pPr>
                    <a:r>
                      <a:rPr lang="en-US" baseline="0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t>y = 0.0038x - 0.013</a:t>
                    </a:r>
                    <a:br>
                      <a:rPr lang="en-US" baseline="0">
                        <a:solidFill>
                          <a:schemeClr val="accent1">
                            <a:lumMod val="50000"/>
                          </a:schemeClr>
                        </a:solidFill>
                      </a:rPr>
                    </a:br>
                    <a:r>
                      <a:rPr lang="en-US" baseline="0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t>R² = 0.99</a:t>
                    </a:r>
                    <a:endParaRPr lang="en-US">
                      <a:solidFill>
                        <a:schemeClr val="accent1">
                          <a:lumMod val="50000"/>
                        </a:schemeClr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'Zn(C)2'!$F$3:$F$8</c:f>
              <c:numCache>
                <c:formatCode>General</c:formatCode>
                <c:ptCount val="6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60</c:v>
                </c:pt>
                <c:pt idx="4">
                  <c:v>130</c:v>
                </c:pt>
                <c:pt idx="5">
                  <c:v>180</c:v>
                </c:pt>
              </c:numCache>
            </c:numRef>
          </c:xVal>
          <c:yVal>
            <c:numRef>
              <c:f>'Zn(C)2'!$J$3:$J$8</c:f>
              <c:numCache>
                <c:formatCode>General</c:formatCode>
                <c:ptCount val="6"/>
                <c:pt idx="0">
                  <c:v>7.2570692834835374E-2</c:v>
                </c:pt>
                <c:pt idx="1">
                  <c:v>0.10536051565782635</c:v>
                </c:pt>
                <c:pt idx="2">
                  <c:v>0.15082288973458369</c:v>
                </c:pt>
                <c:pt idx="3">
                  <c:v>0.17435338714477774</c:v>
                </c:pt>
                <c:pt idx="4">
                  <c:v>0.51082562376599072</c:v>
                </c:pt>
                <c:pt idx="5">
                  <c:v>0.67334455326376552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E5E-4919-8742-F30677CEB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694888"/>
        <c:axId val="569691360"/>
      </c:scatterChart>
      <c:valAx>
        <c:axId val="569694888"/>
        <c:scaling>
          <c:orientation val="minMax"/>
          <c:max val="22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 / min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691360"/>
        <c:crosses val="autoZero"/>
        <c:crossBetween val="midCat"/>
      </c:valAx>
      <c:valAx>
        <c:axId val="5696913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ln([Int)</a:t>
                </a:r>
                <a:r>
                  <a:rPr lang="en-GB" baseline="-25000"/>
                  <a:t>0</a:t>
                </a:r>
                <a:r>
                  <a:rPr lang="en-GB"/>
                  <a:t>/(Int)</a:t>
                </a:r>
                <a:r>
                  <a:rPr lang="en-GB" baseline="-25000"/>
                  <a:t>t</a:t>
                </a:r>
                <a:r>
                  <a:rPr lang="en-GB"/>
                  <a:t>)</a:t>
                </a:r>
              </a:p>
            </c:rich>
          </c:tx>
          <c:layout>
            <c:manualLayout>
              <c:xMode val="edge"/>
              <c:yMode val="edge"/>
              <c:x val="1.2524186330837305E-2"/>
              <c:y val="0.34879488426979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69488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89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0989" cy="60446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2"/>
  <sheetViews>
    <sheetView tabSelected="1" topLeftCell="A62" workbookViewId="0">
      <selection activeCell="A72" sqref="A72"/>
    </sheetView>
  </sheetViews>
  <sheetFormatPr defaultRowHeight="14.4" x14ac:dyDescent="0.3"/>
  <cols>
    <col min="1" max="1" width="12" customWidth="1"/>
  </cols>
  <sheetData>
    <row r="1" spans="1:1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15</v>
      </c>
      <c r="G1" t="s">
        <v>6</v>
      </c>
      <c r="H1" t="s">
        <v>7</v>
      </c>
      <c r="I1" t="s">
        <v>8</v>
      </c>
      <c r="J1" t="s">
        <v>11</v>
      </c>
    </row>
    <row r="2" spans="1:11" x14ac:dyDescent="0.3">
      <c r="A2">
        <v>1533</v>
      </c>
      <c r="B2" t="s">
        <v>18</v>
      </c>
      <c r="C2" t="s">
        <v>9</v>
      </c>
      <c r="D2">
        <v>50</v>
      </c>
      <c r="E2">
        <v>4</v>
      </c>
      <c r="F2">
        <v>0</v>
      </c>
      <c r="G2">
        <v>100</v>
      </c>
      <c r="J2">
        <f>LN(100/G2)</f>
        <v>0</v>
      </c>
    </row>
    <row r="3" spans="1:11" x14ac:dyDescent="0.3">
      <c r="A3" s="1">
        <v>43593</v>
      </c>
      <c r="B3" t="s">
        <v>17</v>
      </c>
      <c r="C3" t="s">
        <v>10</v>
      </c>
      <c r="F3">
        <v>5</v>
      </c>
      <c r="G3">
        <v>31</v>
      </c>
      <c r="H3">
        <v>52</v>
      </c>
      <c r="I3">
        <v>18</v>
      </c>
      <c r="J3">
        <f>LN(100/G3)</f>
        <v>1.1711829815029451</v>
      </c>
      <c r="K3">
        <f>100-G3</f>
        <v>69</v>
      </c>
    </row>
    <row r="4" spans="1:11" x14ac:dyDescent="0.3">
      <c r="F4">
        <v>10</v>
      </c>
      <c r="G4">
        <v>21</v>
      </c>
      <c r="H4">
        <v>53</v>
      </c>
      <c r="I4">
        <v>26</v>
      </c>
      <c r="J4">
        <f t="shared" ref="J4:J9" si="0">LN(100/G4)</f>
        <v>1.5606477482646683</v>
      </c>
      <c r="K4">
        <f t="shared" ref="K4:K9" si="1">100-G4</f>
        <v>79</v>
      </c>
    </row>
    <row r="5" spans="1:11" x14ac:dyDescent="0.3">
      <c r="F5">
        <v>16</v>
      </c>
      <c r="G5">
        <v>17</v>
      </c>
      <c r="H5">
        <v>52</v>
      </c>
      <c r="I5">
        <v>31</v>
      </c>
      <c r="J5">
        <f t="shared" si="0"/>
        <v>1.7719568419318754</v>
      </c>
      <c r="K5">
        <f t="shared" si="1"/>
        <v>83</v>
      </c>
    </row>
    <row r="6" spans="1:11" x14ac:dyDescent="0.3">
      <c r="F6">
        <v>21</v>
      </c>
      <c r="G6">
        <v>15</v>
      </c>
      <c r="H6">
        <v>51</v>
      </c>
      <c r="I6">
        <v>34</v>
      </c>
      <c r="J6">
        <f t="shared" si="0"/>
        <v>1.8971199848858813</v>
      </c>
      <c r="K6">
        <f t="shared" si="1"/>
        <v>85</v>
      </c>
    </row>
    <row r="7" spans="1:11" x14ac:dyDescent="0.3">
      <c r="F7">
        <v>30</v>
      </c>
      <c r="G7">
        <v>12</v>
      </c>
      <c r="H7">
        <v>50</v>
      </c>
      <c r="I7">
        <v>38</v>
      </c>
      <c r="J7">
        <f t="shared" si="0"/>
        <v>2.120263536200091</v>
      </c>
      <c r="K7">
        <f t="shared" si="1"/>
        <v>88</v>
      </c>
    </row>
    <row r="8" spans="1:11" x14ac:dyDescent="0.3">
      <c r="F8">
        <v>45</v>
      </c>
      <c r="G8">
        <v>10</v>
      </c>
      <c r="H8">
        <v>49</v>
      </c>
      <c r="I8">
        <v>40</v>
      </c>
      <c r="J8">
        <f t="shared" si="0"/>
        <v>2.3025850929940459</v>
      </c>
      <c r="K8">
        <f t="shared" si="1"/>
        <v>90</v>
      </c>
    </row>
    <row r="9" spans="1:11" x14ac:dyDescent="0.3">
      <c r="F9">
        <v>60</v>
      </c>
      <c r="G9">
        <v>8</v>
      </c>
      <c r="H9">
        <v>48</v>
      </c>
      <c r="I9">
        <v>44</v>
      </c>
      <c r="J9">
        <f t="shared" si="0"/>
        <v>2.5257286443082556</v>
      </c>
      <c r="K9">
        <f t="shared" si="1"/>
        <v>92</v>
      </c>
    </row>
    <row r="13" spans="1:11" x14ac:dyDescent="0.3">
      <c r="A13" t="s">
        <v>0</v>
      </c>
      <c r="B13" t="s">
        <v>1</v>
      </c>
      <c r="C13" t="s">
        <v>2</v>
      </c>
      <c r="D13" t="s">
        <v>3</v>
      </c>
      <c r="E13" t="s">
        <v>4</v>
      </c>
      <c r="F13" t="s">
        <v>15</v>
      </c>
      <c r="G13" t="s">
        <v>6</v>
      </c>
      <c r="H13" t="s">
        <v>7</v>
      </c>
      <c r="I13" t="s">
        <v>8</v>
      </c>
      <c r="J13" t="s">
        <v>11</v>
      </c>
    </row>
    <row r="14" spans="1:11" x14ac:dyDescent="0.3">
      <c r="A14">
        <v>1542</v>
      </c>
      <c r="B14" t="s">
        <v>18</v>
      </c>
      <c r="C14" t="s">
        <v>9</v>
      </c>
      <c r="D14">
        <v>50</v>
      </c>
      <c r="E14">
        <v>4</v>
      </c>
      <c r="F14">
        <v>0</v>
      </c>
      <c r="G14">
        <v>100</v>
      </c>
      <c r="J14">
        <f>LN(100/G14)</f>
        <v>0</v>
      </c>
    </row>
    <row r="15" spans="1:11" x14ac:dyDescent="0.3">
      <c r="A15" s="1">
        <v>43606</v>
      </c>
      <c r="B15" t="s">
        <v>17</v>
      </c>
      <c r="C15" t="s">
        <v>10</v>
      </c>
      <c r="F15">
        <v>5</v>
      </c>
      <c r="G15">
        <v>66</v>
      </c>
      <c r="H15">
        <v>28</v>
      </c>
      <c r="I15">
        <v>5</v>
      </c>
      <c r="J15">
        <f>LN(100/G15)</f>
        <v>0.41551544396166579</v>
      </c>
    </row>
    <row r="16" spans="1:11" x14ac:dyDescent="0.3">
      <c r="F16">
        <v>10</v>
      </c>
      <c r="G16">
        <v>51</v>
      </c>
      <c r="H16">
        <v>40</v>
      </c>
      <c r="I16">
        <v>9</v>
      </c>
      <c r="J16">
        <f t="shared" ref="J16:J23" si="2">LN(100/G16)</f>
        <v>0.67334455326376552</v>
      </c>
    </row>
    <row r="17" spans="1:10" x14ac:dyDescent="0.3">
      <c r="A17" s="1"/>
      <c r="F17">
        <v>15</v>
      </c>
      <c r="G17">
        <v>47</v>
      </c>
      <c r="H17">
        <v>43</v>
      </c>
      <c r="I17">
        <v>11</v>
      </c>
      <c r="J17">
        <f t="shared" si="2"/>
        <v>0.75502258427803282</v>
      </c>
    </row>
    <row r="18" spans="1:10" x14ac:dyDescent="0.3">
      <c r="F18">
        <v>20</v>
      </c>
      <c r="G18">
        <v>47</v>
      </c>
      <c r="H18">
        <v>42</v>
      </c>
      <c r="I18">
        <v>11</v>
      </c>
      <c r="J18">
        <f t="shared" si="2"/>
        <v>0.75502258427803282</v>
      </c>
    </row>
    <row r="19" spans="1:10" x14ac:dyDescent="0.3">
      <c r="F19">
        <v>25</v>
      </c>
      <c r="G19">
        <v>40</v>
      </c>
      <c r="H19">
        <v>45</v>
      </c>
      <c r="I19">
        <v>14</v>
      </c>
      <c r="J19">
        <f t="shared" si="2"/>
        <v>0.91629073187415511</v>
      </c>
    </row>
    <row r="20" spans="1:10" x14ac:dyDescent="0.3">
      <c r="F20">
        <v>30</v>
      </c>
      <c r="G20">
        <v>38</v>
      </c>
      <c r="H20">
        <v>47</v>
      </c>
      <c r="I20">
        <v>15</v>
      </c>
      <c r="J20">
        <f t="shared" si="2"/>
        <v>0.9675840262617057</v>
      </c>
    </row>
    <row r="21" spans="1:10" x14ac:dyDescent="0.3">
      <c r="F21">
        <v>40</v>
      </c>
      <c r="G21">
        <v>31</v>
      </c>
      <c r="H21">
        <v>48</v>
      </c>
      <c r="I21">
        <v>21</v>
      </c>
      <c r="J21">
        <f t="shared" si="2"/>
        <v>1.1711829815029451</v>
      </c>
    </row>
    <row r="22" spans="1:10" x14ac:dyDescent="0.3">
      <c r="F22">
        <v>50</v>
      </c>
      <c r="G22">
        <v>25</v>
      </c>
      <c r="H22">
        <v>50</v>
      </c>
      <c r="I22">
        <v>25</v>
      </c>
      <c r="J22">
        <f t="shared" si="2"/>
        <v>1.3862943611198906</v>
      </c>
    </row>
    <row r="23" spans="1:10" x14ac:dyDescent="0.3">
      <c r="F23">
        <v>60</v>
      </c>
      <c r="G23">
        <v>22</v>
      </c>
      <c r="H23">
        <v>51</v>
      </c>
      <c r="I23">
        <v>27</v>
      </c>
      <c r="J23">
        <f t="shared" si="2"/>
        <v>1.5141277326297755</v>
      </c>
    </row>
    <row r="24" spans="1:10" x14ac:dyDescent="0.3">
      <c r="F24">
        <v>90</v>
      </c>
      <c r="G24">
        <v>21</v>
      </c>
      <c r="H24">
        <v>47</v>
      </c>
      <c r="I24">
        <v>32</v>
      </c>
      <c r="J24">
        <f>LN(100/G24)</f>
        <v>1.5606477482646683</v>
      </c>
    </row>
    <row r="29" spans="1:10" x14ac:dyDescent="0.3">
      <c r="A29" t="s">
        <v>0</v>
      </c>
      <c r="B29" t="s">
        <v>1</v>
      </c>
      <c r="C29" t="s">
        <v>2</v>
      </c>
      <c r="D29" t="s">
        <v>3</v>
      </c>
      <c r="E29" t="s">
        <v>4</v>
      </c>
      <c r="F29" t="s">
        <v>15</v>
      </c>
      <c r="G29" t="s">
        <v>6</v>
      </c>
      <c r="H29" t="s">
        <v>7</v>
      </c>
      <c r="I29" t="s">
        <v>8</v>
      </c>
      <c r="J29" t="s">
        <v>11</v>
      </c>
    </row>
    <row r="30" spans="1:10" x14ac:dyDescent="0.3">
      <c r="A30">
        <v>1543</v>
      </c>
      <c r="B30" t="s">
        <v>18</v>
      </c>
      <c r="C30" t="s">
        <v>9</v>
      </c>
      <c r="D30">
        <v>50</v>
      </c>
      <c r="E30">
        <v>4</v>
      </c>
      <c r="F30">
        <v>0</v>
      </c>
      <c r="G30">
        <v>100</v>
      </c>
      <c r="J30">
        <f>LN(100/G30)</f>
        <v>0</v>
      </c>
    </row>
    <row r="31" spans="1:10" x14ac:dyDescent="0.3">
      <c r="A31" s="1">
        <v>43607</v>
      </c>
      <c r="B31" t="s">
        <v>17</v>
      </c>
      <c r="C31" t="s">
        <v>10</v>
      </c>
      <c r="F31">
        <v>5</v>
      </c>
      <c r="G31">
        <v>76</v>
      </c>
      <c r="H31">
        <v>21</v>
      </c>
      <c r="I31">
        <v>3</v>
      </c>
      <c r="J31">
        <f>LN(100/G31)</f>
        <v>0.27443684570176036</v>
      </c>
    </row>
    <row r="32" spans="1:10" x14ac:dyDescent="0.3">
      <c r="F32">
        <v>10</v>
      </c>
      <c r="G32">
        <v>68</v>
      </c>
      <c r="H32">
        <v>29</v>
      </c>
      <c r="I32">
        <v>4</v>
      </c>
      <c r="J32">
        <f t="shared" ref="J32:J40" si="3">LN(100/G32)</f>
        <v>0.38566248081198473</v>
      </c>
    </row>
    <row r="33" spans="1:10" x14ac:dyDescent="0.3">
      <c r="A33" s="1"/>
      <c r="F33">
        <v>15</v>
      </c>
      <c r="G33">
        <v>61</v>
      </c>
      <c r="H33">
        <v>35</v>
      </c>
      <c r="I33">
        <v>4</v>
      </c>
      <c r="J33">
        <f t="shared" si="3"/>
        <v>0.49429632181478017</v>
      </c>
    </row>
    <row r="34" spans="1:10" x14ac:dyDescent="0.3">
      <c r="F34">
        <v>20</v>
      </c>
      <c r="G34">
        <v>52</v>
      </c>
      <c r="H34">
        <v>39</v>
      </c>
      <c r="I34">
        <v>9</v>
      </c>
      <c r="J34">
        <f t="shared" si="3"/>
        <v>0.65392646740666405</v>
      </c>
    </row>
    <row r="35" spans="1:10" x14ac:dyDescent="0.3">
      <c r="F35">
        <v>25</v>
      </c>
      <c r="G35">
        <v>52</v>
      </c>
      <c r="H35">
        <v>39</v>
      </c>
      <c r="I35">
        <v>9</v>
      </c>
      <c r="J35">
        <f t="shared" si="3"/>
        <v>0.65392646740666405</v>
      </c>
    </row>
    <row r="36" spans="1:10" x14ac:dyDescent="0.3">
      <c r="F36">
        <v>30</v>
      </c>
      <c r="G36">
        <v>51</v>
      </c>
      <c r="H36">
        <v>39</v>
      </c>
      <c r="I36">
        <v>10</v>
      </c>
      <c r="J36">
        <f t="shared" si="3"/>
        <v>0.67334455326376552</v>
      </c>
    </row>
    <row r="37" spans="1:10" x14ac:dyDescent="0.3">
      <c r="F37">
        <v>40</v>
      </c>
      <c r="G37">
        <v>46</v>
      </c>
      <c r="H37">
        <v>42</v>
      </c>
      <c r="I37">
        <v>12</v>
      </c>
      <c r="J37">
        <f t="shared" si="3"/>
        <v>0.77652878949899629</v>
      </c>
    </row>
    <row r="38" spans="1:10" x14ac:dyDescent="0.3">
      <c r="F38">
        <v>50</v>
      </c>
      <c r="G38">
        <v>41</v>
      </c>
      <c r="H38">
        <v>45</v>
      </c>
      <c r="I38">
        <v>14</v>
      </c>
      <c r="J38">
        <f t="shared" si="3"/>
        <v>0.89159811928378352</v>
      </c>
    </row>
    <row r="39" spans="1:10" x14ac:dyDescent="0.3">
      <c r="F39">
        <v>60</v>
      </c>
      <c r="G39">
        <v>31</v>
      </c>
      <c r="H39">
        <v>49</v>
      </c>
      <c r="I39">
        <v>20</v>
      </c>
      <c r="J39">
        <f t="shared" si="3"/>
        <v>1.1711829815029451</v>
      </c>
    </row>
    <row r="40" spans="1:10" x14ac:dyDescent="0.3">
      <c r="F40">
        <v>90</v>
      </c>
      <c r="G40">
        <v>25</v>
      </c>
      <c r="H40">
        <v>51</v>
      </c>
      <c r="I40">
        <v>24</v>
      </c>
      <c r="J40">
        <f t="shared" si="3"/>
        <v>1.3862943611198906</v>
      </c>
    </row>
    <row r="45" spans="1:10" x14ac:dyDescent="0.3">
      <c r="A45" t="s">
        <v>0</v>
      </c>
      <c r="B45" t="s">
        <v>1</v>
      </c>
      <c r="C45" t="s">
        <v>2</v>
      </c>
      <c r="D45" t="s">
        <v>3</v>
      </c>
      <c r="E45" t="s">
        <v>4</v>
      </c>
      <c r="F45" t="s">
        <v>15</v>
      </c>
      <c r="G45" t="s">
        <v>6</v>
      </c>
      <c r="H45" t="s">
        <v>7</v>
      </c>
      <c r="I45" t="s">
        <v>8</v>
      </c>
      <c r="J45" t="s">
        <v>11</v>
      </c>
    </row>
    <row r="46" spans="1:10" x14ac:dyDescent="0.3">
      <c r="A46">
        <v>1544</v>
      </c>
      <c r="B46" t="s">
        <v>18</v>
      </c>
      <c r="C46" t="s">
        <v>19</v>
      </c>
      <c r="D46">
        <v>50</v>
      </c>
      <c r="E46">
        <v>4</v>
      </c>
      <c r="F46">
        <v>0</v>
      </c>
      <c r="G46">
        <v>100</v>
      </c>
      <c r="H46">
        <v>0</v>
      </c>
      <c r="I46">
        <v>0</v>
      </c>
      <c r="J46">
        <f t="shared" ref="J46:J51" si="4">LN(100/G46)</f>
        <v>0</v>
      </c>
    </row>
    <row r="47" spans="1:10" x14ac:dyDescent="0.3">
      <c r="A47" s="1">
        <v>43609</v>
      </c>
      <c r="B47" t="s">
        <v>17</v>
      </c>
      <c r="C47" t="s">
        <v>10</v>
      </c>
      <c r="F47">
        <v>5</v>
      </c>
      <c r="G47">
        <v>17</v>
      </c>
      <c r="H47">
        <v>41</v>
      </c>
      <c r="I47">
        <v>42</v>
      </c>
      <c r="J47">
        <f t="shared" si="4"/>
        <v>1.7719568419318754</v>
      </c>
    </row>
    <row r="48" spans="1:10" x14ac:dyDescent="0.3">
      <c r="F48">
        <v>10</v>
      </c>
      <c r="G48">
        <v>8</v>
      </c>
      <c r="H48">
        <v>29</v>
      </c>
      <c r="I48">
        <v>63</v>
      </c>
      <c r="J48">
        <f t="shared" si="4"/>
        <v>2.5257286443082556</v>
      </c>
    </row>
    <row r="49" spans="1:10" x14ac:dyDescent="0.3">
      <c r="F49">
        <v>15</v>
      </c>
      <c r="G49">
        <v>4</v>
      </c>
      <c r="H49">
        <v>25</v>
      </c>
      <c r="I49">
        <v>71</v>
      </c>
      <c r="J49">
        <f t="shared" si="4"/>
        <v>3.2188758248682006</v>
      </c>
    </row>
    <row r="50" spans="1:10" x14ac:dyDescent="0.3">
      <c r="F50">
        <v>20</v>
      </c>
      <c r="G50">
        <v>2</v>
      </c>
      <c r="H50">
        <v>19</v>
      </c>
      <c r="I50">
        <v>79</v>
      </c>
      <c r="J50">
        <f t="shared" si="4"/>
        <v>3.912023005428146</v>
      </c>
    </row>
    <row r="51" spans="1:10" x14ac:dyDescent="0.3">
      <c r="F51">
        <v>30</v>
      </c>
      <c r="G51">
        <v>0</v>
      </c>
      <c r="H51">
        <v>11</v>
      </c>
      <c r="I51">
        <v>89</v>
      </c>
      <c r="J51" t="e">
        <f t="shared" si="4"/>
        <v>#DIV/0!</v>
      </c>
    </row>
    <row r="55" spans="1:10" x14ac:dyDescent="0.3">
      <c r="A55" t="s">
        <v>0</v>
      </c>
      <c r="B55" t="s">
        <v>1</v>
      </c>
      <c r="C55" t="s">
        <v>2</v>
      </c>
      <c r="D55" t="s">
        <v>3</v>
      </c>
      <c r="E55" t="s">
        <v>4</v>
      </c>
      <c r="F55" t="s">
        <v>15</v>
      </c>
      <c r="G55" t="s">
        <v>6</v>
      </c>
      <c r="H55" t="s">
        <v>7</v>
      </c>
      <c r="I55" t="s">
        <v>8</v>
      </c>
      <c r="J55" t="s">
        <v>11</v>
      </c>
    </row>
    <row r="56" spans="1:10" x14ac:dyDescent="0.3">
      <c r="A56">
        <v>1545</v>
      </c>
      <c r="B56" t="s">
        <v>18</v>
      </c>
      <c r="C56" t="s">
        <v>20</v>
      </c>
      <c r="D56">
        <v>50</v>
      </c>
      <c r="E56">
        <v>4</v>
      </c>
      <c r="F56">
        <v>0</v>
      </c>
      <c r="G56">
        <v>100</v>
      </c>
      <c r="H56">
        <v>0</v>
      </c>
      <c r="I56">
        <v>0</v>
      </c>
      <c r="J56">
        <f>LN(100/G56)</f>
        <v>0</v>
      </c>
    </row>
    <row r="57" spans="1:10" x14ac:dyDescent="0.3">
      <c r="A57" s="1">
        <v>43609</v>
      </c>
      <c r="B57" t="s">
        <v>17</v>
      </c>
      <c r="C57" t="s">
        <v>10</v>
      </c>
      <c r="F57">
        <v>6</v>
      </c>
      <c r="G57">
        <v>16</v>
      </c>
      <c r="H57">
        <v>53</v>
      </c>
      <c r="I57">
        <v>31</v>
      </c>
      <c r="J57">
        <f>LN(100/G57)</f>
        <v>1.8325814637483102</v>
      </c>
    </row>
    <row r="58" spans="1:10" x14ac:dyDescent="0.3">
      <c r="F58">
        <v>10</v>
      </c>
      <c r="G58">
        <v>5</v>
      </c>
      <c r="H58">
        <v>45</v>
      </c>
      <c r="I58">
        <v>50</v>
      </c>
      <c r="J58">
        <f t="shared" ref="J58:J62" si="5">LN(100/G58)</f>
        <v>2.9957322735539909</v>
      </c>
    </row>
    <row r="59" spans="1:10" x14ac:dyDescent="0.3">
      <c r="F59">
        <v>15</v>
      </c>
      <c r="G59">
        <v>2</v>
      </c>
      <c r="H59">
        <v>37</v>
      </c>
      <c r="I59">
        <v>60</v>
      </c>
      <c r="J59">
        <f t="shared" si="5"/>
        <v>3.912023005428146</v>
      </c>
    </row>
    <row r="60" spans="1:10" x14ac:dyDescent="0.3">
      <c r="F60">
        <v>20</v>
      </c>
      <c r="G60">
        <v>1</v>
      </c>
      <c r="H60">
        <v>29</v>
      </c>
      <c r="I60">
        <v>70</v>
      </c>
      <c r="J60">
        <f t="shared" si="5"/>
        <v>4.6051701859880918</v>
      </c>
    </row>
    <row r="61" spans="1:10" x14ac:dyDescent="0.3">
      <c r="F61">
        <v>25</v>
      </c>
      <c r="G61">
        <v>0</v>
      </c>
      <c r="H61">
        <v>27</v>
      </c>
      <c r="I61">
        <v>75</v>
      </c>
      <c r="J61" t="e">
        <f t="shared" si="5"/>
        <v>#DIV/0!</v>
      </c>
    </row>
    <row r="62" spans="1:10" x14ac:dyDescent="0.3">
      <c r="F62">
        <v>30</v>
      </c>
      <c r="G62">
        <v>0</v>
      </c>
      <c r="H62">
        <v>19</v>
      </c>
      <c r="I62">
        <v>81</v>
      </c>
      <c r="J62" t="e">
        <f t="shared" si="5"/>
        <v>#DIV/0!</v>
      </c>
    </row>
    <row r="68" spans="1:10" x14ac:dyDescent="0.3">
      <c r="A68" t="s">
        <v>0</v>
      </c>
      <c r="B68" t="s">
        <v>1</v>
      </c>
      <c r="C68" t="s">
        <v>2</v>
      </c>
      <c r="D68" t="s">
        <v>3</v>
      </c>
      <c r="E68" t="s">
        <v>4</v>
      </c>
      <c r="F68" t="s">
        <v>15</v>
      </c>
      <c r="G68" t="s">
        <v>6</v>
      </c>
      <c r="H68" t="s">
        <v>7</v>
      </c>
      <c r="I68" t="s">
        <v>8</v>
      </c>
      <c r="J68" t="s">
        <v>11</v>
      </c>
    </row>
    <row r="69" spans="1:10" x14ac:dyDescent="0.3">
      <c r="A69">
        <v>1564</v>
      </c>
      <c r="B69" t="s">
        <v>18</v>
      </c>
      <c r="C69" t="s">
        <v>29</v>
      </c>
      <c r="D69">
        <v>130</v>
      </c>
      <c r="E69">
        <v>1</v>
      </c>
      <c r="F69">
        <v>0</v>
      </c>
      <c r="G69">
        <v>100</v>
      </c>
      <c r="H69">
        <v>0</v>
      </c>
      <c r="I69">
        <v>0</v>
      </c>
      <c r="J69">
        <f>LN(100/G69)</f>
        <v>0</v>
      </c>
    </row>
    <row r="70" spans="1:10" x14ac:dyDescent="0.3">
      <c r="A70">
        <v>1567</v>
      </c>
      <c r="B70" t="s">
        <v>17</v>
      </c>
      <c r="F70">
        <v>15</v>
      </c>
      <c r="G70">
        <v>35</v>
      </c>
      <c r="H70">
        <v>44</v>
      </c>
      <c r="I70">
        <v>21</v>
      </c>
      <c r="J70">
        <f>LN(100/G70)</f>
        <v>1.0498221244986776</v>
      </c>
    </row>
    <row r="71" spans="1:10" x14ac:dyDescent="0.3">
      <c r="A71" s="1">
        <v>43636</v>
      </c>
      <c r="F71">
        <v>30</v>
      </c>
      <c r="G71">
        <v>15</v>
      </c>
      <c r="H71">
        <v>43</v>
      </c>
      <c r="I71">
        <v>42</v>
      </c>
      <c r="J71">
        <f t="shared" ref="J71:J72" si="6">LN(100/G71)</f>
        <v>1.8971199848858813</v>
      </c>
    </row>
    <row r="72" spans="1:10" x14ac:dyDescent="0.3">
      <c r="A72" s="1">
        <v>43637</v>
      </c>
      <c r="F72">
        <v>60</v>
      </c>
      <c r="G72">
        <v>0</v>
      </c>
      <c r="H72">
        <v>2</v>
      </c>
      <c r="I72">
        <v>98</v>
      </c>
      <c r="J72" t="e">
        <f t="shared" si="6"/>
        <v>#DIV/0!</v>
      </c>
    </row>
    <row r="75" spans="1:10" x14ac:dyDescent="0.3">
      <c r="A75" t="s">
        <v>0</v>
      </c>
      <c r="B75" t="s">
        <v>1</v>
      </c>
      <c r="C75" t="s">
        <v>2</v>
      </c>
      <c r="D75" t="s">
        <v>3</v>
      </c>
      <c r="E75" t="s">
        <v>4</v>
      </c>
      <c r="F75" t="s">
        <v>15</v>
      </c>
      <c r="G75" t="s">
        <v>6</v>
      </c>
      <c r="H75" t="s">
        <v>7</v>
      </c>
      <c r="I75" t="s">
        <v>8</v>
      </c>
      <c r="J75" t="s">
        <v>11</v>
      </c>
    </row>
    <row r="76" spans="1:10" x14ac:dyDescent="0.3">
      <c r="A76">
        <v>1577</v>
      </c>
      <c r="B76" t="s">
        <v>18</v>
      </c>
      <c r="C76" t="s">
        <v>31</v>
      </c>
      <c r="D76">
        <v>50</v>
      </c>
      <c r="E76">
        <v>4</v>
      </c>
      <c r="F76">
        <v>0</v>
      </c>
      <c r="G76">
        <v>100</v>
      </c>
      <c r="H76">
        <v>0</v>
      </c>
      <c r="I76">
        <v>0</v>
      </c>
      <c r="J76">
        <f>LN(100/G76)</f>
        <v>0</v>
      </c>
    </row>
    <row r="77" spans="1:10" x14ac:dyDescent="0.3">
      <c r="B77" t="s">
        <v>17</v>
      </c>
      <c r="F77">
        <v>10</v>
      </c>
      <c r="G77">
        <v>41</v>
      </c>
      <c r="H77">
        <v>47</v>
      </c>
      <c r="I77">
        <v>12</v>
      </c>
      <c r="J77">
        <f>LN(100/G77)</f>
        <v>0.89159811928378352</v>
      </c>
    </row>
    <row r="78" spans="1:10" x14ac:dyDescent="0.3">
      <c r="F78">
        <v>20</v>
      </c>
      <c r="G78">
        <v>25</v>
      </c>
      <c r="H78">
        <v>53</v>
      </c>
      <c r="I78">
        <v>22</v>
      </c>
      <c r="J78">
        <f>LN(100/G78)</f>
        <v>1.3862943611198906</v>
      </c>
    </row>
    <row r="79" spans="1:10" x14ac:dyDescent="0.3">
      <c r="F79">
        <v>30</v>
      </c>
      <c r="G79">
        <v>18</v>
      </c>
      <c r="H79">
        <v>52</v>
      </c>
      <c r="I79">
        <v>30</v>
      </c>
      <c r="J79">
        <f t="shared" ref="J79:J82" si="7">LN(100/G79)</f>
        <v>1.7147984280919266</v>
      </c>
    </row>
    <row r="80" spans="1:10" x14ac:dyDescent="0.3">
      <c r="F80">
        <v>40</v>
      </c>
      <c r="G80">
        <v>14</v>
      </c>
      <c r="H80">
        <v>51</v>
      </c>
      <c r="I80">
        <v>36</v>
      </c>
      <c r="J80">
        <f t="shared" si="7"/>
        <v>1.9661128563728327</v>
      </c>
    </row>
    <row r="81" spans="1:10" x14ac:dyDescent="0.3">
      <c r="F81">
        <v>60</v>
      </c>
      <c r="G81">
        <v>7</v>
      </c>
      <c r="H81">
        <v>48</v>
      </c>
      <c r="I81">
        <v>44</v>
      </c>
      <c r="J81">
        <f t="shared" si="7"/>
        <v>2.6592600369327779</v>
      </c>
    </row>
    <row r="82" spans="1:10" x14ac:dyDescent="0.3">
      <c r="F82">
        <v>90</v>
      </c>
      <c r="G82">
        <v>4</v>
      </c>
      <c r="H82">
        <v>44</v>
      </c>
      <c r="I82">
        <v>53</v>
      </c>
      <c r="J82">
        <f t="shared" si="7"/>
        <v>3.2188758248682006</v>
      </c>
    </row>
    <row r="85" spans="1:10" x14ac:dyDescent="0.3">
      <c r="A85" t="s">
        <v>0</v>
      </c>
      <c r="B85" t="s">
        <v>1</v>
      </c>
      <c r="C85" t="s">
        <v>2</v>
      </c>
      <c r="D85" t="s">
        <v>3</v>
      </c>
      <c r="E85" t="s">
        <v>4</v>
      </c>
      <c r="F85" t="s">
        <v>15</v>
      </c>
      <c r="G85" t="s">
        <v>6</v>
      </c>
      <c r="H85" t="s">
        <v>7</v>
      </c>
      <c r="I85" t="s">
        <v>8</v>
      </c>
      <c r="J85" t="s">
        <v>11</v>
      </c>
    </row>
    <row r="86" spans="1:10" x14ac:dyDescent="0.3">
      <c r="A86">
        <v>1585</v>
      </c>
      <c r="B86" t="s">
        <v>18</v>
      </c>
      <c r="C86" t="s">
        <v>34</v>
      </c>
      <c r="D86">
        <v>50</v>
      </c>
      <c r="E86">
        <v>4</v>
      </c>
      <c r="F86">
        <v>0</v>
      </c>
      <c r="G86">
        <v>100</v>
      </c>
      <c r="H86">
        <v>0</v>
      </c>
      <c r="I86">
        <v>0</v>
      </c>
      <c r="J86">
        <f>LN(100/G86)</f>
        <v>0</v>
      </c>
    </row>
    <row r="87" spans="1:10" x14ac:dyDescent="0.3">
      <c r="B87" t="s">
        <v>17</v>
      </c>
      <c r="F87">
        <v>5</v>
      </c>
      <c r="G87">
        <v>33</v>
      </c>
      <c r="H87">
        <v>49</v>
      </c>
      <c r="I87">
        <v>18</v>
      </c>
      <c r="J87">
        <f>LN(100/G87)</f>
        <v>1.1086626245216111</v>
      </c>
    </row>
    <row r="88" spans="1:10" x14ac:dyDescent="0.3">
      <c r="F88">
        <v>10</v>
      </c>
      <c r="G88">
        <v>14</v>
      </c>
      <c r="H88">
        <v>53</v>
      </c>
      <c r="I88">
        <v>33</v>
      </c>
      <c r="J88">
        <f t="shared" ref="J88:J92" si="8">LN(100/G88)</f>
        <v>1.9661128563728327</v>
      </c>
    </row>
    <row r="89" spans="1:10" x14ac:dyDescent="0.3">
      <c r="F89">
        <v>15</v>
      </c>
      <c r="G89">
        <v>9</v>
      </c>
      <c r="H89">
        <v>51</v>
      </c>
      <c r="I89">
        <v>40</v>
      </c>
      <c r="J89">
        <f t="shared" si="8"/>
        <v>2.4079456086518718</v>
      </c>
    </row>
    <row r="90" spans="1:10" x14ac:dyDescent="0.3">
      <c r="F90">
        <v>20</v>
      </c>
      <c r="G90">
        <v>5</v>
      </c>
      <c r="H90">
        <v>43</v>
      </c>
      <c r="I90">
        <v>53</v>
      </c>
      <c r="J90">
        <f t="shared" si="8"/>
        <v>2.9957322735539909</v>
      </c>
    </row>
    <row r="91" spans="1:10" x14ac:dyDescent="0.3">
      <c r="F91">
        <v>25</v>
      </c>
      <c r="G91">
        <v>3</v>
      </c>
      <c r="H91">
        <v>40</v>
      </c>
      <c r="I91">
        <v>57</v>
      </c>
      <c r="J91">
        <f t="shared" si="8"/>
        <v>3.5065578973199818</v>
      </c>
    </row>
    <row r="92" spans="1:10" x14ac:dyDescent="0.3">
      <c r="F92">
        <v>30</v>
      </c>
      <c r="G92">
        <v>0</v>
      </c>
      <c r="H92">
        <v>37</v>
      </c>
      <c r="I92">
        <v>63</v>
      </c>
      <c r="J92" t="e">
        <f t="shared" si="8"/>
        <v>#DIV/0!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52"/>
  <sheetViews>
    <sheetView topLeftCell="A58" zoomScale="110" zoomScaleNormal="110" workbookViewId="0">
      <selection activeCell="O17" sqref="O17"/>
    </sheetView>
  </sheetViews>
  <sheetFormatPr defaultRowHeight="14.4" x14ac:dyDescent="0.3"/>
  <cols>
    <col min="1" max="2" width="10.6640625" bestFit="1" customWidth="1"/>
    <col min="3" max="3" width="11.88671875" customWidth="1"/>
    <col min="17" max="17" width="11.6640625" customWidth="1"/>
  </cols>
  <sheetData>
    <row r="1" spans="1:23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15</v>
      </c>
      <c r="G1" t="s">
        <v>6</v>
      </c>
      <c r="H1" t="s">
        <v>7</v>
      </c>
      <c r="I1" t="s">
        <v>8</v>
      </c>
      <c r="J1" t="s">
        <v>11</v>
      </c>
    </row>
    <row r="2" spans="1:23" x14ac:dyDescent="0.3">
      <c r="A2">
        <v>1489</v>
      </c>
      <c r="B2" t="s">
        <v>12</v>
      </c>
      <c r="C2" t="s">
        <v>9</v>
      </c>
      <c r="D2">
        <v>50</v>
      </c>
      <c r="E2">
        <v>4</v>
      </c>
      <c r="F2">
        <v>0</v>
      </c>
      <c r="G2">
        <v>100</v>
      </c>
      <c r="J2">
        <f>LN(100/G2)</f>
        <v>0</v>
      </c>
    </row>
    <row r="3" spans="1:23" x14ac:dyDescent="0.3">
      <c r="A3" s="1">
        <v>43549</v>
      </c>
      <c r="B3" t="s">
        <v>13</v>
      </c>
      <c r="C3" t="s">
        <v>10</v>
      </c>
      <c r="F3">
        <v>10</v>
      </c>
      <c r="G3">
        <v>30</v>
      </c>
      <c r="H3">
        <v>47</v>
      </c>
      <c r="I3">
        <v>23</v>
      </c>
      <c r="J3">
        <f>LN(100/G3)</f>
        <v>1.2039728043259361</v>
      </c>
      <c r="U3" s="2"/>
      <c r="V3" s="2"/>
      <c r="W3" s="2"/>
    </row>
    <row r="4" spans="1:23" x14ac:dyDescent="0.3">
      <c r="F4">
        <v>20</v>
      </c>
      <c r="G4">
        <v>15</v>
      </c>
      <c r="H4">
        <v>48</v>
      </c>
      <c r="I4">
        <v>35</v>
      </c>
      <c r="J4">
        <f>LN(100/G4)</f>
        <v>1.8971199848858813</v>
      </c>
      <c r="U4" s="2"/>
      <c r="V4" s="2"/>
      <c r="W4" s="2"/>
    </row>
    <row r="5" spans="1:23" x14ac:dyDescent="0.3">
      <c r="F5">
        <v>30</v>
      </c>
      <c r="G5">
        <v>18</v>
      </c>
      <c r="H5">
        <v>35</v>
      </c>
      <c r="I5">
        <v>47</v>
      </c>
      <c r="U5" s="2"/>
      <c r="V5" s="2"/>
      <c r="W5" s="2"/>
    </row>
    <row r="6" spans="1:23" x14ac:dyDescent="0.3">
      <c r="F6">
        <v>45</v>
      </c>
      <c r="G6">
        <v>5</v>
      </c>
      <c r="H6">
        <v>38</v>
      </c>
      <c r="I6">
        <v>57</v>
      </c>
      <c r="J6">
        <f t="shared" ref="J6:J8" si="0">LN(100/G6)</f>
        <v>2.9957322735539909</v>
      </c>
      <c r="U6" s="2"/>
      <c r="V6" s="2"/>
      <c r="W6" s="2"/>
    </row>
    <row r="7" spans="1:23" x14ac:dyDescent="0.3">
      <c r="F7">
        <v>60</v>
      </c>
      <c r="G7">
        <v>3</v>
      </c>
      <c r="H7">
        <v>33</v>
      </c>
      <c r="I7">
        <v>64</v>
      </c>
      <c r="J7">
        <f t="shared" si="0"/>
        <v>3.5065578973199818</v>
      </c>
      <c r="U7" s="2"/>
      <c r="V7" s="2"/>
      <c r="W7" s="2"/>
    </row>
    <row r="8" spans="1:23" x14ac:dyDescent="0.3">
      <c r="F8">
        <v>80</v>
      </c>
      <c r="G8">
        <v>1</v>
      </c>
      <c r="H8">
        <v>29</v>
      </c>
      <c r="I8">
        <v>70</v>
      </c>
      <c r="J8">
        <f t="shared" si="0"/>
        <v>4.6051701859880918</v>
      </c>
    </row>
    <row r="9" spans="1:23" x14ac:dyDescent="0.3">
      <c r="F9">
        <v>90</v>
      </c>
      <c r="G9">
        <v>2</v>
      </c>
      <c r="H9">
        <v>23</v>
      </c>
      <c r="I9">
        <v>75</v>
      </c>
    </row>
    <row r="11" spans="1:23" x14ac:dyDescent="0.3">
      <c r="A11" t="s">
        <v>0</v>
      </c>
      <c r="B11" t="s">
        <v>1</v>
      </c>
      <c r="C11" t="s">
        <v>2</v>
      </c>
      <c r="D11" t="s">
        <v>3</v>
      </c>
      <c r="E11" t="s">
        <v>4</v>
      </c>
      <c r="F11" t="s">
        <v>15</v>
      </c>
      <c r="G11" t="s">
        <v>6</v>
      </c>
      <c r="H11" t="s">
        <v>7</v>
      </c>
      <c r="I11" t="s">
        <v>8</v>
      </c>
      <c r="J11" t="s">
        <v>11</v>
      </c>
    </row>
    <row r="12" spans="1:23" x14ac:dyDescent="0.3">
      <c r="A12">
        <v>1514</v>
      </c>
      <c r="B12" t="s">
        <v>12</v>
      </c>
      <c r="C12" s="3" t="s">
        <v>16</v>
      </c>
      <c r="D12">
        <v>50</v>
      </c>
      <c r="E12">
        <v>4</v>
      </c>
      <c r="F12">
        <v>0</v>
      </c>
      <c r="G12">
        <v>100</v>
      </c>
      <c r="J12">
        <f>LN(100/G12)</f>
        <v>0</v>
      </c>
    </row>
    <row r="13" spans="1:23" x14ac:dyDescent="0.3">
      <c r="A13" s="1">
        <v>43570</v>
      </c>
      <c r="B13" t="s">
        <v>13</v>
      </c>
      <c r="C13" t="s">
        <v>10</v>
      </c>
      <c r="F13">
        <v>15</v>
      </c>
      <c r="G13" s="2">
        <v>17</v>
      </c>
      <c r="H13" s="2">
        <v>35</v>
      </c>
      <c r="I13" s="2">
        <v>48</v>
      </c>
      <c r="J13">
        <f>LN(100/G13)</f>
        <v>1.7719568419318754</v>
      </c>
    </row>
    <row r="14" spans="1:23" x14ac:dyDescent="0.3">
      <c r="F14">
        <v>32</v>
      </c>
      <c r="G14" s="2">
        <v>8</v>
      </c>
      <c r="H14" s="2">
        <v>32</v>
      </c>
      <c r="I14" s="2">
        <v>60</v>
      </c>
      <c r="J14">
        <f t="shared" ref="J14:J17" si="1">LN(100/G14)</f>
        <v>2.5257286443082556</v>
      </c>
    </row>
    <row r="15" spans="1:23" x14ac:dyDescent="0.3">
      <c r="F15">
        <v>45</v>
      </c>
      <c r="G15" s="2">
        <v>6</v>
      </c>
      <c r="H15" s="2">
        <v>25</v>
      </c>
      <c r="I15" s="2">
        <v>69</v>
      </c>
      <c r="J15">
        <f t="shared" si="1"/>
        <v>2.8134107167600364</v>
      </c>
    </row>
    <row r="16" spans="1:23" x14ac:dyDescent="0.3">
      <c r="F16">
        <v>61</v>
      </c>
      <c r="G16" s="2">
        <v>1</v>
      </c>
      <c r="H16" s="2">
        <v>22</v>
      </c>
      <c r="I16" s="2">
        <v>77</v>
      </c>
      <c r="J16">
        <f t="shared" si="1"/>
        <v>4.6051701859880918</v>
      </c>
    </row>
    <row r="17" spans="1:10" x14ac:dyDescent="0.3">
      <c r="F17">
        <v>75</v>
      </c>
      <c r="G17" s="2">
        <v>0.89</v>
      </c>
      <c r="H17" s="2">
        <v>16.85961634152526</v>
      </c>
      <c r="I17" s="2">
        <v>81.907998997603812</v>
      </c>
      <c r="J17">
        <f t="shared" si="1"/>
        <v>4.7217040022440431</v>
      </c>
    </row>
    <row r="22" spans="1:10" x14ac:dyDescent="0.3">
      <c r="A22" t="s">
        <v>0</v>
      </c>
      <c r="B22" t="s">
        <v>1</v>
      </c>
      <c r="C22" t="s">
        <v>2</v>
      </c>
      <c r="D22" t="s">
        <v>3</v>
      </c>
      <c r="E22" t="s">
        <v>4</v>
      </c>
      <c r="F22" t="s">
        <v>5</v>
      </c>
      <c r="G22" t="s">
        <v>6</v>
      </c>
      <c r="H22" t="s">
        <v>7</v>
      </c>
      <c r="I22" t="s">
        <v>8</v>
      </c>
      <c r="J22" t="s">
        <v>11</v>
      </c>
    </row>
    <row r="23" spans="1:10" x14ac:dyDescent="0.3">
      <c r="A23">
        <v>1490</v>
      </c>
      <c r="B23" t="s">
        <v>12</v>
      </c>
      <c r="C23" t="s">
        <v>9</v>
      </c>
      <c r="D23">
        <v>50</v>
      </c>
      <c r="E23">
        <v>4</v>
      </c>
      <c r="F23">
        <v>10</v>
      </c>
      <c r="G23">
        <v>65</v>
      </c>
      <c r="H23">
        <v>29</v>
      </c>
      <c r="I23">
        <v>6</v>
      </c>
    </row>
    <row r="24" spans="1:10" x14ac:dyDescent="0.3">
      <c r="A24" s="1">
        <v>43549</v>
      </c>
      <c r="B24" t="s">
        <v>13</v>
      </c>
      <c r="C24" t="s">
        <v>14</v>
      </c>
      <c r="F24">
        <v>20</v>
      </c>
      <c r="G24">
        <v>59</v>
      </c>
      <c r="H24">
        <v>34</v>
      </c>
      <c r="I24">
        <v>7</v>
      </c>
    </row>
    <row r="25" spans="1:10" x14ac:dyDescent="0.3">
      <c r="F25">
        <v>30</v>
      </c>
      <c r="G25">
        <v>48</v>
      </c>
      <c r="H25">
        <v>42</v>
      </c>
      <c r="I25">
        <v>10</v>
      </c>
    </row>
    <row r="26" spans="1:10" x14ac:dyDescent="0.3">
      <c r="F26">
        <v>45</v>
      </c>
    </row>
    <row r="27" spans="1:10" x14ac:dyDescent="0.3">
      <c r="F27">
        <v>60</v>
      </c>
      <c r="G27">
        <v>33</v>
      </c>
      <c r="H27">
        <v>50</v>
      </c>
      <c r="I27">
        <v>17</v>
      </c>
    </row>
    <row r="28" spans="1:10" x14ac:dyDescent="0.3">
      <c r="F28">
        <v>80</v>
      </c>
      <c r="G28">
        <v>34</v>
      </c>
      <c r="H28">
        <v>49</v>
      </c>
      <c r="I28">
        <v>17</v>
      </c>
    </row>
    <row r="29" spans="1:10" x14ac:dyDescent="0.3">
      <c r="F29">
        <v>90</v>
      </c>
      <c r="G29">
        <v>32</v>
      </c>
      <c r="H29">
        <v>49</v>
      </c>
      <c r="I29">
        <v>18</v>
      </c>
    </row>
    <row r="30" spans="1:10" x14ac:dyDescent="0.3">
      <c r="F30">
        <v>120</v>
      </c>
      <c r="G30">
        <v>30</v>
      </c>
      <c r="H30">
        <v>49</v>
      </c>
      <c r="I30">
        <v>21</v>
      </c>
    </row>
    <row r="31" spans="1:10" x14ac:dyDescent="0.3">
      <c r="F31">
        <v>150</v>
      </c>
      <c r="G31">
        <v>28</v>
      </c>
      <c r="H31">
        <v>49</v>
      </c>
      <c r="I31">
        <v>23</v>
      </c>
    </row>
    <row r="46" spans="1:10" x14ac:dyDescent="0.3">
      <c r="A46" t="s">
        <v>0</v>
      </c>
      <c r="B46" t="s">
        <v>1</v>
      </c>
      <c r="C46" t="s">
        <v>2</v>
      </c>
      <c r="D46" t="s">
        <v>3</v>
      </c>
      <c r="E46" t="s">
        <v>4</v>
      </c>
      <c r="F46" t="s">
        <v>15</v>
      </c>
      <c r="G46" t="s">
        <v>6</v>
      </c>
      <c r="H46" t="s">
        <v>7</v>
      </c>
      <c r="I46" t="s">
        <v>8</v>
      </c>
      <c r="J46" t="s">
        <v>11</v>
      </c>
    </row>
    <row r="47" spans="1:10" x14ac:dyDescent="0.3">
      <c r="A47">
        <v>1533</v>
      </c>
      <c r="B47" t="s">
        <v>12</v>
      </c>
      <c r="C47" t="s">
        <v>9</v>
      </c>
      <c r="D47">
        <v>50</v>
      </c>
      <c r="E47">
        <v>4</v>
      </c>
      <c r="F47">
        <v>0</v>
      </c>
      <c r="G47">
        <v>100</v>
      </c>
      <c r="J47">
        <f>LN(100/G47)</f>
        <v>0</v>
      </c>
    </row>
    <row r="48" spans="1:10" x14ac:dyDescent="0.3">
      <c r="A48" s="1">
        <v>43594</v>
      </c>
      <c r="C48" t="s">
        <v>10</v>
      </c>
      <c r="F48">
        <v>10</v>
      </c>
      <c r="G48">
        <v>37</v>
      </c>
      <c r="H48">
        <v>49</v>
      </c>
      <c r="I48">
        <v>14</v>
      </c>
      <c r="J48">
        <f>LN(100/G48)</f>
        <v>0.9942522733438669</v>
      </c>
    </row>
    <row r="49" spans="1:10" x14ac:dyDescent="0.3">
      <c r="F49">
        <v>21</v>
      </c>
      <c r="G49">
        <v>16</v>
      </c>
      <c r="H49">
        <v>52</v>
      </c>
      <c r="I49">
        <v>33</v>
      </c>
      <c r="J49">
        <f t="shared" ref="J49:J52" si="2">LN(100/G49)</f>
        <v>1.8325814637483102</v>
      </c>
    </row>
    <row r="50" spans="1:10" x14ac:dyDescent="0.3">
      <c r="F50">
        <v>31</v>
      </c>
      <c r="G50">
        <v>11</v>
      </c>
      <c r="H50">
        <v>49</v>
      </c>
      <c r="I50">
        <v>40</v>
      </c>
      <c r="J50">
        <f>LN((0.25/5)/((0.25*G50)/(5*100)))</f>
        <v>2.2072749131897211</v>
      </c>
    </row>
    <row r="51" spans="1:10" x14ac:dyDescent="0.3">
      <c r="F51">
        <v>40</v>
      </c>
      <c r="G51">
        <v>8</v>
      </c>
      <c r="H51">
        <v>45</v>
      </c>
      <c r="I51">
        <v>47</v>
      </c>
      <c r="J51">
        <f t="shared" si="2"/>
        <v>2.5257286443082556</v>
      </c>
    </row>
    <row r="52" spans="1:10" x14ac:dyDescent="0.3">
      <c r="F52">
        <v>60</v>
      </c>
      <c r="G52">
        <v>4</v>
      </c>
      <c r="H52">
        <v>39</v>
      </c>
      <c r="I52">
        <v>56</v>
      </c>
      <c r="J52">
        <f t="shared" si="2"/>
        <v>3.2188758248682006</v>
      </c>
    </row>
    <row r="60" spans="1:10" x14ac:dyDescent="0.3">
      <c r="A60" t="s">
        <v>0</v>
      </c>
      <c r="B60" t="s">
        <v>1</v>
      </c>
      <c r="C60" t="s">
        <v>2</v>
      </c>
      <c r="D60" t="s">
        <v>3</v>
      </c>
      <c r="E60" t="s">
        <v>4</v>
      </c>
      <c r="F60" t="s">
        <v>15</v>
      </c>
      <c r="G60" t="s">
        <v>6</v>
      </c>
      <c r="H60" t="s">
        <v>7</v>
      </c>
      <c r="I60" t="s">
        <v>8</v>
      </c>
      <c r="J60" t="s">
        <v>11</v>
      </c>
    </row>
    <row r="61" spans="1:10" x14ac:dyDescent="0.3">
      <c r="A61">
        <v>1537</v>
      </c>
      <c r="B61" t="s">
        <v>12</v>
      </c>
      <c r="C61" t="s">
        <v>9</v>
      </c>
      <c r="D61">
        <v>50</v>
      </c>
      <c r="E61">
        <v>4</v>
      </c>
      <c r="F61">
        <v>0</v>
      </c>
      <c r="G61">
        <v>100</v>
      </c>
      <c r="J61">
        <f>LN(100/G61)</f>
        <v>0</v>
      </c>
    </row>
    <row r="62" spans="1:10" x14ac:dyDescent="0.3">
      <c r="A62" s="1">
        <v>43600</v>
      </c>
      <c r="C62" t="s">
        <v>10</v>
      </c>
      <c r="F62">
        <v>5</v>
      </c>
      <c r="G62">
        <v>71</v>
      </c>
      <c r="H62">
        <v>27</v>
      </c>
      <c r="I62">
        <v>2</v>
      </c>
      <c r="J62">
        <f>LN(100/G62)</f>
        <v>0.3424903089467759</v>
      </c>
    </row>
    <row r="63" spans="1:10" x14ac:dyDescent="0.3">
      <c r="F63">
        <v>10</v>
      </c>
      <c r="G63">
        <v>55</v>
      </c>
      <c r="H63">
        <v>38</v>
      </c>
      <c r="I63">
        <v>7</v>
      </c>
      <c r="J63">
        <f>LN(100/G63)</f>
        <v>0.59783700075562041</v>
      </c>
    </row>
    <row r="64" spans="1:10" x14ac:dyDescent="0.3">
      <c r="F64">
        <v>20</v>
      </c>
      <c r="G64">
        <v>42</v>
      </c>
      <c r="H64">
        <v>46</v>
      </c>
      <c r="I64">
        <v>12</v>
      </c>
      <c r="J64">
        <f t="shared" ref="J64" si="3">LN(100/G64)</f>
        <v>0.86750056770472306</v>
      </c>
    </row>
    <row r="65" spans="6:10" x14ac:dyDescent="0.3">
      <c r="F65">
        <v>30</v>
      </c>
      <c r="G65">
        <v>35</v>
      </c>
      <c r="H65">
        <v>49</v>
      </c>
      <c r="I65">
        <v>16</v>
      </c>
      <c r="J65">
        <f>LN((0.25/5)/((0.25*G65)/(5*100)))</f>
        <v>1.0498221244986776</v>
      </c>
    </row>
    <row r="66" spans="6:10" x14ac:dyDescent="0.3">
      <c r="F66">
        <v>40</v>
      </c>
      <c r="G66">
        <v>31</v>
      </c>
      <c r="H66">
        <v>50</v>
      </c>
      <c r="I66">
        <v>19</v>
      </c>
      <c r="J66">
        <f t="shared" ref="J66:J70" si="4">LN(100/G66)</f>
        <v>1.1711829815029451</v>
      </c>
    </row>
    <row r="67" spans="6:10" x14ac:dyDescent="0.3">
      <c r="F67">
        <v>50</v>
      </c>
      <c r="G67">
        <v>25</v>
      </c>
      <c r="H67">
        <v>53</v>
      </c>
      <c r="I67">
        <v>22</v>
      </c>
      <c r="J67">
        <f t="shared" si="4"/>
        <v>1.3862943611198906</v>
      </c>
    </row>
    <row r="68" spans="6:10" x14ac:dyDescent="0.3">
      <c r="F68">
        <v>60</v>
      </c>
      <c r="G68">
        <v>24</v>
      </c>
      <c r="H68">
        <v>52</v>
      </c>
      <c r="I68">
        <v>24</v>
      </c>
      <c r="J68">
        <f t="shared" si="4"/>
        <v>1.4271163556401458</v>
      </c>
    </row>
    <row r="69" spans="6:10" x14ac:dyDescent="0.3">
      <c r="F69">
        <v>75</v>
      </c>
      <c r="G69">
        <v>22</v>
      </c>
      <c r="H69">
        <v>53</v>
      </c>
      <c r="I69">
        <v>25</v>
      </c>
      <c r="J69">
        <f t="shared" si="4"/>
        <v>1.5141277326297755</v>
      </c>
    </row>
    <row r="70" spans="6:10" x14ac:dyDescent="0.3">
      <c r="F70">
        <v>90</v>
      </c>
      <c r="G70">
        <v>20</v>
      </c>
      <c r="H70">
        <v>53</v>
      </c>
      <c r="I70">
        <v>27</v>
      </c>
      <c r="J70">
        <f t="shared" si="4"/>
        <v>1.6094379124341003</v>
      </c>
    </row>
    <row r="81" spans="1:10" x14ac:dyDescent="0.3">
      <c r="A81" t="s">
        <v>0</v>
      </c>
      <c r="B81" t="s">
        <v>1</v>
      </c>
      <c r="C81" t="s">
        <v>2</v>
      </c>
      <c r="D81" t="s">
        <v>3</v>
      </c>
      <c r="E81" t="s">
        <v>4</v>
      </c>
      <c r="F81" t="s">
        <v>15</v>
      </c>
      <c r="G81" t="s">
        <v>6</v>
      </c>
      <c r="H81" t="s">
        <v>7</v>
      </c>
      <c r="I81" t="s">
        <v>8</v>
      </c>
      <c r="J81" t="s">
        <v>11</v>
      </c>
    </row>
    <row r="82" spans="1:10" x14ac:dyDescent="0.3">
      <c r="A82">
        <v>1539</v>
      </c>
      <c r="B82" t="s">
        <v>12</v>
      </c>
      <c r="C82" t="s">
        <v>9</v>
      </c>
      <c r="D82">
        <v>50</v>
      </c>
      <c r="E82">
        <v>4</v>
      </c>
      <c r="F82">
        <v>0</v>
      </c>
      <c r="G82">
        <v>100</v>
      </c>
      <c r="J82">
        <f>LN(100/G82)</f>
        <v>0</v>
      </c>
    </row>
    <row r="83" spans="1:10" x14ac:dyDescent="0.3">
      <c r="F83">
        <v>5</v>
      </c>
      <c r="G83">
        <v>44</v>
      </c>
      <c r="H83">
        <v>43</v>
      </c>
      <c r="I83">
        <v>12</v>
      </c>
      <c r="J83">
        <f t="shared" ref="J83:J90" si="5">LN(100/G83)</f>
        <v>0.82098055206983034</v>
      </c>
    </row>
    <row r="84" spans="1:10" x14ac:dyDescent="0.3">
      <c r="F84">
        <v>10</v>
      </c>
      <c r="G84">
        <v>31</v>
      </c>
      <c r="H84">
        <v>50</v>
      </c>
      <c r="I84">
        <v>19</v>
      </c>
      <c r="J84">
        <f t="shared" si="5"/>
        <v>1.1711829815029451</v>
      </c>
    </row>
    <row r="85" spans="1:10" x14ac:dyDescent="0.3">
      <c r="F85">
        <v>15</v>
      </c>
      <c r="G85">
        <v>20</v>
      </c>
      <c r="H85">
        <v>51</v>
      </c>
      <c r="I85">
        <v>29</v>
      </c>
      <c r="J85">
        <f t="shared" si="5"/>
        <v>1.6094379124341003</v>
      </c>
    </row>
    <row r="86" spans="1:10" x14ac:dyDescent="0.3">
      <c r="F86">
        <v>20</v>
      </c>
      <c r="G86">
        <v>14</v>
      </c>
      <c r="H86">
        <v>48</v>
      </c>
      <c r="I86">
        <v>38</v>
      </c>
      <c r="J86">
        <f t="shared" si="5"/>
        <v>1.9661128563728327</v>
      </c>
    </row>
    <row r="87" spans="1:10" x14ac:dyDescent="0.3">
      <c r="F87">
        <v>30</v>
      </c>
      <c r="G87">
        <v>9</v>
      </c>
      <c r="H87">
        <v>45</v>
      </c>
      <c r="I87">
        <v>47</v>
      </c>
      <c r="J87">
        <f t="shared" si="5"/>
        <v>2.4079456086518718</v>
      </c>
    </row>
    <row r="88" spans="1:10" x14ac:dyDescent="0.3">
      <c r="F88">
        <v>45</v>
      </c>
      <c r="G88">
        <v>3</v>
      </c>
      <c r="H88">
        <v>37</v>
      </c>
      <c r="I88">
        <v>60</v>
      </c>
      <c r="J88">
        <f t="shared" si="5"/>
        <v>3.5065578973199818</v>
      </c>
    </row>
    <row r="89" spans="1:10" x14ac:dyDescent="0.3">
      <c r="F89">
        <v>60</v>
      </c>
      <c r="G89">
        <v>1</v>
      </c>
      <c r="H89">
        <v>31</v>
      </c>
      <c r="I89">
        <v>68</v>
      </c>
      <c r="J89">
        <f t="shared" si="5"/>
        <v>4.6051701859880918</v>
      </c>
    </row>
    <row r="90" spans="1:10" x14ac:dyDescent="0.3">
      <c r="F90">
        <v>105</v>
      </c>
      <c r="G90">
        <v>0</v>
      </c>
      <c r="H90">
        <v>12</v>
      </c>
      <c r="I90">
        <v>88</v>
      </c>
      <c r="J90" t="e">
        <f t="shared" si="5"/>
        <v>#DIV/0!</v>
      </c>
    </row>
    <row r="97" spans="1:10" x14ac:dyDescent="0.3">
      <c r="A97" t="s">
        <v>0</v>
      </c>
      <c r="B97" t="s">
        <v>1</v>
      </c>
      <c r="C97" t="s">
        <v>2</v>
      </c>
      <c r="D97" t="s">
        <v>3</v>
      </c>
      <c r="E97" t="s">
        <v>4</v>
      </c>
      <c r="F97" t="s">
        <v>15</v>
      </c>
      <c r="G97" t="s">
        <v>6</v>
      </c>
      <c r="H97" t="s">
        <v>7</v>
      </c>
      <c r="I97" t="s">
        <v>8</v>
      </c>
      <c r="J97" t="s">
        <v>11</v>
      </c>
    </row>
    <row r="98" spans="1:10" x14ac:dyDescent="0.3">
      <c r="A98">
        <v>1549</v>
      </c>
      <c r="B98" t="s">
        <v>12</v>
      </c>
      <c r="C98" t="s">
        <v>9</v>
      </c>
      <c r="D98">
        <v>50</v>
      </c>
      <c r="E98">
        <v>4</v>
      </c>
      <c r="F98">
        <v>0</v>
      </c>
      <c r="G98">
        <v>100</v>
      </c>
      <c r="J98">
        <f>LN(100/G98)</f>
        <v>0</v>
      </c>
    </row>
    <row r="99" spans="1:10" x14ac:dyDescent="0.3">
      <c r="A99" s="1">
        <v>43614</v>
      </c>
      <c r="F99">
        <v>13</v>
      </c>
      <c r="G99">
        <v>23</v>
      </c>
      <c r="H99">
        <v>52</v>
      </c>
      <c r="I99">
        <v>24</v>
      </c>
      <c r="J99">
        <f t="shared" ref="J99:J104" si="6">LN(100/G99)</f>
        <v>1.4696759700589417</v>
      </c>
    </row>
    <row r="100" spans="1:10" x14ac:dyDescent="0.3">
      <c r="F100">
        <v>20</v>
      </c>
      <c r="G100">
        <v>14</v>
      </c>
      <c r="H100">
        <v>51</v>
      </c>
      <c r="I100">
        <v>35</v>
      </c>
      <c r="J100">
        <f>LN(100/G100)</f>
        <v>1.9661128563728327</v>
      </c>
    </row>
    <row r="101" spans="1:10" x14ac:dyDescent="0.3">
      <c r="F101">
        <v>30</v>
      </c>
      <c r="G101">
        <v>7</v>
      </c>
      <c r="H101">
        <v>46</v>
      </c>
      <c r="I101">
        <v>48</v>
      </c>
      <c r="J101">
        <f>LN(100/G101)</f>
        <v>2.6592600369327779</v>
      </c>
    </row>
    <row r="102" spans="1:10" x14ac:dyDescent="0.3">
      <c r="F102">
        <v>40</v>
      </c>
      <c r="G102">
        <v>5</v>
      </c>
      <c r="H102">
        <v>43</v>
      </c>
      <c r="I102">
        <v>54</v>
      </c>
      <c r="J102">
        <f>LN(100/G102)</f>
        <v>2.9957322735539909</v>
      </c>
    </row>
    <row r="103" spans="1:10" x14ac:dyDescent="0.3">
      <c r="F103">
        <v>50</v>
      </c>
      <c r="G103">
        <v>2</v>
      </c>
      <c r="H103">
        <v>33</v>
      </c>
      <c r="I103">
        <v>65</v>
      </c>
      <c r="J103">
        <f>LN(100/G103)</f>
        <v>3.912023005428146</v>
      </c>
    </row>
    <row r="104" spans="1:10" x14ac:dyDescent="0.3">
      <c r="F104">
        <v>60</v>
      </c>
      <c r="G104">
        <v>0</v>
      </c>
      <c r="H104">
        <v>28</v>
      </c>
      <c r="I104">
        <v>71</v>
      </c>
      <c r="J104" t="e">
        <f t="shared" si="6"/>
        <v>#DIV/0!</v>
      </c>
    </row>
    <row r="109" spans="1:10" x14ac:dyDescent="0.3">
      <c r="A109" t="s">
        <v>0</v>
      </c>
      <c r="B109" t="s">
        <v>1</v>
      </c>
      <c r="C109" t="s">
        <v>2</v>
      </c>
      <c r="D109" t="s">
        <v>3</v>
      </c>
      <c r="E109" t="s">
        <v>4</v>
      </c>
      <c r="F109" t="s">
        <v>15</v>
      </c>
      <c r="G109" t="s">
        <v>6</v>
      </c>
      <c r="H109" t="s">
        <v>7</v>
      </c>
      <c r="I109" t="s">
        <v>8</v>
      </c>
      <c r="J109" t="s">
        <v>11</v>
      </c>
    </row>
    <row r="110" spans="1:10" x14ac:dyDescent="0.3">
      <c r="A110">
        <v>1555</v>
      </c>
      <c r="B110" t="s">
        <v>12</v>
      </c>
      <c r="C110" t="s">
        <v>24</v>
      </c>
      <c r="D110">
        <v>50</v>
      </c>
      <c r="E110">
        <v>4</v>
      </c>
      <c r="F110">
        <v>0</v>
      </c>
      <c r="G110">
        <v>100</v>
      </c>
      <c r="H110">
        <v>0</v>
      </c>
      <c r="I110">
        <v>0</v>
      </c>
      <c r="J110">
        <f>LN(100/G110)</f>
        <v>0</v>
      </c>
    </row>
    <row r="111" spans="1:10" x14ac:dyDescent="0.3">
      <c r="A111" s="1">
        <v>43628</v>
      </c>
      <c r="B111" s="1">
        <v>43606</v>
      </c>
      <c r="F111">
        <v>5</v>
      </c>
      <c r="G111">
        <v>45</v>
      </c>
      <c r="H111">
        <v>45</v>
      </c>
      <c r="I111">
        <v>10</v>
      </c>
      <c r="J111">
        <f>LN(100/G111)</f>
        <v>0.79850769621777162</v>
      </c>
    </row>
    <row r="112" spans="1:10" x14ac:dyDescent="0.3">
      <c r="F112">
        <v>10</v>
      </c>
      <c r="G112">
        <v>34</v>
      </c>
      <c r="H112">
        <v>49</v>
      </c>
      <c r="I112">
        <v>17</v>
      </c>
      <c r="J112">
        <f t="shared" ref="J112:J117" si="7">LN(100/G112)</f>
        <v>1.07880966137193</v>
      </c>
    </row>
    <row r="113" spans="1:10" x14ac:dyDescent="0.3">
      <c r="F113">
        <v>15</v>
      </c>
      <c r="G113">
        <v>18</v>
      </c>
      <c r="H113">
        <v>53</v>
      </c>
      <c r="I113">
        <v>29</v>
      </c>
      <c r="J113">
        <f t="shared" si="7"/>
        <v>1.7147984280919266</v>
      </c>
    </row>
    <row r="114" spans="1:10" x14ac:dyDescent="0.3">
      <c r="F114">
        <v>20</v>
      </c>
      <c r="G114">
        <v>13</v>
      </c>
      <c r="H114">
        <v>50</v>
      </c>
      <c r="I114">
        <v>37</v>
      </c>
      <c r="J114">
        <f t="shared" si="7"/>
        <v>2.0402208285265546</v>
      </c>
    </row>
    <row r="115" spans="1:10" x14ac:dyDescent="0.3">
      <c r="F115">
        <v>33</v>
      </c>
      <c r="G115">
        <v>6</v>
      </c>
      <c r="H115">
        <v>42</v>
      </c>
      <c r="I115">
        <v>52</v>
      </c>
      <c r="J115">
        <f t="shared" si="7"/>
        <v>2.8134107167600364</v>
      </c>
    </row>
    <row r="116" spans="1:10" x14ac:dyDescent="0.3">
      <c r="F116">
        <v>45</v>
      </c>
      <c r="G116">
        <v>5</v>
      </c>
      <c r="H116">
        <v>34</v>
      </c>
      <c r="I116">
        <v>61</v>
      </c>
      <c r="J116">
        <f t="shared" si="7"/>
        <v>2.9957322735539909</v>
      </c>
    </row>
    <row r="117" spans="1:10" x14ac:dyDescent="0.3">
      <c r="F117">
        <v>60</v>
      </c>
      <c r="G117">
        <v>1</v>
      </c>
      <c r="H117">
        <v>29</v>
      </c>
      <c r="I117">
        <v>70</v>
      </c>
      <c r="J117">
        <f t="shared" si="7"/>
        <v>4.6051701859880918</v>
      </c>
    </row>
    <row r="122" spans="1:10" x14ac:dyDescent="0.3">
      <c r="A122" t="s">
        <v>0</v>
      </c>
      <c r="B122" t="s">
        <v>1</v>
      </c>
      <c r="C122" t="s">
        <v>2</v>
      </c>
      <c r="D122" t="s">
        <v>3</v>
      </c>
      <c r="E122" t="s">
        <v>4</v>
      </c>
      <c r="F122" t="s">
        <v>15</v>
      </c>
      <c r="G122" t="s">
        <v>6</v>
      </c>
      <c r="H122" t="s">
        <v>7</v>
      </c>
      <c r="I122" t="s">
        <v>8</v>
      </c>
      <c r="J122" t="s">
        <v>11</v>
      </c>
    </row>
    <row r="123" spans="1:10" x14ac:dyDescent="0.3">
      <c r="A123">
        <v>1556</v>
      </c>
      <c r="B123" t="s">
        <v>12</v>
      </c>
      <c r="C123" t="s">
        <v>23</v>
      </c>
      <c r="D123">
        <v>90</v>
      </c>
      <c r="E123">
        <v>4</v>
      </c>
      <c r="F123">
        <v>0</v>
      </c>
      <c r="G123">
        <v>100</v>
      </c>
      <c r="H123">
        <v>0</v>
      </c>
      <c r="I123">
        <v>0</v>
      </c>
      <c r="J123">
        <f>LN(100/G123)</f>
        <v>0</v>
      </c>
    </row>
    <row r="124" spans="1:10" x14ac:dyDescent="0.3">
      <c r="A124" s="1">
        <v>43628</v>
      </c>
      <c r="B124" s="1">
        <v>43576</v>
      </c>
      <c r="F124">
        <v>30</v>
      </c>
      <c r="G124">
        <v>0</v>
      </c>
      <c r="H124">
        <v>5</v>
      </c>
      <c r="I124">
        <v>95</v>
      </c>
    </row>
    <row r="128" spans="1:10" x14ac:dyDescent="0.3">
      <c r="A128" t="s">
        <v>0</v>
      </c>
      <c r="B128" t="s">
        <v>1</v>
      </c>
      <c r="C128" t="s">
        <v>2</v>
      </c>
      <c r="D128" t="s">
        <v>3</v>
      </c>
      <c r="E128" t="s">
        <v>4</v>
      </c>
      <c r="F128" t="s">
        <v>15</v>
      </c>
      <c r="G128" t="s">
        <v>6</v>
      </c>
      <c r="H128" t="s">
        <v>7</v>
      </c>
      <c r="I128" t="s">
        <v>8</v>
      </c>
      <c r="J128" t="s">
        <v>11</v>
      </c>
    </row>
    <row r="129" spans="1:10" x14ac:dyDescent="0.3">
      <c r="A129">
        <v>1556</v>
      </c>
      <c r="B129" t="s">
        <v>12</v>
      </c>
      <c r="C129" t="s">
        <v>26</v>
      </c>
      <c r="D129">
        <v>80</v>
      </c>
      <c r="E129">
        <v>4</v>
      </c>
      <c r="F129">
        <v>0</v>
      </c>
      <c r="G129">
        <v>100</v>
      </c>
      <c r="H129">
        <v>0</v>
      </c>
      <c r="I129">
        <v>0</v>
      </c>
      <c r="J129">
        <f>LN(100/G129)</f>
        <v>0</v>
      </c>
    </row>
    <row r="130" spans="1:10" x14ac:dyDescent="0.3">
      <c r="A130" s="1">
        <v>43629</v>
      </c>
      <c r="B130" s="1" t="s">
        <v>27</v>
      </c>
      <c r="F130">
        <v>30</v>
      </c>
      <c r="G130">
        <v>10</v>
      </c>
      <c r="H130">
        <v>33</v>
      </c>
      <c r="I130">
        <v>57</v>
      </c>
    </row>
    <row r="136" spans="1:10" x14ac:dyDescent="0.3">
      <c r="A136" t="s">
        <v>0</v>
      </c>
      <c r="B136" t="s">
        <v>1</v>
      </c>
      <c r="C136" t="s">
        <v>2</v>
      </c>
      <c r="D136" t="s">
        <v>3</v>
      </c>
      <c r="E136" t="s">
        <v>4</v>
      </c>
      <c r="F136" t="s">
        <v>15</v>
      </c>
      <c r="G136" t="s">
        <v>6</v>
      </c>
      <c r="H136" t="s">
        <v>7</v>
      </c>
      <c r="I136" t="s">
        <v>8</v>
      </c>
      <c r="J136" t="s">
        <v>11</v>
      </c>
    </row>
    <row r="137" spans="1:10" x14ac:dyDescent="0.3">
      <c r="A137">
        <v>1559</v>
      </c>
      <c r="B137" t="s">
        <v>12</v>
      </c>
      <c r="C137" t="s">
        <v>23</v>
      </c>
      <c r="D137">
        <v>50</v>
      </c>
      <c r="E137">
        <v>4</v>
      </c>
      <c r="F137">
        <v>0</v>
      </c>
      <c r="G137">
        <v>100</v>
      </c>
      <c r="H137">
        <v>0</v>
      </c>
      <c r="I137">
        <v>0</v>
      </c>
      <c r="J137">
        <f>LN(100/G137)</f>
        <v>0</v>
      </c>
    </row>
    <row r="138" spans="1:10" x14ac:dyDescent="0.3">
      <c r="A138" s="1">
        <v>43629</v>
      </c>
      <c r="B138" s="1">
        <v>43606</v>
      </c>
      <c r="C138" t="s">
        <v>25</v>
      </c>
      <c r="F138">
        <v>5</v>
      </c>
      <c r="G138">
        <v>51</v>
      </c>
      <c r="H138">
        <v>40</v>
      </c>
      <c r="I138">
        <v>9</v>
      </c>
      <c r="J138">
        <f t="shared" ref="J138:J144" si="8">LN(100/G138)</f>
        <v>0.67334455326376552</v>
      </c>
    </row>
    <row r="139" spans="1:10" x14ac:dyDescent="0.3">
      <c r="F139">
        <v>10</v>
      </c>
      <c r="G139">
        <v>32</v>
      </c>
      <c r="H139">
        <v>47</v>
      </c>
      <c r="I139">
        <v>20</v>
      </c>
      <c r="J139">
        <f t="shared" si="8"/>
        <v>1.1394342831883648</v>
      </c>
    </row>
    <row r="140" spans="1:10" x14ac:dyDescent="0.3">
      <c r="F140">
        <v>16</v>
      </c>
      <c r="G140">
        <v>19</v>
      </c>
      <c r="H140">
        <v>50</v>
      </c>
      <c r="I140">
        <v>3</v>
      </c>
      <c r="J140">
        <f t="shared" si="8"/>
        <v>1.6607312068216509</v>
      </c>
    </row>
    <row r="141" spans="1:10" x14ac:dyDescent="0.3">
      <c r="F141">
        <v>20</v>
      </c>
      <c r="G141">
        <v>16</v>
      </c>
      <c r="H141">
        <v>48</v>
      </c>
      <c r="I141">
        <v>39</v>
      </c>
      <c r="J141">
        <f t="shared" si="8"/>
        <v>1.8325814637483102</v>
      </c>
    </row>
    <row r="142" spans="1:10" x14ac:dyDescent="0.3">
      <c r="F142">
        <v>31</v>
      </c>
      <c r="G142">
        <v>6</v>
      </c>
      <c r="H142">
        <v>41</v>
      </c>
      <c r="I142">
        <v>53</v>
      </c>
      <c r="J142">
        <f t="shared" si="8"/>
        <v>2.8134107167600364</v>
      </c>
    </row>
    <row r="143" spans="1:10" x14ac:dyDescent="0.3">
      <c r="F143">
        <v>45</v>
      </c>
      <c r="G143">
        <v>2</v>
      </c>
      <c r="H143">
        <v>33</v>
      </c>
      <c r="I143">
        <v>65</v>
      </c>
      <c r="J143">
        <f t="shared" si="8"/>
        <v>3.912023005428146</v>
      </c>
    </row>
    <row r="144" spans="1:10" x14ac:dyDescent="0.3">
      <c r="F144">
        <v>60</v>
      </c>
      <c r="G144">
        <v>1</v>
      </c>
      <c r="H144">
        <v>24</v>
      </c>
      <c r="I144">
        <v>75</v>
      </c>
      <c r="J144">
        <f t="shared" si="8"/>
        <v>4.6051701859880918</v>
      </c>
    </row>
    <row r="148" spans="1:23" x14ac:dyDescent="0.3">
      <c r="A148" t="s">
        <v>0</v>
      </c>
      <c r="B148" t="s">
        <v>1</v>
      </c>
      <c r="C148" t="s">
        <v>2</v>
      </c>
      <c r="D148" t="s">
        <v>3</v>
      </c>
      <c r="E148" t="s">
        <v>4</v>
      </c>
      <c r="F148" t="s">
        <v>15</v>
      </c>
      <c r="G148" t="s">
        <v>6</v>
      </c>
      <c r="H148" t="s">
        <v>7</v>
      </c>
      <c r="I148" t="s">
        <v>8</v>
      </c>
      <c r="J148" t="s">
        <v>11</v>
      </c>
    </row>
    <row r="149" spans="1:23" x14ac:dyDescent="0.3">
      <c r="A149">
        <v>1560</v>
      </c>
      <c r="B149" t="s">
        <v>12</v>
      </c>
      <c r="C149" t="s">
        <v>28</v>
      </c>
      <c r="D149">
        <v>60</v>
      </c>
      <c r="E149">
        <v>4</v>
      </c>
      <c r="F149">
        <v>0</v>
      </c>
      <c r="G149">
        <v>100</v>
      </c>
      <c r="H149">
        <v>0</v>
      </c>
      <c r="I149">
        <v>0</v>
      </c>
      <c r="J149">
        <f>LN(100/G149)</f>
        <v>0</v>
      </c>
    </row>
    <row r="150" spans="1:23" x14ac:dyDescent="0.3">
      <c r="A150" s="1">
        <v>43633</v>
      </c>
      <c r="B150" s="1">
        <v>43608</v>
      </c>
      <c r="F150">
        <v>10</v>
      </c>
      <c r="G150">
        <v>51</v>
      </c>
      <c r="H150">
        <v>40</v>
      </c>
      <c r="I150">
        <v>9</v>
      </c>
      <c r="J150">
        <f t="shared" ref="J150" si="9">LN(100/G150)</f>
        <v>0.67334455326376552</v>
      </c>
    </row>
    <row r="151" spans="1:23" x14ac:dyDescent="0.3">
      <c r="F151">
        <v>15</v>
      </c>
    </row>
    <row r="152" spans="1:23" x14ac:dyDescent="0.3">
      <c r="F152">
        <v>20</v>
      </c>
    </row>
    <row r="153" spans="1:23" x14ac:dyDescent="0.3">
      <c r="F153">
        <v>25</v>
      </c>
    </row>
    <row r="154" spans="1:23" x14ac:dyDescent="0.3">
      <c r="F154">
        <v>30</v>
      </c>
    </row>
    <row r="155" spans="1:23" x14ac:dyDescent="0.3">
      <c r="F155">
        <v>45</v>
      </c>
    </row>
    <row r="156" spans="1:23" x14ac:dyDescent="0.3">
      <c r="F156">
        <v>60</v>
      </c>
    </row>
    <row r="158" spans="1:23" x14ac:dyDescent="0.3">
      <c r="U158" s="2"/>
      <c r="V158" s="2"/>
      <c r="W158" s="2"/>
    </row>
    <row r="160" spans="1:23" x14ac:dyDescent="0.3">
      <c r="A160" t="s">
        <v>0</v>
      </c>
      <c r="B160" t="s">
        <v>1</v>
      </c>
      <c r="C160" t="s">
        <v>2</v>
      </c>
      <c r="D160" t="s">
        <v>3</v>
      </c>
      <c r="E160" t="s">
        <v>4</v>
      </c>
      <c r="F160" t="s">
        <v>15</v>
      </c>
      <c r="G160" t="s">
        <v>6</v>
      </c>
      <c r="H160" t="s">
        <v>7</v>
      </c>
      <c r="I160" t="s">
        <v>8</v>
      </c>
      <c r="J160" t="s">
        <v>11</v>
      </c>
    </row>
    <row r="161" spans="1:17" x14ac:dyDescent="0.3">
      <c r="A161">
        <v>1561</v>
      </c>
      <c r="B161" t="s">
        <v>12</v>
      </c>
      <c r="C161" t="s">
        <v>9</v>
      </c>
      <c r="D161">
        <v>50</v>
      </c>
      <c r="E161">
        <v>4</v>
      </c>
      <c r="F161">
        <v>0</v>
      </c>
      <c r="G161">
        <v>0</v>
      </c>
      <c r="J161" t="e">
        <f>LN(100/G161)</f>
        <v>#DIV/0!</v>
      </c>
      <c r="Q161" s="1"/>
    </row>
    <row r="162" spans="1:17" x14ac:dyDescent="0.3">
      <c r="A162" s="1">
        <v>43633</v>
      </c>
      <c r="B162" s="1">
        <v>43608</v>
      </c>
      <c r="F162">
        <v>30</v>
      </c>
      <c r="G162">
        <v>6</v>
      </c>
      <c r="H162">
        <v>39</v>
      </c>
      <c r="I162">
        <v>55</v>
      </c>
      <c r="J162">
        <f t="shared" ref="J162:J163" si="10">LN(100/G162)</f>
        <v>2.8134107167600364</v>
      </c>
      <c r="Q162" s="1"/>
    </row>
    <row r="163" spans="1:17" x14ac:dyDescent="0.3">
      <c r="F163">
        <v>60</v>
      </c>
      <c r="G163">
        <v>1</v>
      </c>
      <c r="H163">
        <v>23</v>
      </c>
      <c r="I163">
        <v>76</v>
      </c>
      <c r="J163">
        <f t="shared" si="10"/>
        <v>4.6051701859880918</v>
      </c>
    </row>
    <row r="170" spans="1:17" x14ac:dyDescent="0.3">
      <c r="A170" t="s">
        <v>0</v>
      </c>
      <c r="B170" t="s">
        <v>1</v>
      </c>
      <c r="C170" t="s">
        <v>2</v>
      </c>
      <c r="D170" t="s">
        <v>3</v>
      </c>
      <c r="E170" t="s">
        <v>4</v>
      </c>
      <c r="F170" t="s">
        <v>15</v>
      </c>
      <c r="G170" t="s">
        <v>6</v>
      </c>
      <c r="H170" t="s">
        <v>7</v>
      </c>
      <c r="I170" t="s">
        <v>8</v>
      </c>
      <c r="J170" t="s">
        <v>11</v>
      </c>
    </row>
    <row r="171" spans="1:17" x14ac:dyDescent="0.3">
      <c r="A171">
        <v>1563</v>
      </c>
      <c r="B171" t="s">
        <v>12</v>
      </c>
      <c r="C171" t="s">
        <v>9</v>
      </c>
      <c r="D171">
        <v>50</v>
      </c>
      <c r="E171">
        <v>4</v>
      </c>
      <c r="F171">
        <v>0</v>
      </c>
      <c r="G171">
        <v>100</v>
      </c>
      <c r="H171">
        <v>0</v>
      </c>
      <c r="I171">
        <v>0</v>
      </c>
      <c r="J171">
        <f>LN(100/G171)</f>
        <v>0</v>
      </c>
    </row>
    <row r="172" spans="1:17" x14ac:dyDescent="0.3">
      <c r="A172" s="1">
        <v>43634</v>
      </c>
      <c r="B172" s="1">
        <v>43634</v>
      </c>
      <c r="F172">
        <v>30</v>
      </c>
      <c r="G172">
        <v>6</v>
      </c>
      <c r="H172">
        <v>43</v>
      </c>
      <c r="I172">
        <v>52</v>
      </c>
      <c r="J172">
        <f t="shared" ref="J172:J173" si="11">LN(100/G172)</f>
        <v>2.8134107167600364</v>
      </c>
    </row>
    <row r="173" spans="1:17" x14ac:dyDescent="0.3">
      <c r="F173">
        <v>60</v>
      </c>
      <c r="G173">
        <v>1</v>
      </c>
      <c r="H173">
        <v>23</v>
      </c>
      <c r="I173">
        <v>76</v>
      </c>
      <c r="J173">
        <f t="shared" si="11"/>
        <v>4.6051701859880918</v>
      </c>
    </row>
    <row r="180" spans="1:10" x14ac:dyDescent="0.3">
      <c r="A180" t="s">
        <v>0</v>
      </c>
      <c r="B180" t="s">
        <v>1</v>
      </c>
      <c r="C180" t="s">
        <v>2</v>
      </c>
      <c r="D180" t="s">
        <v>3</v>
      </c>
      <c r="E180" t="s">
        <v>4</v>
      </c>
      <c r="F180" t="s">
        <v>15</v>
      </c>
      <c r="G180" t="s">
        <v>6</v>
      </c>
      <c r="H180" t="s">
        <v>7</v>
      </c>
      <c r="I180" t="s">
        <v>8</v>
      </c>
      <c r="J180" t="s">
        <v>11</v>
      </c>
    </row>
    <row r="181" spans="1:10" x14ac:dyDescent="0.3">
      <c r="A181">
        <v>1564</v>
      </c>
      <c r="B181" t="s">
        <v>12</v>
      </c>
      <c r="C181" t="s">
        <v>29</v>
      </c>
      <c r="D181">
        <v>130</v>
      </c>
      <c r="E181">
        <v>1</v>
      </c>
      <c r="F181">
        <v>0</v>
      </c>
      <c r="G181">
        <v>100</v>
      </c>
      <c r="H181">
        <v>0</v>
      </c>
      <c r="I181">
        <v>0</v>
      </c>
      <c r="J181">
        <f>LN(100/G181)</f>
        <v>0</v>
      </c>
    </row>
    <row r="182" spans="1:10" x14ac:dyDescent="0.3">
      <c r="A182">
        <v>1567</v>
      </c>
      <c r="B182" s="1">
        <v>43608</v>
      </c>
      <c r="F182">
        <v>15</v>
      </c>
      <c r="G182">
        <v>41</v>
      </c>
      <c r="H182">
        <v>44</v>
      </c>
      <c r="I182">
        <v>15</v>
      </c>
      <c r="J182">
        <f>LN(100/G182)</f>
        <v>0.89159811928378352</v>
      </c>
    </row>
    <row r="183" spans="1:10" x14ac:dyDescent="0.3">
      <c r="A183" s="1">
        <v>43636</v>
      </c>
      <c r="F183">
        <v>30</v>
      </c>
      <c r="G183">
        <v>41</v>
      </c>
      <c r="H183">
        <v>41</v>
      </c>
      <c r="I183">
        <v>18</v>
      </c>
      <c r="J183">
        <f t="shared" ref="J183" si="12">LN(100/G183)</f>
        <v>0.89159811928378352</v>
      </c>
    </row>
    <row r="184" spans="1:10" x14ac:dyDescent="0.3">
      <c r="A184" s="1">
        <v>43637</v>
      </c>
      <c r="F184">
        <v>60</v>
      </c>
      <c r="G184">
        <v>2</v>
      </c>
      <c r="H184">
        <v>24</v>
      </c>
      <c r="I184">
        <v>74</v>
      </c>
    </row>
    <row r="188" spans="1:10" x14ac:dyDescent="0.3">
      <c r="A188" t="s">
        <v>0</v>
      </c>
      <c r="B188" t="s">
        <v>1</v>
      </c>
      <c r="C188" t="s">
        <v>2</v>
      </c>
      <c r="D188" t="s">
        <v>3</v>
      </c>
      <c r="E188" t="s">
        <v>4</v>
      </c>
      <c r="F188" t="s">
        <v>15</v>
      </c>
      <c r="G188" t="s">
        <v>6</v>
      </c>
      <c r="H188" t="s">
        <v>7</v>
      </c>
      <c r="I188" t="s">
        <v>8</v>
      </c>
      <c r="J188" t="s">
        <v>11</v>
      </c>
    </row>
    <row r="189" spans="1:10" x14ac:dyDescent="0.3">
      <c r="A189">
        <v>1573</v>
      </c>
      <c r="B189" t="s">
        <v>12</v>
      </c>
      <c r="C189" t="s">
        <v>9</v>
      </c>
      <c r="D189">
        <v>50</v>
      </c>
      <c r="E189">
        <v>4</v>
      </c>
      <c r="F189">
        <v>0</v>
      </c>
      <c r="G189">
        <v>100</v>
      </c>
      <c r="J189">
        <f>LN(100/G189)</f>
        <v>0</v>
      </c>
    </row>
    <row r="190" spans="1:10" x14ac:dyDescent="0.3">
      <c r="A190" s="1">
        <v>43641</v>
      </c>
      <c r="C190" t="s">
        <v>30</v>
      </c>
      <c r="F190">
        <v>5</v>
      </c>
      <c r="G190">
        <v>36</v>
      </c>
      <c r="H190">
        <v>46</v>
      </c>
      <c r="I190">
        <v>8</v>
      </c>
      <c r="J190">
        <f t="shared" ref="J190" si="13">LN(100/G190)</f>
        <v>1.0216512475319812</v>
      </c>
    </row>
    <row r="191" spans="1:10" x14ac:dyDescent="0.3">
      <c r="F191">
        <v>10</v>
      </c>
      <c r="G191">
        <v>22</v>
      </c>
      <c r="H191">
        <v>46</v>
      </c>
      <c r="I191">
        <v>31</v>
      </c>
      <c r="J191">
        <f t="shared" ref="J191:J196" si="14">LN(100/G191)</f>
        <v>1.5141277326297755</v>
      </c>
    </row>
    <row r="192" spans="1:10" x14ac:dyDescent="0.3">
      <c r="F192">
        <v>15</v>
      </c>
      <c r="G192">
        <v>10</v>
      </c>
      <c r="H192">
        <v>47</v>
      </c>
      <c r="I192">
        <v>43</v>
      </c>
      <c r="J192">
        <f t="shared" si="14"/>
        <v>2.3025850929940459</v>
      </c>
    </row>
    <row r="193" spans="1:10" x14ac:dyDescent="0.3">
      <c r="F193">
        <v>20</v>
      </c>
      <c r="G193">
        <v>8</v>
      </c>
      <c r="H193">
        <v>43</v>
      </c>
      <c r="I193">
        <v>49</v>
      </c>
      <c r="J193">
        <f t="shared" si="14"/>
        <v>2.5257286443082556</v>
      </c>
    </row>
    <row r="194" spans="1:10" x14ac:dyDescent="0.3">
      <c r="F194">
        <v>30</v>
      </c>
      <c r="G194">
        <v>4</v>
      </c>
      <c r="H194">
        <v>32</v>
      </c>
      <c r="I194">
        <v>65</v>
      </c>
      <c r="J194">
        <f t="shared" si="14"/>
        <v>3.2188758248682006</v>
      </c>
    </row>
    <row r="195" spans="1:10" x14ac:dyDescent="0.3">
      <c r="F195">
        <v>45</v>
      </c>
      <c r="G195">
        <v>1</v>
      </c>
      <c r="H195">
        <v>21</v>
      </c>
      <c r="I195">
        <v>78</v>
      </c>
      <c r="J195">
        <f t="shared" si="14"/>
        <v>4.6051701859880918</v>
      </c>
    </row>
    <row r="196" spans="1:10" x14ac:dyDescent="0.3">
      <c r="F196">
        <v>60</v>
      </c>
      <c r="G196">
        <v>0</v>
      </c>
      <c r="H196">
        <v>13</v>
      </c>
      <c r="I196">
        <v>87</v>
      </c>
      <c r="J196" t="e">
        <f t="shared" si="14"/>
        <v>#DIV/0!</v>
      </c>
    </row>
    <row r="200" spans="1:10" x14ac:dyDescent="0.3">
      <c r="A200" t="s">
        <v>0</v>
      </c>
      <c r="B200" t="s">
        <v>1</v>
      </c>
      <c r="C200" t="s">
        <v>2</v>
      </c>
      <c r="D200" t="s">
        <v>3</v>
      </c>
      <c r="E200" t="s">
        <v>4</v>
      </c>
      <c r="F200" t="s">
        <v>15</v>
      </c>
      <c r="G200" t="s">
        <v>6</v>
      </c>
      <c r="H200" t="s">
        <v>7</v>
      </c>
      <c r="I200" t="s">
        <v>8</v>
      </c>
      <c r="J200" t="s">
        <v>11</v>
      </c>
    </row>
    <row r="201" spans="1:10" x14ac:dyDescent="0.3">
      <c r="A201">
        <v>1576</v>
      </c>
      <c r="B201" t="s">
        <v>12</v>
      </c>
      <c r="C201" t="s">
        <v>9</v>
      </c>
      <c r="D201">
        <v>50</v>
      </c>
      <c r="E201">
        <v>4</v>
      </c>
      <c r="F201">
        <v>0</v>
      </c>
      <c r="G201">
        <v>100</v>
      </c>
      <c r="J201">
        <f>LN(100/G201)</f>
        <v>0</v>
      </c>
    </row>
    <row r="202" spans="1:10" x14ac:dyDescent="0.3">
      <c r="A202" s="1">
        <v>43642</v>
      </c>
      <c r="C202" t="s">
        <v>31</v>
      </c>
      <c r="F202">
        <v>6</v>
      </c>
      <c r="G202">
        <v>81</v>
      </c>
      <c r="H202">
        <v>19</v>
      </c>
      <c r="I202">
        <v>0</v>
      </c>
      <c r="J202">
        <f t="shared" ref="J202:J210" si="15">LN(100/G202)</f>
        <v>0.21072103131565253</v>
      </c>
    </row>
    <row r="203" spans="1:10" x14ac:dyDescent="0.3">
      <c r="C203" s="1">
        <v>43642</v>
      </c>
      <c r="F203">
        <v>11</v>
      </c>
      <c r="G203">
        <v>62</v>
      </c>
      <c r="H203">
        <v>34</v>
      </c>
      <c r="I203">
        <v>4</v>
      </c>
      <c r="J203">
        <f t="shared" si="15"/>
        <v>0.47803580094299974</v>
      </c>
    </row>
    <row r="204" spans="1:10" x14ac:dyDescent="0.3">
      <c r="F204">
        <v>16</v>
      </c>
      <c r="G204">
        <v>53</v>
      </c>
      <c r="H204">
        <v>40</v>
      </c>
      <c r="I204">
        <v>7</v>
      </c>
      <c r="J204">
        <f t="shared" si="15"/>
        <v>0.6348782724359695</v>
      </c>
    </row>
    <row r="205" spans="1:10" x14ac:dyDescent="0.3">
      <c r="F205">
        <v>20</v>
      </c>
      <c r="G205">
        <v>45</v>
      </c>
      <c r="H205">
        <v>45</v>
      </c>
      <c r="I205">
        <v>10</v>
      </c>
      <c r="J205">
        <f t="shared" si="15"/>
        <v>0.79850769621777162</v>
      </c>
    </row>
    <row r="206" spans="1:10" x14ac:dyDescent="0.3">
      <c r="F206">
        <v>30</v>
      </c>
      <c r="G206">
        <v>30</v>
      </c>
      <c r="H206">
        <v>52</v>
      </c>
      <c r="I206">
        <v>18</v>
      </c>
      <c r="J206">
        <f t="shared" si="15"/>
        <v>1.2039728043259361</v>
      </c>
    </row>
    <row r="207" spans="1:10" x14ac:dyDescent="0.3">
      <c r="F207">
        <v>45</v>
      </c>
      <c r="G207">
        <v>24</v>
      </c>
      <c r="H207">
        <v>51</v>
      </c>
      <c r="I207">
        <v>25</v>
      </c>
      <c r="J207">
        <f t="shared" si="15"/>
        <v>1.4271163556401458</v>
      </c>
    </row>
    <row r="208" spans="1:10" x14ac:dyDescent="0.3">
      <c r="F208">
        <v>60</v>
      </c>
      <c r="G208">
        <v>17</v>
      </c>
      <c r="H208">
        <v>52</v>
      </c>
      <c r="I208">
        <v>30</v>
      </c>
      <c r="J208">
        <f t="shared" si="15"/>
        <v>1.7719568419318754</v>
      </c>
    </row>
    <row r="209" spans="1:10" x14ac:dyDescent="0.3">
      <c r="F209">
        <v>90</v>
      </c>
      <c r="G209">
        <v>9</v>
      </c>
      <c r="H209">
        <v>48</v>
      </c>
      <c r="I209">
        <v>43</v>
      </c>
      <c r="J209">
        <f t="shared" si="15"/>
        <v>2.4079456086518718</v>
      </c>
    </row>
    <row r="210" spans="1:10" x14ac:dyDescent="0.3">
      <c r="F210">
        <v>120</v>
      </c>
      <c r="G210">
        <v>6</v>
      </c>
      <c r="H210">
        <v>43</v>
      </c>
      <c r="I210">
        <v>51</v>
      </c>
      <c r="J210">
        <f t="shared" si="15"/>
        <v>2.8134107167600364</v>
      </c>
    </row>
    <row r="216" spans="1:10" x14ac:dyDescent="0.3">
      <c r="A216" t="s">
        <v>0</v>
      </c>
      <c r="B216" t="s">
        <v>1</v>
      </c>
      <c r="C216" t="s">
        <v>2</v>
      </c>
      <c r="D216" t="s">
        <v>3</v>
      </c>
      <c r="E216" t="s">
        <v>4</v>
      </c>
      <c r="F216" t="s">
        <v>15</v>
      </c>
      <c r="G216" t="s">
        <v>6</v>
      </c>
      <c r="H216" t="s">
        <v>7</v>
      </c>
      <c r="I216" t="s">
        <v>8</v>
      </c>
      <c r="J216" t="s">
        <v>11</v>
      </c>
    </row>
    <row r="217" spans="1:10" x14ac:dyDescent="0.3">
      <c r="A217">
        <v>1577</v>
      </c>
      <c r="B217" t="s">
        <v>12</v>
      </c>
      <c r="C217" t="s">
        <v>9</v>
      </c>
      <c r="D217">
        <v>50</v>
      </c>
      <c r="E217">
        <v>4</v>
      </c>
      <c r="F217">
        <v>0</v>
      </c>
      <c r="G217">
        <v>100</v>
      </c>
      <c r="J217">
        <f>LN(100/G217)</f>
        <v>0</v>
      </c>
    </row>
    <row r="218" spans="1:10" x14ac:dyDescent="0.3">
      <c r="A218" s="1">
        <v>43642</v>
      </c>
      <c r="C218" t="s">
        <v>32</v>
      </c>
      <c r="F218">
        <v>15</v>
      </c>
      <c r="G218">
        <v>42</v>
      </c>
      <c r="H218">
        <v>48</v>
      </c>
      <c r="I218">
        <v>10</v>
      </c>
      <c r="J218">
        <f t="shared" ref="J218:J222" si="16">LN(100/G218)</f>
        <v>0.86750056770472306</v>
      </c>
    </row>
    <row r="219" spans="1:10" x14ac:dyDescent="0.3">
      <c r="C219" s="1">
        <v>43634</v>
      </c>
      <c r="F219">
        <v>30</v>
      </c>
      <c r="G219">
        <v>24</v>
      </c>
      <c r="H219">
        <v>54</v>
      </c>
      <c r="I219">
        <v>22</v>
      </c>
      <c r="J219">
        <f t="shared" si="16"/>
        <v>1.4271163556401458</v>
      </c>
    </row>
    <row r="220" spans="1:10" x14ac:dyDescent="0.3">
      <c r="F220">
        <v>45</v>
      </c>
      <c r="G220">
        <v>16</v>
      </c>
      <c r="H220">
        <v>49</v>
      </c>
      <c r="I220">
        <v>35</v>
      </c>
      <c r="J220">
        <f t="shared" si="16"/>
        <v>1.8325814637483102</v>
      </c>
    </row>
    <row r="221" spans="1:10" x14ac:dyDescent="0.3">
      <c r="F221">
        <v>60</v>
      </c>
      <c r="G221">
        <v>11</v>
      </c>
      <c r="H221">
        <v>47</v>
      </c>
      <c r="I221">
        <v>42</v>
      </c>
      <c r="J221">
        <f t="shared" si="16"/>
        <v>2.2072749131897211</v>
      </c>
    </row>
    <row r="222" spans="1:10" x14ac:dyDescent="0.3">
      <c r="F222">
        <v>90</v>
      </c>
      <c r="G222">
        <v>5</v>
      </c>
      <c r="H222">
        <v>39</v>
      </c>
      <c r="I222">
        <v>57</v>
      </c>
      <c r="J222">
        <f t="shared" si="16"/>
        <v>2.9957322735539909</v>
      </c>
    </row>
    <row r="226" spans="1:10" x14ac:dyDescent="0.3">
      <c r="A226" t="s">
        <v>0</v>
      </c>
      <c r="B226" t="s">
        <v>1</v>
      </c>
      <c r="C226" t="s">
        <v>2</v>
      </c>
      <c r="D226" t="s">
        <v>3</v>
      </c>
      <c r="E226" t="s">
        <v>4</v>
      </c>
      <c r="F226" t="s">
        <v>15</v>
      </c>
      <c r="G226" t="s">
        <v>6</v>
      </c>
      <c r="H226" t="s">
        <v>7</v>
      </c>
      <c r="I226" t="s">
        <v>8</v>
      </c>
      <c r="J226" t="s">
        <v>11</v>
      </c>
    </row>
    <row r="227" spans="1:10" x14ac:dyDescent="0.3">
      <c r="A227">
        <v>1581</v>
      </c>
      <c r="B227" t="s">
        <v>12</v>
      </c>
      <c r="C227" t="s">
        <v>9</v>
      </c>
      <c r="D227">
        <v>50</v>
      </c>
      <c r="E227">
        <v>4</v>
      </c>
      <c r="F227">
        <v>0</v>
      </c>
      <c r="G227">
        <v>100</v>
      </c>
      <c r="J227">
        <f>LN(100/G227)</f>
        <v>0</v>
      </c>
    </row>
    <row r="228" spans="1:10" x14ac:dyDescent="0.3">
      <c r="A228" s="1">
        <v>43654</v>
      </c>
      <c r="C228" t="s">
        <v>32</v>
      </c>
      <c r="F228">
        <v>30</v>
      </c>
      <c r="G228">
        <v>27</v>
      </c>
      <c r="H228">
        <v>53</v>
      </c>
      <c r="I228">
        <v>51</v>
      </c>
      <c r="J228">
        <f t="shared" ref="J228:J230" si="17">LN(100/G228)</f>
        <v>1.3093333199837622</v>
      </c>
    </row>
    <row r="229" spans="1:10" x14ac:dyDescent="0.3">
      <c r="C229" s="1">
        <v>43634</v>
      </c>
      <c r="F229">
        <v>60</v>
      </c>
      <c r="G229">
        <v>14</v>
      </c>
      <c r="H229">
        <v>48</v>
      </c>
      <c r="I229">
        <v>38</v>
      </c>
      <c r="J229">
        <f>LN(100/G229)</f>
        <v>1.9661128563728327</v>
      </c>
    </row>
    <row r="230" spans="1:10" x14ac:dyDescent="0.3">
      <c r="F230">
        <v>90</v>
      </c>
      <c r="G230">
        <v>6</v>
      </c>
      <c r="H230">
        <v>41</v>
      </c>
      <c r="I230">
        <v>52</v>
      </c>
      <c r="J230">
        <f t="shared" si="17"/>
        <v>2.8134107167600364</v>
      </c>
    </row>
    <row r="232" spans="1:10" x14ac:dyDescent="0.3">
      <c r="A232" t="s">
        <v>0</v>
      </c>
      <c r="B232" t="s">
        <v>1</v>
      </c>
      <c r="C232" t="s">
        <v>2</v>
      </c>
      <c r="D232" t="s">
        <v>3</v>
      </c>
      <c r="E232" t="s">
        <v>4</v>
      </c>
      <c r="F232" t="s">
        <v>15</v>
      </c>
      <c r="G232" t="s">
        <v>6</v>
      </c>
      <c r="H232" t="s">
        <v>7</v>
      </c>
      <c r="I232" t="s">
        <v>8</v>
      </c>
      <c r="J232" t="s">
        <v>11</v>
      </c>
    </row>
    <row r="233" spans="1:10" x14ac:dyDescent="0.3">
      <c r="A233">
        <v>1583</v>
      </c>
      <c r="B233" t="s">
        <v>12</v>
      </c>
      <c r="C233" t="s">
        <v>9</v>
      </c>
      <c r="D233">
        <v>50</v>
      </c>
      <c r="E233">
        <v>4</v>
      </c>
      <c r="F233">
        <v>0</v>
      </c>
      <c r="G233">
        <v>100</v>
      </c>
      <c r="J233">
        <f>LN(100/G233)</f>
        <v>0</v>
      </c>
    </row>
    <row r="234" spans="1:10" x14ac:dyDescent="0.3">
      <c r="A234" s="1">
        <v>43655</v>
      </c>
      <c r="C234" t="s">
        <v>29</v>
      </c>
      <c r="F234">
        <v>5</v>
      </c>
      <c r="G234">
        <v>49</v>
      </c>
      <c r="H234">
        <v>43</v>
      </c>
      <c r="I234">
        <v>8</v>
      </c>
      <c r="J234">
        <f t="shared" ref="J234:J240" si="18">LN(100/G234)</f>
        <v>0.71334988787746478</v>
      </c>
    </row>
    <row r="235" spans="1:10" x14ac:dyDescent="0.3">
      <c r="C235" t="s">
        <v>33</v>
      </c>
      <c r="F235">
        <v>10</v>
      </c>
      <c r="G235">
        <v>28</v>
      </c>
      <c r="H235">
        <v>52</v>
      </c>
      <c r="I235">
        <v>20</v>
      </c>
      <c r="J235">
        <f t="shared" si="18"/>
        <v>1.2729656758128876</v>
      </c>
    </row>
    <row r="236" spans="1:10" x14ac:dyDescent="0.3">
      <c r="F236">
        <v>15</v>
      </c>
      <c r="G236">
        <v>15</v>
      </c>
      <c r="H236">
        <v>54</v>
      </c>
      <c r="I236">
        <v>31</v>
      </c>
      <c r="J236">
        <f t="shared" si="18"/>
        <v>1.8971199848858813</v>
      </c>
    </row>
    <row r="237" spans="1:10" x14ac:dyDescent="0.3">
      <c r="F237">
        <v>20</v>
      </c>
      <c r="G237">
        <v>11</v>
      </c>
      <c r="H237">
        <v>49</v>
      </c>
      <c r="I237">
        <v>40</v>
      </c>
      <c r="J237">
        <f t="shared" si="18"/>
        <v>2.2072749131897211</v>
      </c>
    </row>
    <row r="238" spans="1:10" x14ac:dyDescent="0.3">
      <c r="F238">
        <v>30</v>
      </c>
      <c r="G238">
        <v>5</v>
      </c>
      <c r="H238">
        <v>34</v>
      </c>
      <c r="I238">
        <v>61</v>
      </c>
      <c r="J238">
        <f t="shared" si="18"/>
        <v>2.9957322735539909</v>
      </c>
    </row>
    <row r="239" spans="1:10" x14ac:dyDescent="0.3">
      <c r="F239">
        <v>45</v>
      </c>
      <c r="G239">
        <v>1</v>
      </c>
      <c r="H239">
        <v>24</v>
      </c>
      <c r="I239">
        <v>75</v>
      </c>
      <c r="J239">
        <f t="shared" si="18"/>
        <v>4.6051701859880918</v>
      </c>
    </row>
    <row r="240" spans="1:10" x14ac:dyDescent="0.3">
      <c r="F240">
        <v>60</v>
      </c>
      <c r="G240">
        <v>0</v>
      </c>
      <c r="H240">
        <v>20</v>
      </c>
      <c r="I240">
        <v>80</v>
      </c>
      <c r="J240" t="e">
        <f t="shared" si="18"/>
        <v>#DIV/0!</v>
      </c>
    </row>
    <row r="244" spans="1:10" x14ac:dyDescent="0.3">
      <c r="A244" t="s">
        <v>0</v>
      </c>
      <c r="B244" t="s">
        <v>1</v>
      </c>
      <c r="C244" t="s">
        <v>2</v>
      </c>
      <c r="D244" t="s">
        <v>3</v>
      </c>
      <c r="E244" t="s">
        <v>4</v>
      </c>
      <c r="F244" t="s">
        <v>15</v>
      </c>
      <c r="G244" t="s">
        <v>6</v>
      </c>
      <c r="H244" t="s">
        <v>7</v>
      </c>
      <c r="I244" t="s">
        <v>8</v>
      </c>
      <c r="J244" t="s">
        <v>11</v>
      </c>
    </row>
    <row r="245" spans="1:10" x14ac:dyDescent="0.3">
      <c r="A245">
        <v>1584</v>
      </c>
      <c r="B245" t="s">
        <v>12</v>
      </c>
      <c r="C245" t="s">
        <v>16</v>
      </c>
      <c r="D245">
        <v>50</v>
      </c>
      <c r="E245">
        <v>4</v>
      </c>
      <c r="F245">
        <v>0</v>
      </c>
      <c r="G245">
        <v>100</v>
      </c>
      <c r="J245">
        <f>LN(100/G245)</f>
        <v>0</v>
      </c>
    </row>
    <row r="246" spans="1:10" x14ac:dyDescent="0.3">
      <c r="A246" s="1">
        <v>43656</v>
      </c>
      <c r="C246" t="s">
        <v>29</v>
      </c>
      <c r="F246">
        <v>5</v>
      </c>
      <c r="G246">
        <v>43</v>
      </c>
      <c r="H246">
        <v>38</v>
      </c>
      <c r="I246">
        <v>19</v>
      </c>
      <c r="J246">
        <f t="shared" ref="J246:J252" si="19">LN(100/G246)</f>
        <v>0.84397007029452897</v>
      </c>
    </row>
    <row r="247" spans="1:10" x14ac:dyDescent="0.3">
      <c r="F247">
        <v>10</v>
      </c>
      <c r="G247">
        <v>27</v>
      </c>
      <c r="H247">
        <v>44</v>
      </c>
      <c r="I247">
        <v>29</v>
      </c>
      <c r="J247">
        <f t="shared" si="19"/>
        <v>1.3093333199837622</v>
      </c>
    </row>
    <row r="248" spans="1:10" x14ac:dyDescent="0.3">
      <c r="F248">
        <v>15</v>
      </c>
      <c r="G248">
        <v>18</v>
      </c>
      <c r="H248">
        <v>43</v>
      </c>
      <c r="I248">
        <v>39</v>
      </c>
      <c r="J248">
        <f t="shared" si="19"/>
        <v>1.7147984280919266</v>
      </c>
    </row>
    <row r="249" spans="1:10" x14ac:dyDescent="0.3">
      <c r="F249">
        <v>20</v>
      </c>
      <c r="G249">
        <v>13</v>
      </c>
      <c r="H249">
        <v>40</v>
      </c>
      <c r="I249">
        <v>47</v>
      </c>
      <c r="J249">
        <f t="shared" si="19"/>
        <v>2.0402208285265546</v>
      </c>
    </row>
    <row r="250" spans="1:10" x14ac:dyDescent="0.3">
      <c r="F250">
        <v>30</v>
      </c>
      <c r="G250">
        <v>6</v>
      </c>
      <c r="H250">
        <v>30</v>
      </c>
      <c r="I250">
        <v>64</v>
      </c>
      <c r="J250">
        <f t="shared" si="19"/>
        <v>2.8134107167600364</v>
      </c>
    </row>
    <row r="251" spans="1:10" x14ac:dyDescent="0.3">
      <c r="F251">
        <v>45</v>
      </c>
      <c r="G251">
        <v>3</v>
      </c>
      <c r="H251">
        <v>22</v>
      </c>
      <c r="I251">
        <v>75</v>
      </c>
      <c r="J251">
        <f t="shared" si="19"/>
        <v>3.5065578973199818</v>
      </c>
    </row>
    <row r="252" spans="1:10" x14ac:dyDescent="0.3">
      <c r="F252">
        <v>60</v>
      </c>
      <c r="G252">
        <v>1</v>
      </c>
      <c r="H252">
        <v>19</v>
      </c>
      <c r="I252">
        <v>80</v>
      </c>
      <c r="J252">
        <f t="shared" si="19"/>
        <v>4.6051701859880918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"/>
  <sheetViews>
    <sheetView workbookViewId="0">
      <selection activeCell="Q8" sqref="Q8"/>
    </sheetView>
  </sheetViews>
  <sheetFormatPr defaultRowHeight="14.4" x14ac:dyDescent="0.3"/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15</v>
      </c>
      <c r="G1" t="s">
        <v>6</v>
      </c>
      <c r="H1" t="s">
        <v>7</v>
      </c>
      <c r="I1" t="s">
        <v>8</v>
      </c>
      <c r="J1" t="s">
        <v>11</v>
      </c>
    </row>
    <row r="2" spans="1:10" x14ac:dyDescent="0.3">
      <c r="A2">
        <v>1551</v>
      </c>
      <c r="B2" t="s">
        <v>21</v>
      </c>
      <c r="C2" t="s">
        <v>9</v>
      </c>
      <c r="D2">
        <v>50</v>
      </c>
      <c r="E2">
        <v>4</v>
      </c>
      <c r="F2">
        <v>0</v>
      </c>
      <c r="G2">
        <v>100</v>
      </c>
      <c r="H2">
        <v>0</v>
      </c>
      <c r="I2">
        <v>0</v>
      </c>
      <c r="J2">
        <f>LN(100/G2)</f>
        <v>0</v>
      </c>
    </row>
    <row r="3" spans="1:10" x14ac:dyDescent="0.3">
      <c r="F3">
        <v>15</v>
      </c>
      <c r="G3">
        <v>93</v>
      </c>
      <c r="H3">
        <v>7</v>
      </c>
      <c r="I3">
        <v>0</v>
      </c>
      <c r="J3">
        <f t="shared" ref="J3:J9" si="0">LN(100/G3)</f>
        <v>7.2570692834835374E-2</v>
      </c>
    </row>
    <row r="4" spans="1:10" x14ac:dyDescent="0.3">
      <c r="F4">
        <v>30</v>
      </c>
      <c r="G4">
        <v>90</v>
      </c>
      <c r="H4">
        <v>10</v>
      </c>
      <c r="I4">
        <v>0</v>
      </c>
      <c r="J4">
        <f t="shared" si="0"/>
        <v>0.10536051565782635</v>
      </c>
    </row>
    <row r="5" spans="1:10" x14ac:dyDescent="0.3">
      <c r="F5">
        <v>45</v>
      </c>
      <c r="G5">
        <v>86</v>
      </c>
      <c r="H5">
        <v>13</v>
      </c>
      <c r="I5">
        <v>1</v>
      </c>
      <c r="J5">
        <f t="shared" si="0"/>
        <v>0.15082288973458369</v>
      </c>
    </row>
    <row r="6" spans="1:10" x14ac:dyDescent="0.3">
      <c r="F6">
        <v>60</v>
      </c>
      <c r="G6">
        <v>84</v>
      </c>
      <c r="H6">
        <v>16</v>
      </c>
      <c r="I6">
        <v>1</v>
      </c>
      <c r="J6">
        <f t="shared" si="0"/>
        <v>0.17435338714477774</v>
      </c>
    </row>
    <row r="7" spans="1:10" x14ac:dyDescent="0.3">
      <c r="F7">
        <v>130</v>
      </c>
      <c r="G7">
        <v>60</v>
      </c>
      <c r="H7">
        <v>33</v>
      </c>
      <c r="I7">
        <v>7</v>
      </c>
      <c r="J7">
        <f t="shared" si="0"/>
        <v>0.51082562376599072</v>
      </c>
    </row>
    <row r="8" spans="1:10" x14ac:dyDescent="0.3">
      <c r="F8">
        <v>180</v>
      </c>
      <c r="G8">
        <v>51</v>
      </c>
      <c r="H8">
        <v>39</v>
      </c>
      <c r="I8">
        <v>10</v>
      </c>
      <c r="J8">
        <f t="shared" si="0"/>
        <v>0.67334455326376552</v>
      </c>
    </row>
    <row r="9" spans="1:10" x14ac:dyDescent="0.3">
      <c r="F9">
        <f>24*60</f>
        <v>1440</v>
      </c>
      <c r="G9">
        <v>0</v>
      </c>
      <c r="H9">
        <v>21</v>
      </c>
      <c r="I9">
        <v>79</v>
      </c>
      <c r="J9" t="e">
        <f t="shared" si="0"/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9"/>
  <sheetViews>
    <sheetView workbookViewId="0">
      <selection activeCell="B2" sqref="B2"/>
    </sheetView>
  </sheetViews>
  <sheetFormatPr defaultRowHeight="14.4" x14ac:dyDescent="0.3"/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15</v>
      </c>
      <c r="G1" t="s">
        <v>6</v>
      </c>
      <c r="H1" t="s">
        <v>7</v>
      </c>
      <c r="I1" t="s">
        <v>8</v>
      </c>
      <c r="J1" t="s">
        <v>11</v>
      </c>
    </row>
    <row r="2" spans="1:10" x14ac:dyDescent="0.3">
      <c r="A2">
        <v>1548</v>
      </c>
      <c r="B2" t="s">
        <v>35</v>
      </c>
      <c r="C2" t="s">
        <v>9</v>
      </c>
      <c r="D2">
        <v>50</v>
      </c>
      <c r="E2">
        <v>4</v>
      </c>
      <c r="F2">
        <v>0</v>
      </c>
      <c r="G2">
        <v>100</v>
      </c>
      <c r="H2">
        <v>0</v>
      </c>
      <c r="I2">
        <v>0</v>
      </c>
      <c r="J2">
        <f>LN(100/G2)</f>
        <v>0</v>
      </c>
    </row>
    <row r="3" spans="1:10" x14ac:dyDescent="0.3">
      <c r="F3">
        <v>15</v>
      </c>
      <c r="G3">
        <v>95</v>
      </c>
      <c r="H3">
        <v>5</v>
      </c>
      <c r="I3">
        <v>0</v>
      </c>
      <c r="J3">
        <f t="shared" ref="J3:J9" si="0">LN(100/G3)</f>
        <v>5.1293294387550481E-2</v>
      </c>
    </row>
    <row r="4" spans="1:10" x14ac:dyDescent="0.3">
      <c r="F4">
        <v>30</v>
      </c>
      <c r="G4">
        <v>91</v>
      </c>
      <c r="H4">
        <v>9</v>
      </c>
      <c r="I4">
        <v>0</v>
      </c>
      <c r="J4">
        <f t="shared" si="0"/>
        <v>9.4310679471241415E-2</v>
      </c>
    </row>
    <row r="5" spans="1:10" x14ac:dyDescent="0.3">
      <c r="F5">
        <v>45</v>
      </c>
      <c r="G5">
        <v>88</v>
      </c>
      <c r="H5">
        <v>12</v>
      </c>
      <c r="I5">
        <v>0</v>
      </c>
      <c r="J5">
        <f t="shared" si="0"/>
        <v>0.127833371509885</v>
      </c>
    </row>
    <row r="6" spans="1:10" x14ac:dyDescent="0.3">
      <c r="F6">
        <v>60</v>
      </c>
      <c r="G6">
        <v>87</v>
      </c>
      <c r="H6">
        <v>13</v>
      </c>
      <c r="I6">
        <v>0</v>
      </c>
      <c r="J6">
        <f t="shared" si="0"/>
        <v>0.1392620673335076</v>
      </c>
    </row>
    <row r="7" spans="1:10" x14ac:dyDescent="0.3">
      <c r="F7">
        <v>120</v>
      </c>
      <c r="G7">
        <v>78</v>
      </c>
      <c r="H7">
        <v>19</v>
      </c>
      <c r="I7">
        <v>3</v>
      </c>
      <c r="J7">
        <f t="shared" si="0"/>
        <v>0.24846135929849972</v>
      </c>
    </row>
    <row r="8" spans="1:10" x14ac:dyDescent="0.3">
      <c r="F8">
        <v>185</v>
      </c>
      <c r="G8">
        <v>71</v>
      </c>
      <c r="H8">
        <v>24</v>
      </c>
      <c r="I8">
        <v>5</v>
      </c>
      <c r="J8">
        <f t="shared" si="0"/>
        <v>0.3424903089467759</v>
      </c>
    </row>
    <row r="9" spans="1:10" x14ac:dyDescent="0.3">
      <c r="F9">
        <f>60*20</f>
        <v>1200</v>
      </c>
      <c r="G9">
        <v>17</v>
      </c>
      <c r="H9">
        <v>49</v>
      </c>
      <c r="I9">
        <v>37</v>
      </c>
      <c r="J9">
        <f t="shared" si="0"/>
        <v>1.7719568419318754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4"/>
  <sheetViews>
    <sheetView workbookViewId="0">
      <selection activeCell="L18" sqref="L18:N18"/>
    </sheetView>
  </sheetViews>
  <sheetFormatPr defaultRowHeight="14.4" x14ac:dyDescent="0.3"/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15</v>
      </c>
      <c r="G1" t="s">
        <v>6</v>
      </c>
      <c r="H1" t="s">
        <v>7</v>
      </c>
      <c r="I1" t="s">
        <v>8</v>
      </c>
      <c r="J1" t="s">
        <v>11</v>
      </c>
    </row>
    <row r="2" spans="1:10" x14ac:dyDescent="0.3">
      <c r="A2">
        <v>1548</v>
      </c>
      <c r="B2" t="s">
        <v>22</v>
      </c>
      <c r="C2" t="s">
        <v>9</v>
      </c>
      <c r="D2">
        <v>50</v>
      </c>
      <c r="E2">
        <v>4</v>
      </c>
      <c r="F2">
        <v>0</v>
      </c>
      <c r="G2">
        <v>100</v>
      </c>
      <c r="H2">
        <v>0</v>
      </c>
      <c r="I2">
        <v>0</v>
      </c>
      <c r="J2">
        <f>LN(100/G2)</f>
        <v>0</v>
      </c>
    </row>
    <row r="3" spans="1:10" x14ac:dyDescent="0.3">
      <c r="F3">
        <v>15</v>
      </c>
      <c r="G3">
        <v>96</v>
      </c>
      <c r="H3">
        <v>4</v>
      </c>
      <c r="I3">
        <v>0</v>
      </c>
      <c r="J3">
        <f t="shared" ref="J3" si="0">LN(100/G3)</f>
        <v>4.08219945202552E-2</v>
      </c>
    </row>
    <row r="4" spans="1:10" x14ac:dyDescent="0.3">
      <c r="F4">
        <v>30</v>
      </c>
      <c r="G4">
        <v>88</v>
      </c>
      <c r="H4">
        <v>12</v>
      </c>
      <c r="I4">
        <v>0</v>
      </c>
      <c r="J4">
        <f t="shared" ref="J4:J9" si="1">LN(100/G4)</f>
        <v>0.127833371509885</v>
      </c>
    </row>
    <row r="5" spans="1:10" x14ac:dyDescent="0.3">
      <c r="F5">
        <v>45</v>
      </c>
      <c r="G5">
        <v>82</v>
      </c>
      <c r="H5">
        <v>18</v>
      </c>
      <c r="I5">
        <v>0</v>
      </c>
      <c r="J5">
        <f t="shared" si="1"/>
        <v>0.19845093872383823</v>
      </c>
    </row>
    <row r="6" spans="1:10" x14ac:dyDescent="0.3">
      <c r="F6">
        <v>60</v>
      </c>
      <c r="G6">
        <v>78</v>
      </c>
      <c r="H6">
        <v>20</v>
      </c>
      <c r="I6">
        <v>2</v>
      </c>
      <c r="J6">
        <f t="shared" si="1"/>
        <v>0.24846135929849972</v>
      </c>
    </row>
    <row r="7" spans="1:10" x14ac:dyDescent="0.3">
      <c r="F7">
        <v>120</v>
      </c>
      <c r="G7">
        <v>66</v>
      </c>
      <c r="H7">
        <v>29</v>
      </c>
      <c r="I7">
        <v>5</v>
      </c>
      <c r="J7">
        <f t="shared" si="1"/>
        <v>0.41551544396166579</v>
      </c>
    </row>
    <row r="8" spans="1:10" x14ac:dyDescent="0.3">
      <c r="F8">
        <v>180</v>
      </c>
      <c r="G8">
        <v>59</v>
      </c>
      <c r="H8">
        <v>31</v>
      </c>
      <c r="I8">
        <v>10</v>
      </c>
      <c r="J8">
        <f t="shared" si="1"/>
        <v>0.52763274208237188</v>
      </c>
    </row>
    <row r="9" spans="1:10" x14ac:dyDescent="0.3">
      <c r="F9">
        <f>20*60</f>
        <v>1200</v>
      </c>
      <c r="G9">
        <v>0</v>
      </c>
      <c r="H9">
        <v>68</v>
      </c>
      <c r="I9">
        <v>32</v>
      </c>
      <c r="J9" t="e">
        <f t="shared" si="1"/>
        <v>#DIV/0!</v>
      </c>
    </row>
    <row r="14" spans="1:10" x14ac:dyDescent="0.3">
      <c r="A14" t="s">
        <v>0</v>
      </c>
      <c r="B14" t="s">
        <v>1</v>
      </c>
      <c r="C14" t="s">
        <v>2</v>
      </c>
      <c r="D14" t="s">
        <v>3</v>
      </c>
      <c r="E14" t="s">
        <v>4</v>
      </c>
      <c r="F14" t="s">
        <v>15</v>
      </c>
      <c r="G14" t="s">
        <v>6</v>
      </c>
      <c r="H14" t="s">
        <v>7</v>
      </c>
      <c r="I14" t="s">
        <v>8</v>
      </c>
      <c r="J14" t="s">
        <v>11</v>
      </c>
    </row>
    <row r="15" spans="1:10" x14ac:dyDescent="0.3">
      <c r="A15">
        <v>1587</v>
      </c>
      <c r="B15" t="s">
        <v>22</v>
      </c>
      <c r="C15" t="s">
        <v>9</v>
      </c>
      <c r="D15">
        <v>50</v>
      </c>
      <c r="E15">
        <v>4</v>
      </c>
      <c r="F15">
        <v>0</v>
      </c>
      <c r="G15">
        <v>100</v>
      </c>
      <c r="H15">
        <v>0</v>
      </c>
      <c r="I15">
        <v>0</v>
      </c>
      <c r="J15">
        <f>LN(100/G15)</f>
        <v>0</v>
      </c>
    </row>
    <row r="16" spans="1:10" x14ac:dyDescent="0.3">
      <c r="F16">
        <v>15</v>
      </c>
      <c r="G16">
        <v>92</v>
      </c>
      <c r="H16">
        <v>8</v>
      </c>
      <c r="I16">
        <v>0</v>
      </c>
      <c r="J16">
        <f t="shared" ref="J16:J20" si="2">LN(100/G16)</f>
        <v>8.3381608939051E-2</v>
      </c>
    </row>
    <row r="17" spans="6:10" x14ac:dyDescent="0.3">
      <c r="F17">
        <v>30</v>
      </c>
      <c r="G17">
        <v>87</v>
      </c>
      <c r="H17">
        <v>13</v>
      </c>
      <c r="I17">
        <v>0</v>
      </c>
      <c r="J17">
        <f t="shared" si="2"/>
        <v>0.1392620673335076</v>
      </c>
    </row>
    <row r="18" spans="6:10" x14ac:dyDescent="0.3">
      <c r="F18">
        <v>45</v>
      </c>
      <c r="G18">
        <v>78</v>
      </c>
      <c r="H18">
        <v>19</v>
      </c>
      <c r="I18">
        <v>3</v>
      </c>
      <c r="J18">
        <f t="shared" si="2"/>
        <v>0.24846135929849972</v>
      </c>
    </row>
    <row r="19" spans="6:10" x14ac:dyDescent="0.3">
      <c r="F19">
        <v>60</v>
      </c>
      <c r="G19">
        <v>72</v>
      </c>
      <c r="H19">
        <v>25</v>
      </c>
      <c r="I19">
        <v>3</v>
      </c>
      <c r="J19">
        <f t="shared" si="2"/>
        <v>0.32850406697203605</v>
      </c>
    </row>
    <row r="20" spans="6:10" x14ac:dyDescent="0.3">
      <c r="F20">
        <v>90</v>
      </c>
      <c r="G20">
        <v>60</v>
      </c>
      <c r="H20">
        <v>33</v>
      </c>
      <c r="I20">
        <v>7</v>
      </c>
      <c r="J20">
        <f t="shared" si="2"/>
        <v>0.51082562376599072</v>
      </c>
    </row>
    <row r="21" spans="6:10" x14ac:dyDescent="0.3">
      <c r="F21">
        <v>120</v>
      </c>
      <c r="G21">
        <v>52</v>
      </c>
      <c r="H21">
        <v>38</v>
      </c>
      <c r="I21">
        <v>10</v>
      </c>
      <c r="J21">
        <f>LN(100/G21)</f>
        <v>0.65392646740666405</v>
      </c>
    </row>
    <row r="22" spans="6:10" x14ac:dyDescent="0.3">
      <c r="F22">
        <v>150</v>
      </c>
      <c r="G22">
        <v>43</v>
      </c>
      <c r="H22">
        <v>43</v>
      </c>
      <c r="I22">
        <v>14</v>
      </c>
      <c r="J22">
        <f>LN(100/G22)</f>
        <v>0.84397007029452897</v>
      </c>
    </row>
    <row r="23" spans="6:10" x14ac:dyDescent="0.3">
      <c r="F23">
        <v>180</v>
      </c>
      <c r="G23">
        <v>34</v>
      </c>
      <c r="H23">
        <v>47</v>
      </c>
      <c r="I23">
        <v>19</v>
      </c>
      <c r="J23">
        <f>LN(100/G23)</f>
        <v>1.07880966137193</v>
      </c>
    </row>
    <row r="24" spans="6:10" x14ac:dyDescent="0.3">
      <c r="F24">
        <v>1200</v>
      </c>
      <c r="G24">
        <v>0</v>
      </c>
      <c r="H24">
        <v>5</v>
      </c>
      <c r="I24">
        <v>95</v>
      </c>
      <c r="J24" t="e">
        <f>LN(100/G24)</f>
        <v>#DIV/0!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062D1-4369-4C4E-893D-D43E7ED5FE68}">
  <dimension ref="C2:J14"/>
  <sheetViews>
    <sheetView workbookViewId="0">
      <selection activeCell="G12" sqref="G12"/>
    </sheetView>
  </sheetViews>
  <sheetFormatPr defaultColWidth="10.88671875" defaultRowHeight="15.6" x14ac:dyDescent="0.3"/>
  <cols>
    <col min="1" max="16384" width="10.88671875" style="4"/>
  </cols>
  <sheetData>
    <row r="2" spans="3:10" ht="45" x14ac:dyDescent="0.3">
      <c r="C2" s="6" t="s">
        <v>36</v>
      </c>
      <c r="D2" s="7" t="s">
        <v>37</v>
      </c>
      <c r="E2" s="8" t="s">
        <v>38</v>
      </c>
      <c r="F2" s="8" t="s">
        <v>39</v>
      </c>
      <c r="G2" s="8" t="s">
        <v>40</v>
      </c>
      <c r="H2" s="8" t="s">
        <v>41</v>
      </c>
      <c r="I2" s="8" t="s">
        <v>42</v>
      </c>
      <c r="J2" s="8" t="s">
        <v>43</v>
      </c>
    </row>
    <row r="3" spans="3:10" ht="33.6" x14ac:dyDescent="0.3">
      <c r="C3" s="7" t="s">
        <v>44</v>
      </c>
      <c r="D3" s="7">
        <v>1</v>
      </c>
      <c r="E3" s="9">
        <v>65.999999999999986</v>
      </c>
      <c r="F3" s="9">
        <v>28.787878787878789</v>
      </c>
      <c r="G3" s="9">
        <v>18.999999999999996</v>
      </c>
      <c r="H3" s="10" t="s">
        <v>45</v>
      </c>
      <c r="I3" s="10" t="s">
        <v>46</v>
      </c>
      <c r="J3" s="10" t="s">
        <v>47</v>
      </c>
    </row>
    <row r="4" spans="3:10" x14ac:dyDescent="0.3">
      <c r="C4" s="7"/>
      <c r="D4" s="7">
        <v>5</v>
      </c>
      <c r="E4" s="11">
        <v>99.68535</v>
      </c>
      <c r="F4" s="11">
        <v>61.895403888334641</v>
      </c>
      <c r="G4" s="11">
        <v>61.700649999999996</v>
      </c>
      <c r="H4" s="12"/>
      <c r="I4" s="12"/>
      <c r="J4" s="12"/>
    </row>
    <row r="5" spans="3:10" ht="33.6" x14ac:dyDescent="0.3">
      <c r="C5" s="7" t="s">
        <v>48</v>
      </c>
      <c r="D5" s="7">
        <v>1</v>
      </c>
      <c r="E5" s="11">
        <v>63</v>
      </c>
      <c r="F5" s="11">
        <v>25.396825396825395</v>
      </c>
      <c r="G5" s="11">
        <v>16</v>
      </c>
      <c r="H5" s="10" t="s">
        <v>49</v>
      </c>
      <c r="I5" s="10" t="s">
        <v>50</v>
      </c>
      <c r="J5" s="10" t="s">
        <v>51</v>
      </c>
    </row>
    <row r="6" spans="3:10" x14ac:dyDescent="0.3">
      <c r="C6" s="7"/>
      <c r="D6" s="7">
        <v>5</v>
      </c>
      <c r="E6" s="11">
        <v>99.597298800000004</v>
      </c>
      <c r="F6" s="11">
        <v>76.247318868049447</v>
      </c>
      <c r="G6" s="11">
        <v>75.940269999999998</v>
      </c>
      <c r="H6" s="12"/>
      <c r="I6" s="12"/>
      <c r="J6" s="12"/>
    </row>
    <row r="7" spans="3:10" ht="33.6" x14ac:dyDescent="0.3">
      <c r="C7" s="7" t="s">
        <v>52</v>
      </c>
      <c r="D7" s="7">
        <v>1</v>
      </c>
      <c r="E7" s="11">
        <v>72</v>
      </c>
      <c r="F7" s="11">
        <v>29.166666666666668</v>
      </c>
      <c r="G7" s="11">
        <v>21</v>
      </c>
      <c r="H7" s="10" t="s">
        <v>53</v>
      </c>
      <c r="I7" s="10" t="s">
        <v>54</v>
      </c>
      <c r="J7" s="10" t="s">
        <v>55</v>
      </c>
    </row>
    <row r="8" spans="3:10" x14ac:dyDescent="0.3">
      <c r="C8" s="7"/>
      <c r="D8" s="7">
        <v>5</v>
      </c>
      <c r="E8" s="11">
        <v>99.863350400000002</v>
      </c>
      <c r="F8" s="11">
        <v>80.059480960494582</v>
      </c>
      <c r="G8" s="11">
        <v>79.950079999999986</v>
      </c>
      <c r="H8" s="12"/>
      <c r="I8" s="12"/>
      <c r="J8" s="12"/>
    </row>
    <row r="12" spans="3:10" x14ac:dyDescent="0.3">
      <c r="H12" s="5"/>
    </row>
    <row r="13" spans="3:10" x14ac:dyDescent="0.3">
      <c r="H13" s="5"/>
    </row>
    <row r="14" spans="3:10" x14ac:dyDescent="0.3">
      <c r="H14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Zn(A)2</vt:lpstr>
      <vt:lpstr>Zn(B)2</vt:lpstr>
      <vt:lpstr>Zn(C)2</vt:lpstr>
      <vt:lpstr>Zn(D)2</vt:lpstr>
      <vt:lpstr>Zn(1)2</vt:lpstr>
      <vt:lpstr>Scale-up data</vt:lpstr>
      <vt:lpstr>Graph</vt:lpstr>
    </vt:vector>
  </TitlesOfParts>
  <Company>University of Bath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McKeown</dc:creator>
  <cp:lastModifiedBy>Luis Roman (School of Chemical Engineering)</cp:lastModifiedBy>
  <cp:lastPrinted>2019-06-20T13:59:14Z</cp:lastPrinted>
  <dcterms:created xsi:type="dcterms:W3CDTF">2018-12-05T16:05:16Z</dcterms:created>
  <dcterms:modified xsi:type="dcterms:W3CDTF">2020-04-10T14:35:23Z</dcterms:modified>
</cp:coreProperties>
</file>