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C672\Documents\PhD-2018\PhD\jurassic-cretaceous\my project\Britannia_manuscript\"/>
    </mc:Choice>
  </mc:AlternateContent>
  <xr:revisionPtr revIDLastSave="0" documentId="13_ncr:1_{E04E1CBB-A7A0-4E5E-8054-B66D83311987}" xr6:coauthVersionLast="46" xr6:coauthVersionMax="46" xr10:uidLastSave="{00000000-0000-0000-0000-000000000000}"/>
  <bookViews>
    <workbookView xWindow="-120" yWindow="-120" windowWidth="29040" windowHeight="16440" xr2:uid="{12240948-0F8B-455A-887F-3B8AA6104423}"/>
  </bookViews>
  <sheets>
    <sheet name="15-30-7-ST2 plot" sheetId="4" r:id="rId1"/>
    <sheet name="16-26-B3 plot" sheetId="3" r:id="rId2"/>
    <sheet name="16-26-B3" sheetId="2" r:id="rId3"/>
    <sheet name="Britannia_appendix" sheetId="1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4" l="1"/>
  <c r="O11" i="4"/>
  <c r="M11" i="4"/>
  <c r="L11" i="4"/>
  <c r="F11" i="4"/>
  <c r="P10" i="4"/>
  <c r="O10" i="4"/>
  <c r="M10" i="4"/>
  <c r="L10" i="4"/>
  <c r="F10" i="4"/>
  <c r="P9" i="4"/>
  <c r="O9" i="4"/>
  <c r="M9" i="4"/>
  <c r="L9" i="4"/>
  <c r="F9" i="4"/>
  <c r="O8" i="4"/>
  <c r="M8" i="4"/>
  <c r="L8" i="4"/>
  <c r="F8" i="4"/>
  <c r="O7" i="4"/>
  <c r="M7" i="4"/>
  <c r="L7" i="4"/>
  <c r="F7" i="4"/>
  <c r="M6" i="4"/>
  <c r="L6" i="4"/>
  <c r="F6" i="4"/>
  <c r="P5" i="4"/>
  <c r="O5" i="4"/>
  <c r="M5" i="4"/>
  <c r="L5" i="4"/>
  <c r="F5" i="4"/>
  <c r="M4" i="4"/>
  <c r="L4" i="4"/>
  <c r="F4" i="4"/>
  <c r="P3" i="4"/>
  <c r="O3" i="4"/>
  <c r="M3" i="4"/>
  <c r="L3" i="4"/>
  <c r="F3" i="4"/>
  <c r="P2" i="4"/>
  <c r="O2" i="4"/>
  <c r="M2" i="4"/>
  <c r="L2" i="4"/>
  <c r="F2" i="4"/>
  <c r="L14" i="3"/>
  <c r="F14" i="3"/>
  <c r="L13" i="3"/>
  <c r="F13" i="3"/>
  <c r="P12" i="3"/>
  <c r="O12" i="3"/>
  <c r="M12" i="3"/>
  <c r="L12" i="3"/>
  <c r="N12" i="3" s="1"/>
  <c r="F12" i="3"/>
  <c r="P11" i="3"/>
  <c r="O11" i="3"/>
  <c r="L11" i="3"/>
  <c r="N11" i="3" s="1"/>
  <c r="F11" i="3"/>
  <c r="P10" i="3"/>
  <c r="O10" i="3"/>
  <c r="N10" i="3"/>
  <c r="M10" i="3"/>
  <c r="L10" i="3"/>
  <c r="F10" i="3"/>
  <c r="L9" i="3"/>
  <c r="F9" i="3"/>
  <c r="P8" i="3"/>
  <c r="O8" i="3"/>
  <c r="N8" i="3"/>
  <c r="M8" i="3"/>
  <c r="L8" i="3"/>
  <c r="F8" i="3"/>
  <c r="P7" i="3"/>
  <c r="O7" i="3"/>
  <c r="L7" i="3"/>
  <c r="N7" i="3" s="1"/>
  <c r="F7" i="3"/>
  <c r="P6" i="3"/>
  <c r="O6" i="3"/>
  <c r="N6" i="3"/>
  <c r="M6" i="3"/>
  <c r="L6" i="3"/>
  <c r="F6" i="3"/>
  <c r="P5" i="3"/>
  <c r="O5" i="3"/>
  <c r="L5" i="3"/>
  <c r="N5" i="3" s="1"/>
  <c r="F5" i="3"/>
  <c r="P4" i="3"/>
  <c r="O4" i="3"/>
  <c r="N4" i="3"/>
  <c r="M4" i="3"/>
  <c r="L4" i="3"/>
  <c r="F4" i="3"/>
  <c r="P3" i="3"/>
  <c r="O3" i="3"/>
  <c r="L3" i="3"/>
  <c r="N3" i="3" s="1"/>
  <c r="F3" i="3"/>
  <c r="P2" i="3"/>
  <c r="O2" i="3"/>
  <c r="N2" i="3"/>
  <c r="M2" i="3"/>
  <c r="L2" i="3"/>
  <c r="F2" i="3"/>
  <c r="J34" i="1"/>
  <c r="J27" i="1"/>
  <c r="J20" i="1"/>
  <c r="J13" i="1"/>
  <c r="J6" i="1"/>
  <c r="F34" i="1"/>
  <c r="F27" i="1"/>
  <c r="F20" i="1"/>
  <c r="F13" i="1"/>
  <c r="F6" i="1"/>
  <c r="B34" i="1"/>
  <c r="B27" i="1"/>
  <c r="B20" i="1"/>
  <c r="B13" i="1"/>
  <c r="B6" i="1"/>
  <c r="M3" i="3" l="1"/>
  <c r="M5" i="3"/>
  <c r="M7" i="3"/>
  <c r="M11" i="3"/>
</calcChain>
</file>

<file path=xl/sharedStrings.xml><?xml version="1.0" encoding="utf-8"?>
<sst xmlns="http://schemas.openxmlformats.org/spreadsheetml/2006/main" count="231" uniqueCount="116">
  <si>
    <t>B-14630'</t>
  </si>
  <si>
    <t>Type</t>
  </si>
  <si>
    <t>Number</t>
  </si>
  <si>
    <t>Cell</t>
  </si>
  <si>
    <t>Planktic</t>
  </si>
  <si>
    <t>Benthic C</t>
  </si>
  <si>
    <t>1-13</t>
  </si>
  <si>
    <t>Benthic A</t>
  </si>
  <si>
    <t>Total number</t>
  </si>
  <si>
    <t>B-14570'</t>
  </si>
  <si>
    <t>1, 2</t>
  </si>
  <si>
    <t>B-14690'</t>
  </si>
  <si>
    <t>18-22</t>
  </si>
  <si>
    <t>B-14990'</t>
  </si>
  <si>
    <t>13-15</t>
  </si>
  <si>
    <t>B-14870'</t>
  </si>
  <si>
    <t>20-21</t>
  </si>
  <si>
    <t>B-14750'</t>
  </si>
  <si>
    <t>26-27</t>
  </si>
  <si>
    <t>B-15050'</t>
  </si>
  <si>
    <t>1</t>
  </si>
  <si>
    <t>B-14420'</t>
  </si>
  <si>
    <t>3</t>
  </si>
  <si>
    <t>B-14450'</t>
  </si>
  <si>
    <t>6-7</t>
  </si>
  <si>
    <t>8,14-16</t>
  </si>
  <si>
    <t>B-14510'</t>
  </si>
  <si>
    <t>17</t>
  </si>
  <si>
    <t xml:space="preserve"> </t>
  </si>
  <si>
    <t>7-13530'</t>
  </si>
  <si>
    <t>2</t>
  </si>
  <si>
    <t>7-13470'</t>
  </si>
  <si>
    <t>11</t>
  </si>
  <si>
    <t>7-13330'</t>
  </si>
  <si>
    <t>19</t>
  </si>
  <si>
    <t>20</t>
  </si>
  <si>
    <t>7-13260'</t>
  </si>
  <si>
    <t>28</t>
  </si>
  <si>
    <t>29</t>
  </si>
  <si>
    <t>7-13130'</t>
  </si>
  <si>
    <t>Depth ft</t>
  </si>
  <si>
    <t>f pick'd</t>
  </si>
  <si>
    <t>B. aptiana orientalis</t>
  </si>
  <si>
    <t>B. rudis</t>
  </si>
  <si>
    <t>pf unclassified</t>
  </si>
  <si>
    <t>bf unclassified</t>
  </si>
  <si>
    <t>Omini benthic</t>
  </si>
  <si>
    <t>Gavelinella sp.</t>
  </si>
  <si>
    <t>Ostracods</t>
  </si>
  <si>
    <t>Bivalves</t>
  </si>
  <si>
    <t xml:space="preserve">  </t>
  </si>
  <si>
    <t>rest</t>
  </si>
  <si>
    <t>B-14420</t>
  </si>
  <si>
    <t>B-14450</t>
  </si>
  <si>
    <t>B-14480</t>
  </si>
  <si>
    <t>B-14510</t>
  </si>
  <si>
    <t>B-14540</t>
  </si>
  <si>
    <t>B-14570</t>
  </si>
  <si>
    <t>B-14600</t>
  </si>
  <si>
    <t>B-14630</t>
  </si>
  <si>
    <t>B-14660</t>
  </si>
  <si>
    <t>B-14690</t>
  </si>
  <si>
    <t>B-14720</t>
  </si>
  <si>
    <t>B-14750</t>
  </si>
  <si>
    <t>B-14780</t>
  </si>
  <si>
    <t>B-14810</t>
  </si>
  <si>
    <t>B-14840</t>
  </si>
  <si>
    <t>B-14870</t>
  </si>
  <si>
    <t>B-14900</t>
  </si>
  <si>
    <t>B-14930</t>
  </si>
  <si>
    <t>B-14960</t>
  </si>
  <si>
    <t>B-14990</t>
  </si>
  <si>
    <t>B-15020</t>
  </si>
  <si>
    <t>B-15050</t>
  </si>
  <si>
    <t>B-15080</t>
  </si>
  <si>
    <t>B-15110</t>
  </si>
  <si>
    <t>B-15140</t>
  </si>
  <si>
    <t>B-15170</t>
  </si>
  <si>
    <r>
      <t xml:space="preserve">Ammodiscus </t>
    </r>
    <r>
      <rPr>
        <sz val="11"/>
        <color theme="1"/>
        <rFont val="Calibri"/>
        <family val="2"/>
        <scheme val="minor"/>
      </rPr>
      <t>sp.</t>
    </r>
  </si>
  <si>
    <r>
      <rPr>
        <i/>
        <sz val="11"/>
        <color theme="1"/>
        <rFont val="Calibri"/>
        <family val="2"/>
        <scheme val="minor"/>
      </rPr>
      <t xml:space="preserve">Lenticulina </t>
    </r>
    <r>
      <rPr>
        <sz val="11"/>
        <color theme="1"/>
        <rFont val="Calibri"/>
        <family val="2"/>
        <scheme val="minor"/>
      </rPr>
      <t>sp.</t>
    </r>
  </si>
  <si>
    <r>
      <rPr>
        <i/>
        <sz val="11"/>
        <color theme="1"/>
        <rFont val="Calibri"/>
        <family val="2"/>
        <scheme val="minor"/>
      </rPr>
      <t xml:space="preserve">Dentalina </t>
    </r>
    <r>
      <rPr>
        <sz val="11"/>
        <color theme="1"/>
        <rFont val="Calibri"/>
        <family val="2"/>
        <scheme val="minor"/>
      </rPr>
      <t>sp.</t>
    </r>
  </si>
  <si>
    <r>
      <t xml:space="preserve">Glomospirella </t>
    </r>
    <r>
      <rPr>
        <sz val="11"/>
        <color theme="1"/>
        <rFont val="Calibri"/>
        <family val="2"/>
        <scheme val="minor"/>
      </rPr>
      <t>sp.</t>
    </r>
  </si>
  <si>
    <r>
      <t xml:space="preserve">Valvulineria </t>
    </r>
    <r>
      <rPr>
        <sz val="11"/>
        <color theme="1"/>
        <rFont val="Calibri"/>
        <family val="2"/>
        <scheme val="minor"/>
      </rPr>
      <t>sp.</t>
    </r>
  </si>
  <si>
    <r>
      <t>Falsogaudryinella</t>
    </r>
    <r>
      <rPr>
        <sz val="11"/>
        <color theme="1"/>
        <rFont val="Calibri"/>
        <family val="2"/>
        <scheme val="minor"/>
      </rPr>
      <t xml:space="preserve"> sp.</t>
    </r>
  </si>
  <si>
    <t>depth ft</t>
  </si>
  <si>
    <t>eff weight pick'd-gr 63-500um</t>
  </si>
  <si>
    <t>f/gr 63-500um</t>
  </si>
  <si>
    <t>pf</t>
  </si>
  <si>
    <t>bent c</t>
  </si>
  <si>
    <t>bent a</t>
  </si>
  <si>
    <t>ostracods</t>
  </si>
  <si>
    <t>bivalves</t>
  </si>
  <si>
    <t>all bent f</t>
  </si>
  <si>
    <t>a (%bent f)</t>
  </si>
  <si>
    <t>c (%bent f)</t>
  </si>
  <si>
    <t>pf (% f)</t>
  </si>
  <si>
    <t>P:B</t>
  </si>
  <si>
    <t>Middle Barremian</t>
  </si>
  <si>
    <t>Scarce planktic and benthic foraminifera</t>
  </si>
  <si>
    <t>Lower Barremian</t>
  </si>
  <si>
    <r>
      <t xml:space="preserve">FDO </t>
    </r>
    <r>
      <rPr>
        <i/>
        <sz val="8"/>
        <color theme="1"/>
        <rFont val="Calibri"/>
        <family val="2"/>
        <scheme val="minor"/>
      </rPr>
      <t xml:space="preserve">Falsogaudryinella </t>
    </r>
    <r>
      <rPr>
        <sz val="8"/>
        <color theme="1"/>
        <rFont val="Calibri"/>
        <family val="2"/>
        <scheme val="minor"/>
      </rPr>
      <t>sp.</t>
    </r>
  </si>
  <si>
    <t>Upper Hauterivian</t>
  </si>
  <si>
    <t>Lower Hauterivian</t>
  </si>
  <si>
    <t>eff weight pick'd gr</t>
  </si>
  <si>
    <t>f/gr</t>
  </si>
  <si>
    <t>Plankt f</t>
  </si>
  <si>
    <t>Bent C</t>
  </si>
  <si>
    <t>Bent A</t>
  </si>
  <si>
    <t>Ost</t>
  </si>
  <si>
    <t>Middle Albian</t>
  </si>
  <si>
    <t>Abundant planktic foraminifera</t>
  </si>
  <si>
    <t>Lower-Middle Albian</t>
  </si>
  <si>
    <t xml:space="preserve">Scarce planktic and benthic foraminifera </t>
  </si>
  <si>
    <t>Lower-Upper Aptian</t>
  </si>
  <si>
    <t>U Barr-L Apt</t>
  </si>
  <si>
    <t>U Barremian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</si>
</sst>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1" xfId="0" applyFont="1" applyFill="1" applyBorder="1"/>
    <xf numFmtId="49" fontId="0" fillId="0" borderId="1" xfId="0" applyNumberFormat="1" applyFont="1" applyFill="1" applyBorder="1"/>
    <xf numFmtId="0" fontId="2" fillId="0" borderId="0" xfId="0" applyFont="1"/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Font="1" applyFill="1" applyBorder="1"/>
    <xf numFmtId="164" fontId="0" fillId="0" borderId="1" xfId="0" applyNumberFormat="1" applyFont="1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ots_Britan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-26-B3"/>
      <sheetName val="15-30-7-ST2"/>
    </sheetNames>
    <sheetDataSet>
      <sheetData sheetId="0">
        <row r="1">
          <cell r="F1" t="str">
            <v>f/gr 63-500um</v>
          </cell>
          <cell r="G1" t="str">
            <v>pf</v>
          </cell>
          <cell r="H1" t="str">
            <v>bent c</v>
          </cell>
          <cell r="I1" t="str">
            <v>bent a</v>
          </cell>
          <cell r="J1" t="str">
            <v>ostracods</v>
          </cell>
          <cell r="K1" t="str">
            <v>bivalves</v>
          </cell>
          <cell r="M1" t="str">
            <v>a (%bent f)</v>
          </cell>
          <cell r="N1" t="str">
            <v>c (%bent f)</v>
          </cell>
          <cell r="O1" t="str">
            <v>pf (% f)</v>
          </cell>
          <cell r="P1" t="str">
            <v>P:B</v>
          </cell>
        </row>
        <row r="2">
          <cell r="C2">
            <v>14420</v>
          </cell>
          <cell r="F2">
            <v>9.0548953027730601</v>
          </cell>
          <cell r="G2">
            <v>4</v>
          </cell>
          <cell r="H2">
            <v>1</v>
          </cell>
          <cell r="I2">
            <v>0</v>
          </cell>
          <cell r="J2">
            <v>0</v>
          </cell>
          <cell r="K2">
            <v>0</v>
          </cell>
          <cell r="M2">
            <v>0</v>
          </cell>
          <cell r="N2">
            <v>100</v>
          </cell>
          <cell r="O2">
            <v>80</v>
          </cell>
          <cell r="P2">
            <v>0.8</v>
          </cell>
        </row>
        <row r="3">
          <cell r="C3">
            <v>14450</v>
          </cell>
          <cell r="F3">
            <v>69.861173309449171</v>
          </cell>
          <cell r="G3">
            <v>53</v>
          </cell>
          <cell r="H3">
            <v>25</v>
          </cell>
          <cell r="I3">
            <v>0</v>
          </cell>
          <cell r="J3">
            <v>0</v>
          </cell>
          <cell r="K3">
            <v>1</v>
          </cell>
          <cell r="M3">
            <v>0</v>
          </cell>
          <cell r="N3">
            <v>100</v>
          </cell>
          <cell r="O3">
            <v>67.948717948717942</v>
          </cell>
          <cell r="P3">
            <v>0.67948717948717952</v>
          </cell>
        </row>
        <row r="4">
          <cell r="C4">
            <v>14510</v>
          </cell>
          <cell r="F4">
            <v>5.2401746724890828</v>
          </cell>
          <cell r="G4">
            <v>1</v>
          </cell>
          <cell r="H4">
            <v>2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  <cell r="N4">
            <v>100</v>
          </cell>
          <cell r="O4">
            <v>33.333333333333336</v>
          </cell>
          <cell r="P4">
            <v>0.33333333333333331</v>
          </cell>
        </row>
        <row r="5">
          <cell r="C5">
            <v>14570</v>
          </cell>
          <cell r="F5">
            <v>18.333333333333336</v>
          </cell>
          <cell r="G5">
            <v>1</v>
          </cell>
          <cell r="H5">
            <v>9</v>
          </cell>
          <cell r="I5">
            <v>1</v>
          </cell>
          <cell r="J5">
            <v>0</v>
          </cell>
          <cell r="K5">
            <v>0</v>
          </cell>
          <cell r="M5">
            <v>10</v>
          </cell>
          <cell r="N5">
            <v>90</v>
          </cell>
          <cell r="O5">
            <v>9.0909090909090917</v>
          </cell>
          <cell r="P5">
            <v>9.0909090909090912E-2</v>
          </cell>
        </row>
        <row r="6">
          <cell r="C6">
            <v>14630</v>
          </cell>
          <cell r="F6">
            <v>30.292598967297764</v>
          </cell>
          <cell r="G6">
            <v>2</v>
          </cell>
          <cell r="H6">
            <v>29</v>
          </cell>
          <cell r="I6">
            <v>2</v>
          </cell>
          <cell r="J6">
            <v>0</v>
          </cell>
          <cell r="K6">
            <v>0</v>
          </cell>
          <cell r="M6">
            <v>6.4516129032258061</v>
          </cell>
          <cell r="N6">
            <v>93.548387096774192</v>
          </cell>
          <cell r="O6">
            <v>6.0606060606060606</v>
          </cell>
          <cell r="P6">
            <v>6.0606060606060608E-2</v>
          </cell>
        </row>
        <row r="7">
          <cell r="C7">
            <v>14690</v>
          </cell>
          <cell r="F7">
            <v>32.675874670822807</v>
          </cell>
          <cell r="G7">
            <v>0</v>
          </cell>
          <cell r="H7">
            <v>19</v>
          </cell>
          <cell r="I7">
            <v>0</v>
          </cell>
          <cell r="J7">
            <v>1</v>
          </cell>
          <cell r="K7">
            <v>0</v>
          </cell>
          <cell r="M7">
            <v>0</v>
          </cell>
          <cell r="N7">
            <v>100</v>
          </cell>
          <cell r="O7">
            <v>0</v>
          </cell>
          <cell r="P7">
            <v>0</v>
          </cell>
        </row>
        <row r="8">
          <cell r="C8">
            <v>14750</v>
          </cell>
          <cell r="F8">
            <v>35.027365129007038</v>
          </cell>
          <cell r="G8">
            <v>2</v>
          </cell>
          <cell r="H8">
            <v>20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  <cell r="N8">
            <v>100</v>
          </cell>
          <cell r="O8">
            <v>9.5238095238095237</v>
          </cell>
          <cell r="P8">
            <v>9.5238095238095233E-2</v>
          </cell>
        </row>
        <row r="9">
          <cell r="C9">
            <v>14810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C10">
            <v>14870</v>
          </cell>
          <cell r="F10">
            <v>51.349380014587886</v>
          </cell>
          <cell r="G10">
            <v>1</v>
          </cell>
          <cell r="H10">
            <v>21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  <cell r="N10">
            <v>100</v>
          </cell>
          <cell r="O10">
            <v>4.5454545454545459</v>
          </cell>
          <cell r="P10">
            <v>4.5454545454545456E-2</v>
          </cell>
        </row>
        <row r="11">
          <cell r="C11">
            <v>14990</v>
          </cell>
          <cell r="F11">
            <v>48.063241106719367</v>
          </cell>
          <cell r="G11">
            <v>0</v>
          </cell>
          <cell r="H11">
            <v>17</v>
          </cell>
          <cell r="I11">
            <v>0</v>
          </cell>
          <cell r="J11">
            <v>2</v>
          </cell>
          <cell r="K11">
            <v>0</v>
          </cell>
          <cell r="M11">
            <v>0</v>
          </cell>
          <cell r="N11">
            <v>100</v>
          </cell>
          <cell r="O11">
            <v>0</v>
          </cell>
          <cell r="P11">
            <v>0</v>
          </cell>
        </row>
        <row r="12">
          <cell r="C12">
            <v>15050</v>
          </cell>
          <cell r="F12">
            <v>10.337030257348983</v>
          </cell>
          <cell r="G12">
            <v>0</v>
          </cell>
          <cell r="H12">
            <v>5</v>
          </cell>
          <cell r="I12">
            <v>0</v>
          </cell>
          <cell r="J12">
            <v>1</v>
          </cell>
          <cell r="K12">
            <v>0</v>
          </cell>
          <cell r="M12">
            <v>0</v>
          </cell>
          <cell r="N12">
            <v>100</v>
          </cell>
          <cell r="O12">
            <v>0</v>
          </cell>
          <cell r="P12">
            <v>0</v>
          </cell>
        </row>
        <row r="13">
          <cell r="C13">
            <v>15110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C14">
            <v>15170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</sheetData>
      <sheetData sheetId="1">
        <row r="1">
          <cell r="F1" t="str">
            <v>f/gr</v>
          </cell>
          <cell r="G1" t="str">
            <v>Plankt f</v>
          </cell>
          <cell r="H1" t="str">
            <v>Bent C</v>
          </cell>
          <cell r="I1" t="str">
            <v>Bent A</v>
          </cell>
          <cell r="J1" t="str">
            <v>Ost</v>
          </cell>
          <cell r="K1" t="str">
            <v>Bivalves</v>
          </cell>
          <cell r="M1" t="str">
            <v>a (%bent f)</v>
          </cell>
          <cell r="N1" t="str">
            <v>c (%bent f)</v>
          </cell>
          <cell r="O1" t="str">
            <v>pf (% f)</v>
          </cell>
        </row>
        <row r="2">
          <cell r="C2">
            <v>12640</v>
          </cell>
          <cell r="F2">
            <v>649.99999999999989</v>
          </cell>
          <cell r="G2">
            <v>167</v>
          </cell>
          <cell r="H2">
            <v>15</v>
          </cell>
          <cell r="I2">
            <v>0</v>
          </cell>
          <cell r="J2">
            <v>0</v>
          </cell>
          <cell r="K2">
            <v>0</v>
          </cell>
          <cell r="M2">
            <v>0</v>
          </cell>
          <cell r="N2">
            <v>100</v>
          </cell>
          <cell r="O2">
            <v>91.758241758241752</v>
          </cell>
        </row>
        <row r="3">
          <cell r="C3">
            <v>12760</v>
          </cell>
          <cell r="F3">
            <v>1852.6315789473683</v>
          </cell>
          <cell r="G3">
            <v>337</v>
          </cell>
          <cell r="H3">
            <v>15</v>
          </cell>
          <cell r="I3">
            <v>0</v>
          </cell>
          <cell r="J3">
            <v>0</v>
          </cell>
          <cell r="K3">
            <v>0</v>
          </cell>
          <cell r="M3">
            <v>0</v>
          </cell>
          <cell r="N3">
            <v>100</v>
          </cell>
          <cell r="O3">
            <v>95.73863636363636</v>
          </cell>
        </row>
        <row r="4">
          <cell r="C4">
            <v>12860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  <cell r="N4">
            <v>100</v>
          </cell>
          <cell r="O4">
            <v>0</v>
          </cell>
        </row>
        <row r="5">
          <cell r="C5">
            <v>12910</v>
          </cell>
          <cell r="F5">
            <v>24</v>
          </cell>
          <cell r="G5">
            <v>2</v>
          </cell>
          <cell r="H5">
            <v>3</v>
          </cell>
          <cell r="I5">
            <v>0</v>
          </cell>
          <cell r="J5">
            <v>0</v>
          </cell>
          <cell r="K5">
            <v>0</v>
          </cell>
          <cell r="M5">
            <v>0</v>
          </cell>
          <cell r="N5">
            <v>100</v>
          </cell>
          <cell r="O5">
            <v>33.333333333333336</v>
          </cell>
        </row>
        <row r="6">
          <cell r="C6">
            <v>13050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  <cell r="N6">
            <v>100</v>
          </cell>
          <cell r="O6">
            <v>0</v>
          </cell>
        </row>
        <row r="7">
          <cell r="C7">
            <v>13130</v>
          </cell>
          <cell r="F7">
            <v>7.0718232044198892</v>
          </cell>
          <cell r="G7">
            <v>2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M7">
            <v>0</v>
          </cell>
          <cell r="N7">
            <v>100</v>
          </cell>
          <cell r="O7">
            <v>100</v>
          </cell>
        </row>
        <row r="8">
          <cell r="C8">
            <v>13260</v>
          </cell>
          <cell r="F8">
            <v>34.255129348795712</v>
          </cell>
          <cell r="G8">
            <v>9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  <cell r="N8">
            <v>100</v>
          </cell>
          <cell r="O8">
            <v>75</v>
          </cell>
        </row>
        <row r="9">
          <cell r="C9">
            <v>13330</v>
          </cell>
          <cell r="F9">
            <v>89.929742388758797</v>
          </cell>
          <cell r="G9">
            <v>15</v>
          </cell>
          <cell r="H9">
            <v>9</v>
          </cell>
          <cell r="I9">
            <v>0</v>
          </cell>
          <cell r="J9">
            <v>0</v>
          </cell>
          <cell r="K9">
            <v>0</v>
          </cell>
          <cell r="M9">
            <v>0</v>
          </cell>
          <cell r="N9">
            <v>100</v>
          </cell>
          <cell r="O9">
            <v>62.5</v>
          </cell>
        </row>
        <row r="10">
          <cell r="C10">
            <v>13470</v>
          </cell>
          <cell r="F10">
            <v>14.206437291897892</v>
          </cell>
          <cell r="G10">
            <v>1</v>
          </cell>
          <cell r="H10">
            <v>2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  <cell r="N10">
            <v>100</v>
          </cell>
          <cell r="O10">
            <v>25</v>
          </cell>
        </row>
        <row r="11">
          <cell r="C11">
            <v>13530</v>
          </cell>
          <cell r="F11">
            <v>9.9071207430340564</v>
          </cell>
          <cell r="G11">
            <v>2</v>
          </cell>
          <cell r="H11">
            <v>1</v>
          </cell>
          <cell r="I11">
            <v>0</v>
          </cell>
          <cell r="J11">
            <v>0</v>
          </cell>
          <cell r="K11">
            <v>0</v>
          </cell>
          <cell r="M11">
            <v>0</v>
          </cell>
          <cell r="N11">
            <v>100</v>
          </cell>
          <cell r="O11">
            <v>66.666666666666671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6BC9B-DB62-4B0C-95F7-908D18CBAC79}">
  <dimension ref="A1:Q28"/>
  <sheetViews>
    <sheetView tabSelected="1" zoomScale="160" zoomScaleNormal="160" workbookViewId="0">
      <selection activeCell="G14" sqref="G14"/>
    </sheetView>
  </sheetViews>
  <sheetFormatPr defaultRowHeight="15" x14ac:dyDescent="0.25"/>
  <cols>
    <col min="2" max="2" width="9.140625" customWidth="1"/>
    <col min="3" max="3" width="8.28515625" bestFit="1" customWidth="1"/>
    <col min="4" max="4" width="7.42578125" customWidth="1"/>
    <col min="5" max="5" width="6.85546875" bestFit="1" customWidth="1"/>
    <col min="6" max="6" width="7.140625" customWidth="1"/>
    <col min="7" max="7" width="7.28515625" bestFit="1" customWidth="1"/>
    <col min="8" max="8" width="6.28515625" bestFit="1" customWidth="1"/>
    <col min="9" max="9" width="6.42578125" bestFit="1" customWidth="1"/>
    <col min="10" max="10" width="3.28515625" customWidth="1"/>
    <col min="11" max="11" width="3.140625" customWidth="1"/>
    <col min="12" max="12" width="8.140625" customWidth="1"/>
    <col min="13" max="14" width="9.85546875" customWidth="1"/>
    <col min="15" max="15" width="7.85546875" bestFit="1" customWidth="1"/>
    <col min="16" max="16" width="4.140625" bestFit="1" customWidth="1"/>
    <col min="17" max="17" width="3.42578125" bestFit="1" customWidth="1"/>
  </cols>
  <sheetData>
    <row r="1" spans="1:17" x14ac:dyDescent="0.25">
      <c r="A1" s="3"/>
      <c r="B1" s="3"/>
      <c r="C1" s="3" t="s">
        <v>84</v>
      </c>
      <c r="D1" s="3" t="s">
        <v>103</v>
      </c>
      <c r="E1" s="3" t="s">
        <v>41</v>
      </c>
      <c r="F1" s="3" t="s">
        <v>104</v>
      </c>
      <c r="G1" s="3" t="s">
        <v>105</v>
      </c>
      <c r="H1" s="3" t="s">
        <v>106</v>
      </c>
      <c r="I1" s="3" t="s">
        <v>107</v>
      </c>
      <c r="J1" s="3" t="s">
        <v>108</v>
      </c>
      <c r="K1" s="3" t="s">
        <v>49</v>
      </c>
      <c r="L1" s="3" t="s">
        <v>92</v>
      </c>
      <c r="M1" s="3" t="s">
        <v>93</v>
      </c>
      <c r="N1" s="3" t="s">
        <v>94</v>
      </c>
      <c r="O1" s="3" t="s">
        <v>95</v>
      </c>
      <c r="P1" s="3" t="s">
        <v>96</v>
      </c>
    </row>
    <row r="2" spans="1:17" x14ac:dyDescent="0.25">
      <c r="A2" s="16" t="s">
        <v>109</v>
      </c>
      <c r="B2" s="16" t="s">
        <v>110</v>
      </c>
      <c r="C2" s="3">
        <v>12640</v>
      </c>
      <c r="D2" s="13">
        <v>0.28000000000000003</v>
      </c>
      <c r="E2" s="17">
        <v>182</v>
      </c>
      <c r="F2" s="14">
        <f t="shared" ref="F2:F11" si="0">1*E2/D2</f>
        <v>649.99999999999989</v>
      </c>
      <c r="G2" s="17">
        <v>167</v>
      </c>
      <c r="H2" s="17">
        <v>15</v>
      </c>
      <c r="I2" s="17">
        <v>0</v>
      </c>
      <c r="J2" s="17">
        <v>0</v>
      </c>
      <c r="K2" s="17">
        <v>0</v>
      </c>
      <c r="L2" s="17">
        <f>H2+I2</f>
        <v>15</v>
      </c>
      <c r="M2" s="17">
        <f>I2</f>
        <v>0</v>
      </c>
      <c r="N2" s="17">
        <v>100</v>
      </c>
      <c r="O2" s="17">
        <f>G2*100/E2</f>
        <v>91.758241758241752</v>
      </c>
      <c r="P2" s="17">
        <f>G2/H2</f>
        <v>11.133333333333333</v>
      </c>
      <c r="Q2" s="10"/>
    </row>
    <row r="3" spans="1:17" x14ac:dyDescent="0.25">
      <c r="A3" s="16"/>
      <c r="B3" s="16"/>
      <c r="C3" s="3">
        <v>12760</v>
      </c>
      <c r="D3" s="13">
        <v>0.19</v>
      </c>
      <c r="E3" s="17">
        <v>352</v>
      </c>
      <c r="F3" s="14">
        <f t="shared" si="0"/>
        <v>1852.6315789473683</v>
      </c>
      <c r="G3" s="17">
        <v>337</v>
      </c>
      <c r="H3" s="17">
        <v>15</v>
      </c>
      <c r="I3" s="17">
        <v>0</v>
      </c>
      <c r="J3" s="17">
        <v>0</v>
      </c>
      <c r="K3" s="17">
        <v>0</v>
      </c>
      <c r="L3" s="17">
        <f t="shared" ref="L3:L11" si="1">H3+I3</f>
        <v>15</v>
      </c>
      <c r="M3" s="17">
        <f t="shared" ref="M3:M11" si="2">I3</f>
        <v>0</v>
      </c>
      <c r="N3" s="17">
        <v>100</v>
      </c>
      <c r="O3" s="17">
        <f t="shared" ref="O3:O11" si="3">G3*100/E3</f>
        <v>95.73863636363636</v>
      </c>
      <c r="P3" s="17">
        <f t="shared" ref="P3:P11" si="4">G3/H3</f>
        <v>22.466666666666665</v>
      </c>
      <c r="Q3" s="10"/>
    </row>
    <row r="4" spans="1:17" x14ac:dyDescent="0.25">
      <c r="A4" s="16" t="s">
        <v>111</v>
      </c>
      <c r="B4" s="18" t="s">
        <v>112</v>
      </c>
      <c r="C4" s="3">
        <v>12860</v>
      </c>
      <c r="D4" s="13">
        <v>0.15</v>
      </c>
      <c r="E4" s="17">
        <v>0</v>
      </c>
      <c r="F4" s="14">
        <f t="shared" si="0"/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f t="shared" si="1"/>
        <v>0</v>
      </c>
      <c r="M4" s="17">
        <f t="shared" si="2"/>
        <v>0</v>
      </c>
      <c r="N4" s="17">
        <v>100</v>
      </c>
      <c r="O4" s="17">
        <v>0</v>
      </c>
      <c r="P4" s="17"/>
      <c r="Q4" s="10"/>
    </row>
    <row r="5" spans="1:17" x14ac:dyDescent="0.25">
      <c r="A5" s="16"/>
      <c r="B5" s="18"/>
      <c r="C5" s="3">
        <v>12910</v>
      </c>
      <c r="D5" s="13">
        <v>0.25</v>
      </c>
      <c r="E5" s="17">
        <v>6</v>
      </c>
      <c r="F5" s="14">
        <f t="shared" si="0"/>
        <v>24</v>
      </c>
      <c r="G5" s="17">
        <v>2</v>
      </c>
      <c r="H5" s="17">
        <v>3</v>
      </c>
      <c r="I5" s="17">
        <v>0</v>
      </c>
      <c r="J5" s="17">
        <v>0</v>
      </c>
      <c r="K5" s="17">
        <v>0</v>
      </c>
      <c r="L5" s="17">
        <f t="shared" si="1"/>
        <v>3</v>
      </c>
      <c r="M5" s="17">
        <f t="shared" si="2"/>
        <v>0</v>
      </c>
      <c r="N5" s="17">
        <v>100</v>
      </c>
      <c r="O5" s="17">
        <f t="shared" si="3"/>
        <v>33.333333333333336</v>
      </c>
      <c r="P5" s="17">
        <f t="shared" si="4"/>
        <v>0.66666666666666663</v>
      </c>
      <c r="Q5" s="10"/>
    </row>
    <row r="6" spans="1:17" x14ac:dyDescent="0.25">
      <c r="A6" s="16" t="s">
        <v>113</v>
      </c>
      <c r="B6" s="18"/>
      <c r="C6" s="3">
        <v>13050</v>
      </c>
      <c r="D6" s="13">
        <v>0.23</v>
      </c>
      <c r="E6" s="17">
        <v>0</v>
      </c>
      <c r="F6" s="14">
        <f t="shared" si="0"/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f t="shared" si="1"/>
        <v>0</v>
      </c>
      <c r="M6" s="17">
        <f t="shared" si="2"/>
        <v>0</v>
      </c>
      <c r="N6" s="17">
        <v>100</v>
      </c>
      <c r="O6" s="17">
        <v>0</v>
      </c>
      <c r="P6" s="17"/>
      <c r="Q6" s="10"/>
    </row>
    <row r="7" spans="1:17" x14ac:dyDescent="0.25">
      <c r="A7" s="16"/>
      <c r="B7" s="18"/>
      <c r="C7" s="3">
        <v>13130</v>
      </c>
      <c r="D7" s="13">
        <v>0.28281250000000002</v>
      </c>
      <c r="E7" s="3">
        <v>2</v>
      </c>
      <c r="F7" s="14">
        <f t="shared" si="0"/>
        <v>7.0718232044198892</v>
      </c>
      <c r="G7" s="3">
        <v>2</v>
      </c>
      <c r="H7" s="3">
        <v>0</v>
      </c>
      <c r="I7" s="3">
        <v>0</v>
      </c>
      <c r="J7" s="17">
        <v>0</v>
      </c>
      <c r="K7" s="17">
        <v>0</v>
      </c>
      <c r="L7" s="17">
        <f t="shared" si="1"/>
        <v>0</v>
      </c>
      <c r="M7" s="17">
        <f t="shared" si="2"/>
        <v>0</v>
      </c>
      <c r="N7" s="17">
        <v>100</v>
      </c>
      <c r="O7" s="17">
        <f t="shared" si="3"/>
        <v>100</v>
      </c>
      <c r="P7" s="17"/>
      <c r="Q7" s="10"/>
    </row>
    <row r="8" spans="1:17" x14ac:dyDescent="0.25">
      <c r="A8" s="16"/>
      <c r="B8" s="18"/>
      <c r="C8" s="3">
        <v>13260</v>
      </c>
      <c r="D8" s="13">
        <v>0.35031250000000003</v>
      </c>
      <c r="E8" s="3">
        <v>12</v>
      </c>
      <c r="F8" s="14">
        <f t="shared" si="0"/>
        <v>34.255129348795712</v>
      </c>
      <c r="G8" s="3">
        <v>9</v>
      </c>
      <c r="H8" s="3">
        <v>0</v>
      </c>
      <c r="I8" s="3">
        <v>0</v>
      </c>
      <c r="J8" s="17">
        <v>0</v>
      </c>
      <c r="K8" s="17">
        <v>0</v>
      </c>
      <c r="L8" s="17">
        <f t="shared" si="1"/>
        <v>0</v>
      </c>
      <c r="M8" s="17">
        <f t="shared" si="2"/>
        <v>0</v>
      </c>
      <c r="N8" s="17">
        <v>100</v>
      </c>
      <c r="O8" s="17">
        <f t="shared" si="3"/>
        <v>75</v>
      </c>
      <c r="P8" s="17"/>
      <c r="Q8" s="10"/>
    </row>
    <row r="9" spans="1:17" x14ac:dyDescent="0.25">
      <c r="A9" s="16"/>
      <c r="B9" s="18"/>
      <c r="C9" s="3">
        <v>13330</v>
      </c>
      <c r="D9" s="13">
        <v>0.26687499999999997</v>
      </c>
      <c r="E9" s="3">
        <v>24</v>
      </c>
      <c r="F9" s="14">
        <f t="shared" si="0"/>
        <v>89.929742388758797</v>
      </c>
      <c r="G9" s="3">
        <v>15</v>
      </c>
      <c r="H9" s="3">
        <v>9</v>
      </c>
      <c r="I9" s="3">
        <v>0</v>
      </c>
      <c r="J9" s="17">
        <v>0</v>
      </c>
      <c r="K9" s="17">
        <v>0</v>
      </c>
      <c r="L9" s="17">
        <f t="shared" si="1"/>
        <v>9</v>
      </c>
      <c r="M9" s="17">
        <f t="shared" si="2"/>
        <v>0</v>
      </c>
      <c r="N9" s="17">
        <v>100</v>
      </c>
      <c r="O9" s="17">
        <f t="shared" si="3"/>
        <v>62.5</v>
      </c>
      <c r="P9" s="17">
        <f t="shared" si="4"/>
        <v>1.6666666666666667</v>
      </c>
      <c r="Q9" s="10"/>
    </row>
    <row r="10" spans="1:17" ht="15" customHeight="1" x14ac:dyDescent="0.25">
      <c r="A10" s="19" t="s">
        <v>114</v>
      </c>
      <c r="B10" s="18"/>
      <c r="C10" s="3">
        <v>13470</v>
      </c>
      <c r="D10" s="13">
        <v>0.28156249999999999</v>
      </c>
      <c r="E10" s="3">
        <v>4</v>
      </c>
      <c r="F10" s="14">
        <f t="shared" si="0"/>
        <v>14.206437291897892</v>
      </c>
      <c r="G10" s="3">
        <v>1</v>
      </c>
      <c r="H10" s="3">
        <v>2</v>
      </c>
      <c r="I10" s="3">
        <v>0</v>
      </c>
      <c r="J10" s="17">
        <v>0</v>
      </c>
      <c r="K10" s="17">
        <v>0</v>
      </c>
      <c r="L10" s="17">
        <f t="shared" si="1"/>
        <v>2</v>
      </c>
      <c r="M10" s="17">
        <f t="shared" si="2"/>
        <v>0</v>
      </c>
      <c r="N10" s="17">
        <v>100</v>
      </c>
      <c r="O10" s="17">
        <f t="shared" si="3"/>
        <v>25</v>
      </c>
      <c r="P10" s="17">
        <f t="shared" si="4"/>
        <v>0.5</v>
      </c>
      <c r="Q10" s="10"/>
    </row>
    <row r="11" spans="1:17" x14ac:dyDescent="0.25">
      <c r="A11" s="20" t="s">
        <v>115</v>
      </c>
      <c r="B11" s="18"/>
      <c r="C11" s="3">
        <v>13530</v>
      </c>
      <c r="D11" s="13">
        <v>0.30281249999999998</v>
      </c>
      <c r="E11" s="3">
        <v>3</v>
      </c>
      <c r="F11" s="14">
        <f t="shared" si="0"/>
        <v>9.9071207430340564</v>
      </c>
      <c r="G11" s="3">
        <v>2</v>
      </c>
      <c r="H11" s="3">
        <v>1</v>
      </c>
      <c r="I11" s="3">
        <v>0</v>
      </c>
      <c r="J11" s="17">
        <v>0</v>
      </c>
      <c r="K11" s="17">
        <v>0</v>
      </c>
      <c r="L11" s="17">
        <f t="shared" si="1"/>
        <v>1</v>
      </c>
      <c r="M11" s="17">
        <f t="shared" si="2"/>
        <v>0</v>
      </c>
      <c r="N11" s="17">
        <v>100</v>
      </c>
      <c r="O11" s="17">
        <f t="shared" si="3"/>
        <v>66.666666666666671</v>
      </c>
      <c r="P11" s="17">
        <f t="shared" si="4"/>
        <v>2</v>
      </c>
      <c r="Q11" s="10"/>
    </row>
    <row r="12" spans="1:17" x14ac:dyDescent="0.25">
      <c r="L12" s="10"/>
      <c r="Q12" s="10"/>
    </row>
    <row r="13" spans="1:17" x14ac:dyDescent="0.25">
      <c r="L13" s="10"/>
      <c r="Q13" s="10"/>
    </row>
    <row r="14" spans="1:17" x14ac:dyDescent="0.25">
      <c r="L14" s="10"/>
      <c r="Q14" s="10"/>
    </row>
    <row r="15" spans="1:17" x14ac:dyDescent="0.25">
      <c r="L15" s="10"/>
      <c r="Q15" s="10"/>
    </row>
    <row r="16" spans="1:17" x14ac:dyDescent="0.25">
      <c r="L16" s="10"/>
      <c r="Q16" s="10"/>
    </row>
    <row r="17" spans="12:17" x14ac:dyDescent="0.25">
      <c r="L17" s="10"/>
      <c r="Q17" s="10"/>
    </row>
    <row r="18" spans="12:17" x14ac:dyDescent="0.25">
      <c r="L18" s="10"/>
      <c r="Q18" s="10"/>
    </row>
    <row r="19" spans="12:17" x14ac:dyDescent="0.25">
      <c r="L19" s="10"/>
      <c r="Q19" s="10"/>
    </row>
    <row r="20" spans="12:17" x14ac:dyDescent="0.25">
      <c r="L20" s="10"/>
      <c r="Q20" s="10"/>
    </row>
    <row r="21" spans="12:17" x14ac:dyDescent="0.25">
      <c r="L21" s="10"/>
      <c r="Q21" s="10"/>
    </row>
    <row r="22" spans="12:17" x14ac:dyDescent="0.25">
      <c r="L22" s="10"/>
      <c r="Q22" s="10"/>
    </row>
    <row r="23" spans="12:17" x14ac:dyDescent="0.25">
      <c r="L23" s="10"/>
      <c r="Q23" s="10"/>
    </row>
    <row r="24" spans="12:17" x14ac:dyDescent="0.25">
      <c r="L24" s="10"/>
      <c r="Q24" s="10"/>
    </row>
    <row r="25" spans="12:17" x14ac:dyDescent="0.25">
      <c r="L25" s="10"/>
      <c r="Q25" s="10"/>
    </row>
    <row r="26" spans="12:17" x14ac:dyDescent="0.25">
      <c r="L26" s="10"/>
      <c r="Q26" s="10"/>
    </row>
    <row r="27" spans="12:17" x14ac:dyDescent="0.25">
      <c r="L27" s="10"/>
      <c r="Q27" s="10"/>
    </row>
    <row r="28" spans="12:17" x14ac:dyDescent="0.25">
      <c r="L28" s="10"/>
      <c r="Q28" s="10"/>
    </row>
  </sheetData>
  <mergeCells count="5">
    <mergeCell ref="A2:A3"/>
    <mergeCell ref="B2:B3"/>
    <mergeCell ref="A4:A5"/>
    <mergeCell ref="B4:B11"/>
    <mergeCell ref="A6:A9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68C42-ADB9-434F-A5AC-DB7E50EEF8BD}">
  <dimension ref="A1:P28"/>
  <sheetViews>
    <sheetView zoomScale="115" zoomScaleNormal="115" workbookViewId="0">
      <selection activeCell="B7" sqref="B7:B14"/>
    </sheetView>
  </sheetViews>
  <sheetFormatPr defaultRowHeight="15" x14ac:dyDescent="0.25"/>
  <cols>
    <col min="1" max="1" width="13.140625" customWidth="1"/>
    <col min="2" max="2" width="17" customWidth="1"/>
    <col min="3" max="3" width="7.85546875" customWidth="1"/>
    <col min="4" max="4" width="5.140625" customWidth="1"/>
    <col min="5" max="5" width="5.85546875" customWidth="1"/>
    <col min="6" max="6" width="6.5703125" customWidth="1"/>
    <col min="7" max="7" width="3.28515625" customWidth="1"/>
    <col min="8" max="9" width="6" customWidth="1"/>
    <col min="10" max="10" width="3.7109375" bestFit="1" customWidth="1"/>
    <col min="11" max="11" width="4.5703125" customWidth="1"/>
    <col min="12" max="12" width="8.85546875" bestFit="1" customWidth="1"/>
    <col min="13" max="13" width="10.7109375" bestFit="1" customWidth="1"/>
    <col min="14" max="14" width="10.5703125" bestFit="1" customWidth="1"/>
    <col min="15" max="15" width="7.42578125" bestFit="1" customWidth="1"/>
    <col min="16" max="16" width="5.5703125" customWidth="1"/>
    <col min="17" max="17" width="3.7109375" customWidth="1"/>
  </cols>
  <sheetData>
    <row r="1" spans="1:16" x14ac:dyDescent="0.25">
      <c r="A1" s="11"/>
      <c r="B1" s="11" t="s">
        <v>28</v>
      </c>
      <c r="C1" s="8" t="s">
        <v>84</v>
      </c>
      <c r="D1" s="3" t="s">
        <v>41</v>
      </c>
      <c r="E1" s="3" t="s">
        <v>85</v>
      </c>
      <c r="F1" s="3" t="s">
        <v>86</v>
      </c>
      <c r="G1" s="3" t="s">
        <v>87</v>
      </c>
      <c r="H1" s="3" t="s">
        <v>88</v>
      </c>
      <c r="I1" s="3" t="s">
        <v>89</v>
      </c>
      <c r="J1" s="3" t="s">
        <v>90</v>
      </c>
      <c r="K1" s="3" t="s">
        <v>91</v>
      </c>
      <c r="L1" s="3" t="s">
        <v>92</v>
      </c>
      <c r="M1" s="3" t="s">
        <v>93</v>
      </c>
      <c r="N1" s="3" t="s">
        <v>94</v>
      </c>
      <c r="O1" s="3" t="s">
        <v>95</v>
      </c>
      <c r="P1" s="3" t="s">
        <v>96</v>
      </c>
    </row>
    <row r="2" spans="1:16" x14ac:dyDescent="0.25">
      <c r="A2" s="12" t="s">
        <v>97</v>
      </c>
      <c r="B2" s="12" t="s">
        <v>98</v>
      </c>
      <c r="C2" s="8">
        <v>14420</v>
      </c>
      <c r="D2" s="3">
        <v>5</v>
      </c>
      <c r="E2" s="13">
        <v>0.55218750000000005</v>
      </c>
      <c r="F2" s="14">
        <f>1*D2/E2</f>
        <v>9.0548953027730601</v>
      </c>
      <c r="G2" s="3">
        <v>4</v>
      </c>
      <c r="H2" s="3">
        <v>1</v>
      </c>
      <c r="I2" s="3">
        <v>0</v>
      </c>
      <c r="J2" s="3">
        <v>0</v>
      </c>
      <c r="K2" s="3">
        <v>0</v>
      </c>
      <c r="L2" s="3">
        <f>H2+I2</f>
        <v>1</v>
      </c>
      <c r="M2" s="3">
        <f>I2*100/L2</f>
        <v>0</v>
      </c>
      <c r="N2" s="3">
        <f>H2*100/L2</f>
        <v>100</v>
      </c>
      <c r="O2" s="14">
        <f>G2*100/D2</f>
        <v>80</v>
      </c>
      <c r="P2" s="13">
        <f>G2/D2</f>
        <v>0.8</v>
      </c>
    </row>
    <row r="3" spans="1:16" x14ac:dyDescent="0.25">
      <c r="A3" s="12"/>
      <c r="B3" s="12"/>
      <c r="C3" s="8">
        <v>14450</v>
      </c>
      <c r="D3" s="3">
        <v>78</v>
      </c>
      <c r="E3" s="13">
        <v>1.1165</v>
      </c>
      <c r="F3" s="14">
        <f t="shared" ref="F3:F14" si="0">1*D3/E3</f>
        <v>69.861173309449171</v>
      </c>
      <c r="G3" s="3">
        <v>53</v>
      </c>
      <c r="H3" s="3">
        <v>25</v>
      </c>
      <c r="I3" s="3">
        <v>0</v>
      </c>
      <c r="J3" s="3">
        <v>0</v>
      </c>
      <c r="K3" s="3">
        <v>1</v>
      </c>
      <c r="L3" s="3">
        <f t="shared" ref="L3:L14" si="1">H3+I3</f>
        <v>25</v>
      </c>
      <c r="M3" s="3">
        <f t="shared" ref="M3:M12" si="2">I3*100/L3</f>
        <v>0</v>
      </c>
      <c r="N3" s="3">
        <f t="shared" ref="N3:N12" si="3">H3*100/L3</f>
        <v>100</v>
      </c>
      <c r="O3" s="14">
        <f t="shared" ref="O3:O12" si="4">G3*100/D3</f>
        <v>67.948717948717942</v>
      </c>
      <c r="P3" s="13">
        <f t="shared" ref="P3:P12" si="5">G3/D3</f>
        <v>0.67948717948717952</v>
      </c>
    </row>
    <row r="4" spans="1:16" x14ac:dyDescent="0.25">
      <c r="A4" s="12"/>
      <c r="B4" s="12"/>
      <c r="C4" s="8">
        <v>14510</v>
      </c>
      <c r="D4" s="3">
        <v>3</v>
      </c>
      <c r="E4" s="13">
        <v>0.57250000000000001</v>
      </c>
      <c r="F4" s="14">
        <f t="shared" si="0"/>
        <v>5.2401746724890828</v>
      </c>
      <c r="G4" s="3">
        <v>1</v>
      </c>
      <c r="H4" s="3">
        <v>2</v>
      </c>
      <c r="I4" s="3">
        <v>0</v>
      </c>
      <c r="J4" s="3">
        <v>0</v>
      </c>
      <c r="K4" s="3">
        <v>0</v>
      </c>
      <c r="L4" s="3">
        <f t="shared" si="1"/>
        <v>2</v>
      </c>
      <c r="M4" s="3">
        <f t="shared" si="2"/>
        <v>0</v>
      </c>
      <c r="N4" s="3">
        <f t="shared" si="3"/>
        <v>100</v>
      </c>
      <c r="O4" s="14">
        <f t="shared" si="4"/>
        <v>33.333333333333336</v>
      </c>
      <c r="P4" s="13">
        <f t="shared" si="5"/>
        <v>0.33333333333333331</v>
      </c>
    </row>
    <row r="5" spans="1:16" x14ac:dyDescent="0.25">
      <c r="A5" s="15" t="s">
        <v>99</v>
      </c>
      <c r="B5" s="15" t="s">
        <v>100</v>
      </c>
      <c r="C5" s="8">
        <v>14570</v>
      </c>
      <c r="D5" s="3">
        <v>11</v>
      </c>
      <c r="E5" s="13">
        <v>0.6</v>
      </c>
      <c r="F5" s="14">
        <f t="shared" si="0"/>
        <v>18.333333333333336</v>
      </c>
      <c r="G5" s="3">
        <v>1</v>
      </c>
      <c r="H5" s="3">
        <v>9</v>
      </c>
      <c r="I5" s="3">
        <v>1</v>
      </c>
      <c r="J5" s="3">
        <v>0</v>
      </c>
      <c r="K5" s="3">
        <v>0</v>
      </c>
      <c r="L5" s="3">
        <f t="shared" si="1"/>
        <v>10</v>
      </c>
      <c r="M5" s="3">
        <f t="shared" si="2"/>
        <v>10</v>
      </c>
      <c r="N5" s="3">
        <f t="shared" si="3"/>
        <v>90</v>
      </c>
      <c r="O5" s="14">
        <f t="shared" si="4"/>
        <v>9.0909090909090917</v>
      </c>
      <c r="P5" s="13">
        <f t="shared" si="5"/>
        <v>9.0909090909090912E-2</v>
      </c>
    </row>
    <row r="6" spans="1:16" x14ac:dyDescent="0.25">
      <c r="A6" s="11"/>
      <c r="B6" s="11"/>
      <c r="C6" s="8">
        <v>14630</v>
      </c>
      <c r="D6" s="3">
        <v>33</v>
      </c>
      <c r="E6" s="13">
        <v>1.089375</v>
      </c>
      <c r="F6" s="14">
        <f t="shared" si="0"/>
        <v>30.292598967297764</v>
      </c>
      <c r="G6" s="3">
        <v>2</v>
      </c>
      <c r="H6" s="3">
        <v>29</v>
      </c>
      <c r="I6" s="3">
        <v>2</v>
      </c>
      <c r="J6" s="3">
        <v>0</v>
      </c>
      <c r="K6" s="3">
        <v>0</v>
      </c>
      <c r="L6" s="3">
        <f t="shared" si="1"/>
        <v>31</v>
      </c>
      <c r="M6" s="14">
        <f t="shared" si="2"/>
        <v>6.4516129032258061</v>
      </c>
      <c r="N6" s="14">
        <f t="shared" si="3"/>
        <v>93.548387096774192</v>
      </c>
      <c r="O6" s="14">
        <f t="shared" si="4"/>
        <v>6.0606060606060606</v>
      </c>
      <c r="P6" s="13">
        <f t="shared" si="5"/>
        <v>6.0606060606060608E-2</v>
      </c>
    </row>
    <row r="7" spans="1:16" ht="14.45" customHeight="1" x14ac:dyDescent="0.25">
      <c r="A7" s="12" t="s">
        <v>101</v>
      </c>
      <c r="B7" s="12" t="s">
        <v>98</v>
      </c>
      <c r="C7" s="8">
        <v>14690</v>
      </c>
      <c r="D7" s="3">
        <v>19</v>
      </c>
      <c r="E7" s="13">
        <v>0.58146874999999998</v>
      </c>
      <c r="F7" s="14">
        <f t="shared" si="0"/>
        <v>32.675874670822807</v>
      </c>
      <c r="G7" s="3">
        <v>0</v>
      </c>
      <c r="H7" s="3">
        <v>19</v>
      </c>
      <c r="I7" s="3">
        <v>0</v>
      </c>
      <c r="J7" s="3">
        <v>1</v>
      </c>
      <c r="K7" s="3">
        <v>0</v>
      </c>
      <c r="L7" s="3">
        <f t="shared" si="1"/>
        <v>19</v>
      </c>
      <c r="M7" s="3">
        <f t="shared" si="2"/>
        <v>0</v>
      </c>
      <c r="N7" s="3">
        <f t="shared" si="3"/>
        <v>100</v>
      </c>
      <c r="O7" s="14">
        <f t="shared" si="4"/>
        <v>0</v>
      </c>
      <c r="P7" s="13">
        <f t="shared" si="5"/>
        <v>0</v>
      </c>
    </row>
    <row r="8" spans="1:16" x14ac:dyDescent="0.25">
      <c r="A8" s="12"/>
      <c r="B8" s="12"/>
      <c r="C8" s="8">
        <v>14750</v>
      </c>
      <c r="D8" s="3">
        <v>21</v>
      </c>
      <c r="E8" s="13">
        <v>0.59953124999999996</v>
      </c>
      <c r="F8" s="14">
        <f t="shared" si="0"/>
        <v>35.027365129007038</v>
      </c>
      <c r="G8" s="3">
        <v>2</v>
      </c>
      <c r="H8" s="3">
        <v>20</v>
      </c>
      <c r="I8" s="3">
        <v>0</v>
      </c>
      <c r="J8" s="3">
        <v>0</v>
      </c>
      <c r="K8" s="3">
        <v>0</v>
      </c>
      <c r="L8" s="3">
        <f t="shared" si="1"/>
        <v>20</v>
      </c>
      <c r="M8" s="3">
        <f t="shared" si="2"/>
        <v>0</v>
      </c>
      <c r="N8" s="3">
        <f t="shared" si="3"/>
        <v>100</v>
      </c>
      <c r="O8" s="14">
        <f t="shared" si="4"/>
        <v>9.5238095238095237</v>
      </c>
      <c r="P8" s="13">
        <f t="shared" si="5"/>
        <v>9.5238095238095233E-2</v>
      </c>
    </row>
    <row r="9" spans="1:16" x14ac:dyDescent="0.25">
      <c r="A9" s="12"/>
      <c r="B9" s="12"/>
      <c r="C9" s="8">
        <v>14810</v>
      </c>
      <c r="D9" s="3">
        <v>0</v>
      </c>
      <c r="E9" s="13">
        <v>0.43</v>
      </c>
      <c r="F9" s="14">
        <f t="shared" si="0"/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f t="shared" si="1"/>
        <v>0</v>
      </c>
      <c r="M9" s="3">
        <v>0</v>
      </c>
      <c r="N9" s="3">
        <v>0</v>
      </c>
      <c r="O9" s="14">
        <v>0</v>
      </c>
      <c r="P9" s="13">
        <v>0</v>
      </c>
    </row>
    <row r="10" spans="1:16" ht="14.45" customHeight="1" x14ac:dyDescent="0.25">
      <c r="A10" s="12"/>
      <c r="B10" s="12"/>
      <c r="C10" s="8">
        <v>14870</v>
      </c>
      <c r="D10" s="3">
        <v>22</v>
      </c>
      <c r="E10" s="13">
        <v>0.42843750000000003</v>
      </c>
      <c r="F10" s="14">
        <f t="shared" si="0"/>
        <v>51.349380014587886</v>
      </c>
      <c r="G10" s="3">
        <v>1</v>
      </c>
      <c r="H10" s="3">
        <v>21</v>
      </c>
      <c r="I10" s="3">
        <v>0</v>
      </c>
      <c r="J10" s="3">
        <v>0</v>
      </c>
      <c r="K10" s="3">
        <v>0</v>
      </c>
      <c r="L10" s="3">
        <f t="shared" si="1"/>
        <v>21</v>
      </c>
      <c r="M10" s="3">
        <f t="shared" si="2"/>
        <v>0</v>
      </c>
      <c r="N10" s="3">
        <f t="shared" si="3"/>
        <v>100</v>
      </c>
      <c r="O10" s="14">
        <f t="shared" si="4"/>
        <v>4.5454545454545459</v>
      </c>
      <c r="P10" s="13">
        <f t="shared" si="5"/>
        <v>4.5454545454545456E-2</v>
      </c>
    </row>
    <row r="11" spans="1:16" x14ac:dyDescent="0.25">
      <c r="A11" s="12" t="s">
        <v>102</v>
      </c>
      <c r="B11" s="12"/>
      <c r="C11" s="8">
        <v>14990</v>
      </c>
      <c r="D11" s="3">
        <v>19</v>
      </c>
      <c r="E11" s="13">
        <v>0.39531250000000001</v>
      </c>
      <c r="F11" s="14">
        <f t="shared" si="0"/>
        <v>48.063241106719367</v>
      </c>
      <c r="G11" s="3">
        <v>0</v>
      </c>
      <c r="H11" s="3">
        <v>17</v>
      </c>
      <c r="I11" s="3">
        <v>0</v>
      </c>
      <c r="J11" s="3">
        <v>2</v>
      </c>
      <c r="K11" s="3">
        <v>0</v>
      </c>
      <c r="L11" s="3">
        <f t="shared" si="1"/>
        <v>17</v>
      </c>
      <c r="M11" s="3">
        <f t="shared" si="2"/>
        <v>0</v>
      </c>
      <c r="N11" s="3">
        <f t="shared" si="3"/>
        <v>100</v>
      </c>
      <c r="O11" s="14">
        <f t="shared" si="4"/>
        <v>0</v>
      </c>
      <c r="P11" s="13">
        <f t="shared" si="5"/>
        <v>0</v>
      </c>
    </row>
    <row r="12" spans="1:16" x14ac:dyDescent="0.25">
      <c r="A12" s="12"/>
      <c r="B12" s="12"/>
      <c r="C12" s="8">
        <v>15050</v>
      </c>
      <c r="D12" s="3">
        <v>6</v>
      </c>
      <c r="E12" s="13">
        <v>0.58043749999999994</v>
      </c>
      <c r="F12" s="14">
        <f t="shared" si="0"/>
        <v>10.337030257348983</v>
      </c>
      <c r="G12" s="3">
        <v>0</v>
      </c>
      <c r="H12" s="3">
        <v>5</v>
      </c>
      <c r="I12" s="3">
        <v>0</v>
      </c>
      <c r="J12" s="3">
        <v>1</v>
      </c>
      <c r="K12" s="3">
        <v>0</v>
      </c>
      <c r="L12" s="3">
        <f t="shared" si="1"/>
        <v>5</v>
      </c>
      <c r="M12" s="3">
        <f t="shared" si="2"/>
        <v>0</v>
      </c>
      <c r="N12" s="3">
        <f t="shared" si="3"/>
        <v>100</v>
      </c>
      <c r="O12" s="14">
        <f t="shared" si="4"/>
        <v>0</v>
      </c>
      <c r="P12" s="13">
        <f t="shared" si="5"/>
        <v>0</v>
      </c>
    </row>
    <row r="13" spans="1:16" ht="14.45" customHeight="1" x14ac:dyDescent="0.25">
      <c r="A13" s="12"/>
      <c r="B13" s="12"/>
      <c r="C13" s="8">
        <v>15110</v>
      </c>
      <c r="D13" s="3">
        <v>0</v>
      </c>
      <c r="E13" s="13">
        <v>0.57200000000000006</v>
      </c>
      <c r="F13" s="14">
        <f t="shared" si="0"/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f t="shared" si="1"/>
        <v>0</v>
      </c>
      <c r="M13" s="3">
        <v>0</v>
      </c>
      <c r="N13" s="3">
        <v>0</v>
      </c>
      <c r="O13" s="14">
        <v>0</v>
      </c>
      <c r="P13" s="13">
        <v>0</v>
      </c>
    </row>
    <row r="14" spans="1:16" x14ac:dyDescent="0.25">
      <c r="A14" s="12"/>
      <c r="B14" s="12"/>
      <c r="C14" s="8">
        <v>15170</v>
      </c>
      <c r="D14" s="3">
        <v>0</v>
      </c>
      <c r="E14" s="13">
        <v>0.64293750000000005</v>
      </c>
      <c r="F14" s="14">
        <f t="shared" si="0"/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f t="shared" si="1"/>
        <v>0</v>
      </c>
      <c r="M14" s="3">
        <v>0</v>
      </c>
      <c r="N14" s="3">
        <v>0</v>
      </c>
      <c r="O14" s="14">
        <v>0</v>
      </c>
      <c r="P14" s="13">
        <v>0</v>
      </c>
    </row>
    <row r="15" spans="1:16" x14ac:dyDescent="0.25">
      <c r="P15" s="9"/>
    </row>
    <row r="16" spans="1:16" x14ac:dyDescent="0.25">
      <c r="F16" s="1"/>
      <c r="G16" s="1"/>
      <c r="P16" s="9"/>
    </row>
    <row r="17" spans="16:16" x14ac:dyDescent="0.25">
      <c r="P17" s="9"/>
    </row>
    <row r="18" spans="16:16" x14ac:dyDescent="0.25">
      <c r="P18" s="9"/>
    </row>
    <row r="19" spans="16:16" x14ac:dyDescent="0.25">
      <c r="P19" s="9"/>
    </row>
    <row r="20" spans="16:16" x14ac:dyDescent="0.25">
      <c r="P20" s="9"/>
    </row>
    <row r="21" spans="16:16" x14ac:dyDescent="0.25">
      <c r="P21" s="9"/>
    </row>
    <row r="22" spans="16:16" x14ac:dyDescent="0.25">
      <c r="P22" s="9"/>
    </row>
    <row r="23" spans="16:16" x14ac:dyDescent="0.25">
      <c r="P23" s="9"/>
    </row>
    <row r="24" spans="16:16" x14ac:dyDescent="0.25">
      <c r="P24" s="9"/>
    </row>
    <row r="25" spans="16:16" x14ac:dyDescent="0.25">
      <c r="P25" s="9"/>
    </row>
    <row r="26" spans="16:16" x14ac:dyDescent="0.25">
      <c r="P26" s="9"/>
    </row>
    <row r="27" spans="16:16" x14ac:dyDescent="0.25">
      <c r="P27" s="9"/>
    </row>
    <row r="28" spans="16:16" x14ac:dyDescent="0.25">
      <c r="P28" s="9"/>
    </row>
  </sheetData>
  <mergeCells count="5">
    <mergeCell ref="A2:A4"/>
    <mergeCell ref="B2:B4"/>
    <mergeCell ref="A7:A10"/>
    <mergeCell ref="B7:B14"/>
    <mergeCell ref="A11:A14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22E3F-2D34-453A-87D9-FF6CED4325F5}">
  <dimension ref="A1:Q27"/>
  <sheetViews>
    <sheetView zoomScale="130" zoomScaleNormal="130" workbookViewId="0"/>
  </sheetViews>
  <sheetFormatPr defaultRowHeight="15" x14ac:dyDescent="0.25"/>
  <cols>
    <col min="1" max="1" width="8.85546875" customWidth="1"/>
    <col min="2" max="2" width="3.7109375" customWidth="1"/>
    <col min="3" max="3" width="17.42578125" customWidth="1"/>
    <col min="4" max="4" width="6.85546875" customWidth="1"/>
    <col min="5" max="5" width="12.7109375" customWidth="1"/>
    <col min="6" max="6" width="12.85546875" customWidth="1"/>
    <col min="7" max="7" width="12.5703125" customWidth="1"/>
    <col min="8" max="8" width="14.5703125" style="5" customWidth="1"/>
    <col min="9" max="9" width="13.140625" customWidth="1"/>
    <col min="10" max="10" width="12.42578125" customWidth="1"/>
    <col min="11" max="11" width="15.5703125" customWidth="1"/>
    <col min="12" max="12" width="14" customWidth="1"/>
    <col min="13" max="13" width="12.85546875" customWidth="1"/>
    <col min="14" max="14" width="9.28515625" customWidth="1"/>
    <col min="15" max="15" width="7" customWidth="1"/>
    <col min="16" max="16" width="19" customWidth="1"/>
  </cols>
  <sheetData>
    <row r="1" spans="1:17" x14ac:dyDescent="0.25">
      <c r="A1" s="6" t="s">
        <v>40</v>
      </c>
      <c r="B1" s="6" t="s">
        <v>41</v>
      </c>
      <c r="C1" s="7" t="s">
        <v>42</v>
      </c>
      <c r="D1" s="7" t="s">
        <v>43</v>
      </c>
      <c r="E1" s="7" t="s">
        <v>44</v>
      </c>
      <c r="F1" s="7" t="s">
        <v>45</v>
      </c>
      <c r="G1" s="3" t="s">
        <v>46</v>
      </c>
      <c r="H1" s="7" t="s">
        <v>78</v>
      </c>
      <c r="I1" s="3" t="s">
        <v>79</v>
      </c>
      <c r="J1" s="3" t="s">
        <v>80</v>
      </c>
      <c r="K1" s="7" t="s">
        <v>81</v>
      </c>
      <c r="L1" s="7" t="s">
        <v>82</v>
      </c>
      <c r="M1" s="7" t="s">
        <v>47</v>
      </c>
      <c r="N1" s="7" t="s">
        <v>48</v>
      </c>
      <c r="O1" s="7" t="s">
        <v>49</v>
      </c>
      <c r="P1" s="7" t="s">
        <v>83</v>
      </c>
      <c r="Q1" s="7" t="s">
        <v>50</v>
      </c>
    </row>
    <row r="2" spans="1:17" x14ac:dyDescent="0.25">
      <c r="A2" s="8" t="s">
        <v>52</v>
      </c>
      <c r="B2" s="3">
        <v>6</v>
      </c>
      <c r="C2" s="3">
        <v>3</v>
      </c>
      <c r="D2" s="3">
        <v>1</v>
      </c>
      <c r="E2" s="3"/>
      <c r="F2" s="3"/>
      <c r="G2" s="3"/>
      <c r="H2" s="7"/>
      <c r="I2" s="3"/>
      <c r="J2" s="3"/>
      <c r="K2" s="3">
        <v>1</v>
      </c>
      <c r="L2" s="3"/>
      <c r="M2" s="3"/>
      <c r="N2" s="3"/>
      <c r="O2" s="3"/>
      <c r="P2" s="3"/>
      <c r="Q2" s="3"/>
    </row>
    <row r="3" spans="1:17" x14ac:dyDescent="0.25">
      <c r="A3" s="8" t="s">
        <v>53</v>
      </c>
      <c r="B3" s="3">
        <v>78</v>
      </c>
      <c r="C3" s="3">
        <v>20</v>
      </c>
      <c r="D3" s="3">
        <v>6</v>
      </c>
      <c r="E3" s="3" t="s">
        <v>51</v>
      </c>
      <c r="F3" s="3" t="s">
        <v>28</v>
      </c>
      <c r="G3" s="3">
        <v>5</v>
      </c>
      <c r="H3" s="7">
        <v>3</v>
      </c>
      <c r="I3" s="3">
        <v>2</v>
      </c>
      <c r="J3" s="3">
        <v>1</v>
      </c>
      <c r="K3" s="3"/>
      <c r="L3" s="3">
        <v>10</v>
      </c>
      <c r="M3" s="3">
        <v>3</v>
      </c>
      <c r="N3" s="3"/>
      <c r="O3" s="3">
        <v>1</v>
      </c>
      <c r="P3" s="3"/>
      <c r="Q3" s="3"/>
    </row>
    <row r="4" spans="1:17" x14ac:dyDescent="0.25">
      <c r="A4" s="8" t="s">
        <v>54</v>
      </c>
      <c r="B4" s="3"/>
      <c r="C4" s="3"/>
      <c r="D4" s="3"/>
      <c r="E4" s="3"/>
      <c r="F4" s="3"/>
      <c r="G4" s="3"/>
      <c r="H4" s="7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8" t="s">
        <v>55</v>
      </c>
      <c r="B5" s="3">
        <v>3</v>
      </c>
      <c r="C5" s="3"/>
      <c r="D5" s="3">
        <v>1</v>
      </c>
      <c r="E5" s="3"/>
      <c r="F5" s="3"/>
      <c r="G5" s="3"/>
      <c r="H5" s="7"/>
      <c r="I5" s="3">
        <v>1</v>
      </c>
      <c r="J5" s="3"/>
      <c r="K5" s="3"/>
      <c r="L5" s="3"/>
      <c r="M5" s="3">
        <v>1</v>
      </c>
      <c r="N5" s="3"/>
      <c r="O5" s="3"/>
      <c r="P5" s="3"/>
      <c r="Q5" s="3"/>
    </row>
    <row r="6" spans="1:17" x14ac:dyDescent="0.25">
      <c r="A6" s="8" t="s">
        <v>56</v>
      </c>
      <c r="B6" s="3"/>
      <c r="C6" s="3"/>
      <c r="D6" s="3"/>
      <c r="E6" s="3"/>
      <c r="F6" s="3"/>
      <c r="G6" s="3"/>
      <c r="H6" s="7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8" t="s">
        <v>57</v>
      </c>
      <c r="B7" s="3">
        <v>11</v>
      </c>
      <c r="C7" s="3">
        <v>1</v>
      </c>
      <c r="D7" s="3"/>
      <c r="E7" s="3"/>
      <c r="F7" s="3"/>
      <c r="G7" s="3">
        <v>2</v>
      </c>
      <c r="H7" s="7"/>
      <c r="I7" s="3">
        <v>2</v>
      </c>
      <c r="J7" s="3">
        <v>3</v>
      </c>
      <c r="K7" s="3">
        <v>1</v>
      </c>
      <c r="L7" s="3"/>
      <c r="M7" s="3">
        <v>1</v>
      </c>
      <c r="N7" s="3"/>
      <c r="O7" s="3"/>
      <c r="P7" s="3">
        <v>1</v>
      </c>
      <c r="Q7" s="3"/>
    </row>
    <row r="8" spans="1:17" x14ac:dyDescent="0.25">
      <c r="A8" s="8" t="s">
        <v>58</v>
      </c>
      <c r="B8" s="3"/>
      <c r="C8" s="3"/>
      <c r="D8" s="3"/>
      <c r="E8" s="3"/>
      <c r="F8" s="3"/>
      <c r="G8" s="3"/>
      <c r="H8" s="7"/>
      <c r="I8" s="3"/>
      <c r="J8" s="3"/>
      <c r="K8" s="3"/>
      <c r="L8" s="3"/>
      <c r="M8" s="3"/>
      <c r="N8" s="3"/>
      <c r="O8" s="3"/>
      <c r="P8" s="3"/>
      <c r="Q8" s="3"/>
    </row>
    <row r="9" spans="1:17" x14ac:dyDescent="0.25">
      <c r="A9" s="8" t="s">
        <v>59</v>
      </c>
      <c r="B9" s="3">
        <v>36</v>
      </c>
      <c r="C9" s="3">
        <v>1</v>
      </c>
      <c r="D9" s="3"/>
      <c r="E9" s="3">
        <v>1</v>
      </c>
      <c r="F9" s="3">
        <v>5</v>
      </c>
      <c r="G9" s="3">
        <v>3</v>
      </c>
      <c r="H9" s="7"/>
      <c r="I9" s="3"/>
      <c r="J9" s="3">
        <v>1</v>
      </c>
      <c r="K9" s="3">
        <v>2</v>
      </c>
      <c r="L9" s="3">
        <v>1</v>
      </c>
      <c r="M9" s="3">
        <v>4</v>
      </c>
      <c r="N9" s="3"/>
      <c r="O9" s="3"/>
      <c r="P9" s="3">
        <v>2</v>
      </c>
      <c r="Q9" s="3"/>
    </row>
    <row r="10" spans="1:17" x14ac:dyDescent="0.25">
      <c r="A10" s="8" t="s">
        <v>60</v>
      </c>
      <c r="B10" s="3"/>
      <c r="C10" s="3"/>
      <c r="D10" s="3"/>
      <c r="E10" s="3"/>
      <c r="F10" s="3"/>
      <c r="G10" s="3"/>
      <c r="H10" s="7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8" t="s">
        <v>61</v>
      </c>
      <c r="B11" s="3">
        <v>18</v>
      </c>
      <c r="C11" s="3"/>
      <c r="D11" s="3"/>
      <c r="E11" s="3"/>
      <c r="F11" s="3"/>
      <c r="G11" s="3">
        <v>2</v>
      </c>
      <c r="H11" s="7"/>
      <c r="I11" s="3">
        <v>4</v>
      </c>
      <c r="J11" s="3"/>
      <c r="K11" s="3"/>
      <c r="L11" s="3">
        <v>1</v>
      </c>
      <c r="M11" s="3">
        <v>2</v>
      </c>
      <c r="N11" s="3">
        <v>1</v>
      </c>
      <c r="O11" s="3"/>
      <c r="P11" s="3"/>
      <c r="Q11" s="3"/>
    </row>
    <row r="12" spans="1:17" x14ac:dyDescent="0.25">
      <c r="A12" s="8" t="s">
        <v>62</v>
      </c>
      <c r="B12" s="3"/>
      <c r="C12" s="3"/>
      <c r="D12" s="3"/>
      <c r="E12" s="3"/>
      <c r="F12" s="3"/>
      <c r="G12" s="3"/>
      <c r="H12" s="7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8" t="s">
        <v>63</v>
      </c>
      <c r="B13" s="3">
        <v>18</v>
      </c>
      <c r="C13" s="3">
        <v>2</v>
      </c>
      <c r="D13" s="3"/>
      <c r="E13" s="3"/>
      <c r="F13" s="3" t="s">
        <v>51</v>
      </c>
      <c r="G13" s="3">
        <v>2</v>
      </c>
      <c r="H13" s="7"/>
      <c r="I13" s="3"/>
      <c r="J13" s="3">
        <v>2</v>
      </c>
      <c r="K13" s="3"/>
      <c r="L13" s="3"/>
      <c r="M13" s="3"/>
      <c r="N13" s="3"/>
      <c r="O13" s="3"/>
      <c r="P13" s="3"/>
      <c r="Q13" s="3"/>
    </row>
    <row r="14" spans="1:17" x14ac:dyDescent="0.25">
      <c r="A14" s="8" t="s">
        <v>64</v>
      </c>
      <c r="B14" s="3"/>
      <c r="C14" s="3"/>
      <c r="D14" s="3"/>
      <c r="E14" s="3"/>
      <c r="F14" s="3"/>
      <c r="G14" s="3"/>
      <c r="H14" s="7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8" t="s">
        <v>65</v>
      </c>
      <c r="B15" s="3"/>
      <c r="C15" s="3"/>
      <c r="D15" s="3"/>
      <c r="E15" s="3"/>
      <c r="F15" s="3"/>
      <c r="G15" s="3"/>
      <c r="H15" s="7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8" t="s">
        <v>66</v>
      </c>
      <c r="B16" s="3"/>
      <c r="C16" s="3"/>
      <c r="D16" s="3"/>
      <c r="E16" s="3"/>
      <c r="F16" s="3"/>
      <c r="G16" s="3"/>
      <c r="H16" s="7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8" t="s">
        <v>67</v>
      </c>
      <c r="B17" s="3">
        <v>21</v>
      </c>
      <c r="C17" s="3">
        <v>1</v>
      </c>
      <c r="D17" s="3"/>
      <c r="E17" s="3"/>
      <c r="F17" s="3" t="s">
        <v>51</v>
      </c>
      <c r="G17" s="3">
        <v>2</v>
      </c>
      <c r="H17" s="7"/>
      <c r="I17" s="3">
        <v>5</v>
      </c>
      <c r="J17" s="3"/>
      <c r="K17" s="3">
        <v>3</v>
      </c>
      <c r="L17" s="3"/>
      <c r="M17" s="3"/>
      <c r="N17" s="3"/>
      <c r="O17" s="3"/>
      <c r="P17" s="3"/>
      <c r="Q17" s="3"/>
    </row>
    <row r="18" spans="1:17" x14ac:dyDescent="0.25">
      <c r="A18" s="8" t="s">
        <v>68</v>
      </c>
      <c r="B18" s="3"/>
      <c r="C18" s="3"/>
      <c r="D18" s="3"/>
      <c r="E18" s="3"/>
      <c r="F18" s="3"/>
      <c r="G18" s="3"/>
      <c r="H18" s="7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8" t="s">
        <v>69</v>
      </c>
      <c r="B19" s="3"/>
      <c r="C19" s="3"/>
      <c r="D19" s="3"/>
      <c r="E19" s="3"/>
      <c r="F19" s="3"/>
      <c r="G19" s="3"/>
      <c r="H19" s="7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8" t="s">
        <v>70</v>
      </c>
      <c r="B20" s="3"/>
      <c r="C20" s="3"/>
      <c r="D20" s="3"/>
      <c r="E20" s="3"/>
      <c r="F20" s="3"/>
      <c r="G20" s="3"/>
      <c r="H20" s="7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8" t="s">
        <v>71</v>
      </c>
      <c r="B21" s="3">
        <v>16</v>
      </c>
      <c r="C21" s="3"/>
      <c r="D21" s="3"/>
      <c r="E21" s="3"/>
      <c r="F21" s="3" t="s">
        <v>51</v>
      </c>
      <c r="G21" s="3">
        <v>3</v>
      </c>
      <c r="H21" s="7"/>
      <c r="I21" s="3"/>
      <c r="J21" s="3">
        <v>2</v>
      </c>
      <c r="K21" s="3">
        <v>2</v>
      </c>
      <c r="L21" s="3"/>
      <c r="M21" s="3">
        <v>3</v>
      </c>
      <c r="N21" s="3">
        <v>2</v>
      </c>
      <c r="O21" s="3"/>
      <c r="P21" s="3"/>
      <c r="Q21" s="3"/>
    </row>
    <row r="22" spans="1:17" x14ac:dyDescent="0.25">
      <c r="A22" s="8" t="s">
        <v>72</v>
      </c>
      <c r="B22" s="3"/>
      <c r="C22" s="3"/>
      <c r="D22" s="3"/>
      <c r="E22" s="3"/>
      <c r="F22" s="3"/>
      <c r="G22" s="3"/>
      <c r="H22" s="7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8" t="s">
        <v>73</v>
      </c>
      <c r="B23" s="3">
        <v>2</v>
      </c>
      <c r="C23" s="3"/>
      <c r="D23" s="3"/>
      <c r="E23" s="3"/>
      <c r="F23" s="3"/>
      <c r="G23" s="3"/>
      <c r="H23" s="7"/>
      <c r="I23" s="3"/>
      <c r="J23" s="3">
        <v>4</v>
      </c>
      <c r="K23" s="3"/>
      <c r="L23" s="3"/>
      <c r="M23" s="3"/>
      <c r="N23" s="3">
        <v>1</v>
      </c>
      <c r="O23" s="3"/>
      <c r="P23" s="3"/>
      <c r="Q23" s="3"/>
    </row>
    <row r="24" spans="1:17" x14ac:dyDescent="0.25">
      <c r="A24" s="8" t="s">
        <v>74</v>
      </c>
      <c r="B24" s="3"/>
      <c r="C24" s="3"/>
      <c r="D24" s="3"/>
      <c r="E24" s="3"/>
      <c r="F24" s="3"/>
      <c r="G24" s="3"/>
      <c r="H24" s="7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8" t="s">
        <v>75</v>
      </c>
      <c r="B25" s="3">
        <v>0</v>
      </c>
      <c r="C25" s="3"/>
      <c r="D25" s="3"/>
      <c r="E25" s="3"/>
      <c r="F25" s="3"/>
      <c r="G25" s="3"/>
      <c r="H25" s="7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8" t="s">
        <v>76</v>
      </c>
      <c r="B26" s="3"/>
      <c r="C26" s="3"/>
      <c r="D26" s="3"/>
      <c r="E26" s="3"/>
      <c r="F26" s="3"/>
      <c r="G26" s="3"/>
      <c r="H26" s="7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8" t="s">
        <v>77</v>
      </c>
      <c r="B27" s="3">
        <v>0</v>
      </c>
      <c r="C27" s="3"/>
      <c r="D27" s="3"/>
      <c r="E27" s="3"/>
      <c r="F27" s="3"/>
      <c r="G27" s="3"/>
      <c r="H27" s="7"/>
      <c r="I27" s="3"/>
      <c r="J27" s="3"/>
      <c r="K27" s="3"/>
      <c r="L27" s="3"/>
      <c r="M27" s="3"/>
      <c r="N27" s="3"/>
      <c r="O27" s="3"/>
      <c r="P27" s="3"/>
      <c r="Q27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D90FD-C8C4-481E-AE9C-F533473BDB4E}">
  <dimension ref="A1:K69"/>
  <sheetViews>
    <sheetView workbookViewId="0">
      <selection sqref="A1:K34"/>
    </sheetView>
  </sheetViews>
  <sheetFormatPr defaultRowHeight="15" x14ac:dyDescent="0.25"/>
  <cols>
    <col min="1" max="1" width="9.42578125" bestFit="1" customWidth="1"/>
    <col min="2" max="2" width="8.28515625" bestFit="1" customWidth="1"/>
    <col min="3" max="3" width="12.85546875" bestFit="1" customWidth="1"/>
    <col min="4" max="4" width="5.7109375" customWidth="1"/>
    <col min="5" max="5" width="9.42578125" bestFit="1" customWidth="1"/>
    <col min="6" max="6" width="8.28515625" bestFit="1" customWidth="1"/>
    <col min="7" max="7" width="12.85546875" customWidth="1"/>
    <col min="8" max="8" width="5.7109375" customWidth="1"/>
    <col min="9" max="9" width="9.42578125" bestFit="1" customWidth="1"/>
    <col min="10" max="10" width="8.28515625" bestFit="1" customWidth="1"/>
    <col min="11" max="11" width="12.85546875" bestFit="1" customWidth="1"/>
  </cols>
  <sheetData>
    <row r="1" spans="1:11" x14ac:dyDescent="0.25">
      <c r="A1" s="3" t="s">
        <v>0</v>
      </c>
      <c r="B1" s="3"/>
      <c r="C1" s="3"/>
      <c r="D1" s="3"/>
      <c r="E1" s="3" t="s">
        <v>17</v>
      </c>
      <c r="F1" s="3"/>
      <c r="G1" s="3"/>
      <c r="H1" s="3"/>
      <c r="I1" s="3" t="s">
        <v>29</v>
      </c>
      <c r="J1" s="3"/>
      <c r="K1" s="3"/>
    </row>
    <row r="2" spans="1:11" x14ac:dyDescent="0.25">
      <c r="A2" s="3" t="s">
        <v>1</v>
      </c>
      <c r="B2" s="3" t="s">
        <v>2</v>
      </c>
      <c r="C2" s="3" t="s">
        <v>3</v>
      </c>
      <c r="D2" s="3"/>
      <c r="E2" s="3" t="s">
        <v>1</v>
      </c>
      <c r="F2" s="3" t="s">
        <v>2</v>
      </c>
      <c r="G2" s="3" t="s">
        <v>3</v>
      </c>
      <c r="H2" s="3"/>
      <c r="I2" s="3" t="s">
        <v>1</v>
      </c>
      <c r="J2" s="3" t="s">
        <v>2</v>
      </c>
      <c r="K2" s="3" t="s">
        <v>3</v>
      </c>
    </row>
    <row r="3" spans="1:11" x14ac:dyDescent="0.25">
      <c r="A3" s="3" t="s">
        <v>4</v>
      </c>
      <c r="B3" s="3">
        <v>2</v>
      </c>
      <c r="C3" s="3">
        <v>9</v>
      </c>
      <c r="D3" s="3"/>
      <c r="E3" s="3" t="s">
        <v>4</v>
      </c>
      <c r="F3" s="3">
        <v>3</v>
      </c>
      <c r="G3" s="3">
        <v>25</v>
      </c>
      <c r="H3" s="3"/>
      <c r="I3" s="3" t="s">
        <v>4</v>
      </c>
      <c r="J3" s="3">
        <v>3</v>
      </c>
      <c r="K3" s="4" t="s">
        <v>30</v>
      </c>
    </row>
    <row r="4" spans="1:11" x14ac:dyDescent="0.25">
      <c r="A4" s="3" t="s">
        <v>5</v>
      </c>
      <c r="B4" s="3">
        <v>31</v>
      </c>
      <c r="C4" s="4" t="s">
        <v>6</v>
      </c>
      <c r="D4" s="4"/>
      <c r="E4" s="3" t="s">
        <v>5</v>
      </c>
      <c r="F4" s="3">
        <v>18</v>
      </c>
      <c r="G4" s="4" t="s">
        <v>18</v>
      </c>
      <c r="H4" s="4"/>
      <c r="I4" s="3" t="s">
        <v>5</v>
      </c>
      <c r="J4" s="3">
        <v>0</v>
      </c>
      <c r="K4" s="4"/>
    </row>
    <row r="5" spans="1:11" x14ac:dyDescent="0.25">
      <c r="A5" s="3" t="s">
        <v>7</v>
      </c>
      <c r="B5" s="3">
        <v>0</v>
      </c>
      <c r="C5" s="3"/>
      <c r="D5" s="3"/>
      <c r="E5" s="3" t="s">
        <v>7</v>
      </c>
      <c r="F5" s="3">
        <v>0</v>
      </c>
      <c r="G5" s="3"/>
      <c r="H5" s="3"/>
      <c r="I5" s="3" t="s">
        <v>7</v>
      </c>
      <c r="J5" s="3">
        <v>0</v>
      </c>
      <c r="K5" s="3"/>
    </row>
    <row r="6" spans="1:11" x14ac:dyDescent="0.25">
      <c r="A6" s="3"/>
      <c r="B6" s="3">
        <f>SUM(B3:B5)</f>
        <v>33</v>
      </c>
      <c r="C6" s="3" t="s">
        <v>8</v>
      </c>
      <c r="D6" s="3"/>
      <c r="E6" s="3"/>
      <c r="F6" s="3">
        <f>SUM(F3:F5)</f>
        <v>21</v>
      </c>
      <c r="G6" s="3" t="s">
        <v>8</v>
      </c>
      <c r="H6" s="3"/>
      <c r="I6" s="3"/>
      <c r="J6" s="3">
        <f>SUM(J3:J5)</f>
        <v>3</v>
      </c>
      <c r="K6" s="3" t="s">
        <v>8</v>
      </c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 t="s">
        <v>9</v>
      </c>
      <c r="B8" s="3"/>
      <c r="C8" s="3"/>
      <c r="D8" s="3"/>
      <c r="E8" s="3" t="s">
        <v>19</v>
      </c>
      <c r="F8" s="3"/>
      <c r="G8" s="3"/>
      <c r="H8" s="3"/>
      <c r="I8" s="3" t="s">
        <v>31</v>
      </c>
      <c r="J8" s="3"/>
      <c r="K8" s="3"/>
    </row>
    <row r="9" spans="1:11" x14ac:dyDescent="0.25">
      <c r="A9" s="3" t="s">
        <v>1</v>
      </c>
      <c r="B9" s="3" t="s">
        <v>2</v>
      </c>
      <c r="C9" s="3" t="s">
        <v>3</v>
      </c>
      <c r="D9" s="3"/>
      <c r="E9" s="3" t="s">
        <v>1</v>
      </c>
      <c r="F9" s="3" t="s">
        <v>2</v>
      </c>
      <c r="G9" s="3" t="s">
        <v>3</v>
      </c>
      <c r="H9" s="3"/>
      <c r="I9" s="3" t="s">
        <v>1</v>
      </c>
      <c r="J9" s="3" t="s">
        <v>2</v>
      </c>
      <c r="K9" s="3" t="s">
        <v>3</v>
      </c>
    </row>
    <row r="10" spans="1:11" x14ac:dyDescent="0.25">
      <c r="A10" s="3" t="s">
        <v>4</v>
      </c>
      <c r="B10" s="3">
        <v>1</v>
      </c>
      <c r="C10" s="3">
        <v>1</v>
      </c>
      <c r="D10" s="3"/>
      <c r="E10" s="3" t="s">
        <v>4</v>
      </c>
      <c r="F10" s="3">
        <v>0</v>
      </c>
      <c r="G10" s="3"/>
      <c r="H10" s="3"/>
      <c r="I10" s="3" t="s">
        <v>4</v>
      </c>
      <c r="J10" s="3">
        <v>3</v>
      </c>
      <c r="K10" s="4" t="s">
        <v>32</v>
      </c>
    </row>
    <row r="11" spans="1:11" x14ac:dyDescent="0.25">
      <c r="A11" s="3" t="s">
        <v>5</v>
      </c>
      <c r="B11" s="3">
        <v>10</v>
      </c>
      <c r="C11" s="3" t="s">
        <v>10</v>
      </c>
      <c r="D11" s="3"/>
      <c r="E11" s="3" t="s">
        <v>5</v>
      </c>
      <c r="F11" s="3">
        <v>6</v>
      </c>
      <c r="G11" s="4" t="s">
        <v>20</v>
      </c>
      <c r="H11" s="3"/>
      <c r="I11" s="3" t="s">
        <v>5</v>
      </c>
      <c r="J11" s="3">
        <v>1</v>
      </c>
      <c r="K11" s="4"/>
    </row>
    <row r="12" spans="1:11" x14ac:dyDescent="0.25">
      <c r="A12" s="3" t="s">
        <v>7</v>
      </c>
      <c r="B12" s="3">
        <v>0</v>
      </c>
      <c r="C12" s="3"/>
      <c r="D12" s="3"/>
      <c r="E12" s="3" t="s">
        <v>7</v>
      </c>
      <c r="F12" s="3">
        <v>0</v>
      </c>
      <c r="G12" s="3"/>
      <c r="H12" s="3"/>
      <c r="I12" s="3" t="s">
        <v>7</v>
      </c>
      <c r="J12" s="3">
        <v>0</v>
      </c>
      <c r="K12" s="3"/>
    </row>
    <row r="13" spans="1:11" x14ac:dyDescent="0.25">
      <c r="A13" s="3"/>
      <c r="B13" s="3">
        <f>SUM(B10:B12)</f>
        <v>11</v>
      </c>
      <c r="C13" s="3" t="s">
        <v>8</v>
      </c>
      <c r="D13" s="3"/>
      <c r="E13" s="3"/>
      <c r="F13" s="3">
        <f>SUM(F10:F12)</f>
        <v>6</v>
      </c>
      <c r="G13" s="3" t="s">
        <v>8</v>
      </c>
      <c r="H13" s="3"/>
      <c r="I13" s="3"/>
      <c r="J13" s="3">
        <f>SUM(J10:J12)</f>
        <v>4</v>
      </c>
      <c r="K13" s="3" t="s">
        <v>8</v>
      </c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 t="s">
        <v>11</v>
      </c>
      <c r="B15" s="3"/>
      <c r="C15" s="3"/>
      <c r="D15" s="3"/>
      <c r="E15" s="3" t="s">
        <v>21</v>
      </c>
      <c r="F15" s="3"/>
      <c r="G15" s="3"/>
      <c r="H15" s="3"/>
      <c r="I15" s="3" t="s">
        <v>33</v>
      </c>
      <c r="J15" s="3"/>
      <c r="K15" s="3"/>
    </row>
    <row r="16" spans="1:11" x14ac:dyDescent="0.25">
      <c r="A16" s="3" t="s">
        <v>1</v>
      </c>
      <c r="B16" s="3" t="s">
        <v>2</v>
      </c>
      <c r="C16" s="3" t="s">
        <v>3</v>
      </c>
      <c r="D16" s="3"/>
      <c r="E16" s="3" t="s">
        <v>1</v>
      </c>
      <c r="F16" s="3" t="s">
        <v>2</v>
      </c>
      <c r="G16" s="3" t="s">
        <v>3</v>
      </c>
      <c r="H16" s="3"/>
      <c r="I16" s="3" t="s">
        <v>1</v>
      </c>
      <c r="J16" s="3" t="s">
        <v>2</v>
      </c>
      <c r="K16" s="3" t="s">
        <v>3</v>
      </c>
    </row>
    <row r="17" spans="1:11" x14ac:dyDescent="0.25">
      <c r="A17" s="3" t="s">
        <v>4</v>
      </c>
      <c r="B17" s="3">
        <v>0</v>
      </c>
      <c r="C17" s="3"/>
      <c r="D17" s="3"/>
      <c r="E17" s="3" t="s">
        <v>4</v>
      </c>
      <c r="F17" s="3">
        <v>4</v>
      </c>
      <c r="G17" s="3">
        <v>3</v>
      </c>
      <c r="H17" s="3"/>
      <c r="I17" s="3" t="s">
        <v>4</v>
      </c>
      <c r="J17" s="3">
        <v>20</v>
      </c>
      <c r="K17" s="4" t="s">
        <v>34</v>
      </c>
    </row>
    <row r="18" spans="1:11" x14ac:dyDescent="0.25">
      <c r="A18" s="3" t="s">
        <v>5</v>
      </c>
      <c r="B18" s="3">
        <v>19</v>
      </c>
      <c r="C18" s="4" t="s">
        <v>12</v>
      </c>
      <c r="D18" s="4"/>
      <c r="E18" s="3" t="s">
        <v>5</v>
      </c>
      <c r="F18" s="3">
        <v>1</v>
      </c>
      <c r="G18" s="4" t="s">
        <v>22</v>
      </c>
      <c r="H18" s="4"/>
      <c r="I18" s="3" t="s">
        <v>5</v>
      </c>
      <c r="J18" s="3">
        <v>4</v>
      </c>
      <c r="K18" s="4" t="s">
        <v>35</v>
      </c>
    </row>
    <row r="19" spans="1:11" x14ac:dyDescent="0.25">
      <c r="A19" s="3" t="s">
        <v>7</v>
      </c>
      <c r="B19" s="3">
        <v>0</v>
      </c>
      <c r="C19" s="3"/>
      <c r="D19" s="3"/>
      <c r="E19" s="3" t="s">
        <v>7</v>
      </c>
      <c r="F19" s="3">
        <v>0</v>
      </c>
      <c r="G19" s="3"/>
      <c r="H19" s="3"/>
      <c r="I19" s="3" t="s">
        <v>7</v>
      </c>
      <c r="J19" s="3">
        <v>0</v>
      </c>
      <c r="K19" s="3"/>
    </row>
    <row r="20" spans="1:11" x14ac:dyDescent="0.25">
      <c r="A20" s="3"/>
      <c r="B20" s="3">
        <f>SUM(B17:B19)</f>
        <v>19</v>
      </c>
      <c r="C20" s="3" t="s">
        <v>8</v>
      </c>
      <c r="D20" s="3"/>
      <c r="E20" s="3"/>
      <c r="F20" s="3">
        <f>SUM(F17:F19)</f>
        <v>5</v>
      </c>
      <c r="G20" s="3" t="s">
        <v>8</v>
      </c>
      <c r="H20" s="3"/>
      <c r="I20" s="3"/>
      <c r="J20" s="3">
        <f>SUM(J17:J19)</f>
        <v>24</v>
      </c>
      <c r="K20" s="3" t="s">
        <v>8</v>
      </c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 t="s">
        <v>13</v>
      </c>
      <c r="B22" s="3"/>
      <c r="C22" s="3"/>
      <c r="D22" s="3"/>
      <c r="E22" s="3" t="s">
        <v>23</v>
      </c>
      <c r="F22" s="3"/>
      <c r="G22" s="3"/>
      <c r="H22" s="3"/>
      <c r="I22" s="3" t="s">
        <v>36</v>
      </c>
      <c r="J22" s="3"/>
      <c r="K22" s="3"/>
    </row>
    <row r="23" spans="1:11" x14ac:dyDescent="0.25">
      <c r="A23" s="3" t="s">
        <v>1</v>
      </c>
      <c r="B23" s="3" t="s">
        <v>2</v>
      </c>
      <c r="C23" s="3" t="s">
        <v>3</v>
      </c>
      <c r="D23" s="3"/>
      <c r="E23" s="3" t="s">
        <v>1</v>
      </c>
      <c r="F23" s="3" t="s">
        <v>2</v>
      </c>
      <c r="G23" s="3" t="s">
        <v>3</v>
      </c>
      <c r="H23" s="3"/>
      <c r="I23" s="3" t="s">
        <v>1</v>
      </c>
      <c r="J23" s="3" t="s">
        <v>2</v>
      </c>
      <c r="K23" s="3" t="s">
        <v>3</v>
      </c>
    </row>
    <row r="24" spans="1:11" x14ac:dyDescent="0.25">
      <c r="A24" s="3" t="s">
        <v>4</v>
      </c>
      <c r="B24" s="3">
        <v>3</v>
      </c>
      <c r="C24" s="3">
        <v>13</v>
      </c>
      <c r="D24" s="3"/>
      <c r="E24" s="3" t="s">
        <v>4</v>
      </c>
      <c r="F24" s="3">
        <v>59</v>
      </c>
      <c r="G24" s="4" t="s">
        <v>24</v>
      </c>
      <c r="H24" s="3"/>
      <c r="I24" s="3" t="s">
        <v>4</v>
      </c>
      <c r="J24" s="3">
        <v>11</v>
      </c>
      <c r="K24" s="4" t="s">
        <v>37</v>
      </c>
    </row>
    <row r="25" spans="1:11" x14ac:dyDescent="0.25">
      <c r="A25" s="3" t="s">
        <v>5</v>
      </c>
      <c r="B25" s="3">
        <v>16</v>
      </c>
      <c r="C25" s="4" t="s">
        <v>14</v>
      </c>
      <c r="D25" s="4"/>
      <c r="E25" s="3" t="s">
        <v>5</v>
      </c>
      <c r="F25" s="3">
        <v>19</v>
      </c>
      <c r="G25" s="4" t="s">
        <v>25</v>
      </c>
      <c r="H25" s="4"/>
      <c r="I25" s="3" t="s">
        <v>5</v>
      </c>
      <c r="J25" s="3">
        <v>1</v>
      </c>
      <c r="K25" s="4" t="s">
        <v>38</v>
      </c>
    </row>
    <row r="26" spans="1:11" x14ac:dyDescent="0.25">
      <c r="A26" s="3" t="s">
        <v>7</v>
      </c>
      <c r="B26" s="3">
        <v>0</v>
      </c>
      <c r="C26" s="3"/>
      <c r="D26" s="3"/>
      <c r="E26" s="3" t="s">
        <v>7</v>
      </c>
      <c r="F26" s="3">
        <v>0</v>
      </c>
      <c r="G26" s="3"/>
      <c r="H26" s="3"/>
      <c r="I26" s="3" t="s">
        <v>7</v>
      </c>
      <c r="J26" s="3">
        <v>0</v>
      </c>
      <c r="K26" s="3"/>
    </row>
    <row r="27" spans="1:11" x14ac:dyDescent="0.25">
      <c r="A27" s="3"/>
      <c r="B27" s="3">
        <f>SUM(B24:B26)</f>
        <v>19</v>
      </c>
      <c r="C27" s="3" t="s">
        <v>8</v>
      </c>
      <c r="D27" s="3"/>
      <c r="E27" s="3"/>
      <c r="F27" s="3">
        <f>SUM(F24:F26)</f>
        <v>78</v>
      </c>
      <c r="G27" s="3" t="s">
        <v>8</v>
      </c>
      <c r="H27" s="3"/>
      <c r="I27" s="3"/>
      <c r="J27" s="3">
        <f>SUM(J24:J26)</f>
        <v>12</v>
      </c>
      <c r="K27" s="3" t="s">
        <v>8</v>
      </c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 t="s">
        <v>15</v>
      </c>
      <c r="B29" s="3"/>
      <c r="C29" s="3"/>
      <c r="D29" s="3"/>
      <c r="E29" s="3" t="s">
        <v>26</v>
      </c>
      <c r="F29" s="3"/>
      <c r="G29" s="3"/>
      <c r="H29" s="3"/>
      <c r="I29" s="3" t="s">
        <v>39</v>
      </c>
      <c r="J29" s="3"/>
      <c r="K29" s="3"/>
    </row>
    <row r="30" spans="1:11" x14ac:dyDescent="0.25">
      <c r="A30" s="3" t="s">
        <v>1</v>
      </c>
      <c r="B30" s="3" t="s">
        <v>2</v>
      </c>
      <c r="C30" s="3" t="s">
        <v>3</v>
      </c>
      <c r="D30" s="3"/>
      <c r="E30" s="3" t="s">
        <v>1</v>
      </c>
      <c r="F30" s="3" t="s">
        <v>2</v>
      </c>
      <c r="G30" s="3" t="s">
        <v>3</v>
      </c>
      <c r="H30" s="3"/>
      <c r="I30" s="3" t="s">
        <v>1</v>
      </c>
      <c r="J30" s="3" t="s">
        <v>2</v>
      </c>
      <c r="K30" s="3" t="s">
        <v>3</v>
      </c>
    </row>
    <row r="31" spans="1:11" x14ac:dyDescent="0.25">
      <c r="A31" s="3" t="s">
        <v>4</v>
      </c>
      <c r="B31" s="3">
        <v>3</v>
      </c>
      <c r="C31" s="3">
        <v>19</v>
      </c>
      <c r="D31" s="3"/>
      <c r="E31" s="3" t="s">
        <v>4</v>
      </c>
      <c r="F31" s="3">
        <v>1</v>
      </c>
      <c r="G31" s="4" t="s">
        <v>27</v>
      </c>
      <c r="H31" s="3"/>
      <c r="I31" s="3" t="s">
        <v>4</v>
      </c>
      <c r="J31" s="3">
        <v>2</v>
      </c>
      <c r="K31" s="4" t="s">
        <v>30</v>
      </c>
    </row>
    <row r="32" spans="1:11" x14ac:dyDescent="0.25">
      <c r="A32" s="3" t="s">
        <v>5</v>
      </c>
      <c r="B32" s="3">
        <v>19</v>
      </c>
      <c r="C32" s="4" t="s">
        <v>16</v>
      </c>
      <c r="D32" s="4"/>
      <c r="E32" s="3" t="s">
        <v>5</v>
      </c>
      <c r="F32" s="3">
        <v>2</v>
      </c>
      <c r="G32" s="4" t="s">
        <v>27</v>
      </c>
      <c r="H32" s="4"/>
      <c r="I32" s="3" t="s">
        <v>5</v>
      </c>
      <c r="J32" s="3">
        <v>0</v>
      </c>
      <c r="K32" s="4"/>
    </row>
    <row r="33" spans="1:11" x14ac:dyDescent="0.25">
      <c r="A33" s="3" t="s">
        <v>7</v>
      </c>
      <c r="B33" s="3">
        <v>0</v>
      </c>
      <c r="C33" s="3"/>
      <c r="D33" s="3"/>
      <c r="E33" s="3" t="s">
        <v>7</v>
      </c>
      <c r="F33" s="3">
        <v>0</v>
      </c>
      <c r="G33" s="3" t="s">
        <v>28</v>
      </c>
      <c r="H33" s="3"/>
      <c r="I33" s="3" t="s">
        <v>7</v>
      </c>
      <c r="J33" s="3">
        <v>0</v>
      </c>
      <c r="K33" s="3"/>
    </row>
    <row r="34" spans="1:11" x14ac:dyDescent="0.25">
      <c r="A34" s="3"/>
      <c r="B34" s="3">
        <f>SUM(B31:B33)</f>
        <v>22</v>
      </c>
      <c r="C34" s="3" t="s">
        <v>8</v>
      </c>
      <c r="D34" s="3"/>
      <c r="E34" s="3"/>
      <c r="F34" s="3">
        <f>SUM(F31:F33)</f>
        <v>3</v>
      </c>
      <c r="G34" s="3" t="s">
        <v>8</v>
      </c>
      <c r="H34" s="3"/>
      <c r="I34" s="3"/>
      <c r="J34" s="3">
        <f>SUM(J31:J33)</f>
        <v>2</v>
      </c>
      <c r="K34" s="3" t="s">
        <v>8</v>
      </c>
    </row>
    <row r="37" spans="1:11" x14ac:dyDescent="0.25">
      <c r="D37" s="1"/>
      <c r="E37" s="1"/>
      <c r="F37" s="1"/>
      <c r="G37" s="1"/>
      <c r="H37" s="1"/>
    </row>
    <row r="39" spans="1:11" x14ac:dyDescent="0.25">
      <c r="D39" s="2"/>
      <c r="E39" s="2"/>
      <c r="F39" s="2"/>
      <c r="G39" s="2"/>
      <c r="H39" s="2"/>
    </row>
    <row r="41" spans="1:11" x14ac:dyDescent="0.25">
      <c r="D41" s="1"/>
      <c r="E41" s="1"/>
      <c r="F41" s="1"/>
      <c r="G41" s="1"/>
      <c r="H41" s="1"/>
    </row>
    <row r="44" spans="1:11" x14ac:dyDescent="0.25">
      <c r="D44" s="1"/>
      <c r="E44" s="1"/>
      <c r="F44" s="1"/>
      <c r="G44" s="1"/>
      <c r="H44" s="1"/>
    </row>
    <row r="46" spans="1:11" x14ac:dyDescent="0.25">
      <c r="D46" s="2"/>
      <c r="E46" s="2"/>
      <c r="F46" s="2"/>
      <c r="G46" s="2"/>
      <c r="H46" s="2"/>
    </row>
    <row r="48" spans="1:11" x14ac:dyDescent="0.25">
      <c r="D48" s="1"/>
      <c r="E48" s="1"/>
      <c r="F48" s="1"/>
      <c r="G48" s="1"/>
      <c r="H48" s="1"/>
    </row>
    <row r="51" spans="4:8" x14ac:dyDescent="0.25">
      <c r="D51" s="1"/>
      <c r="E51" s="1"/>
      <c r="F51" s="1"/>
      <c r="G51" s="1"/>
      <c r="H51" s="1"/>
    </row>
    <row r="53" spans="4:8" x14ac:dyDescent="0.25">
      <c r="D53" s="2"/>
      <c r="E53" s="2"/>
      <c r="F53" s="2"/>
      <c r="G53" s="2"/>
      <c r="H53" s="2"/>
    </row>
    <row r="55" spans="4:8" x14ac:dyDescent="0.25">
      <c r="D55" s="1"/>
      <c r="E55" s="1"/>
      <c r="F55" s="1"/>
      <c r="G55" s="1"/>
      <c r="H55" s="1"/>
    </row>
    <row r="58" spans="4:8" x14ac:dyDescent="0.25">
      <c r="D58" s="1"/>
      <c r="E58" s="1"/>
      <c r="F58" s="1"/>
      <c r="G58" s="1"/>
      <c r="H58" s="1"/>
    </row>
    <row r="59" spans="4:8" x14ac:dyDescent="0.25">
      <c r="D59" s="2"/>
      <c r="E59" s="2"/>
      <c r="F59" s="2"/>
      <c r="G59" s="2"/>
      <c r="H59" s="2"/>
    </row>
    <row r="60" spans="4:8" x14ac:dyDescent="0.25">
      <c r="D60" s="2"/>
      <c r="E60" s="2"/>
      <c r="F60" s="2"/>
      <c r="G60" s="2"/>
      <c r="H60" s="2"/>
    </row>
    <row r="62" spans="4:8" x14ac:dyDescent="0.25">
      <c r="D62" s="1"/>
      <c r="E62" s="1"/>
      <c r="F62" s="1"/>
      <c r="G62" s="1"/>
      <c r="H62" s="1"/>
    </row>
    <row r="65" spans="4:8" x14ac:dyDescent="0.25">
      <c r="D65" s="1"/>
      <c r="E65" s="1"/>
      <c r="F65" s="1"/>
      <c r="G65" s="1"/>
      <c r="H65" s="1"/>
    </row>
    <row r="66" spans="4:8" x14ac:dyDescent="0.25">
      <c r="D66" s="2"/>
      <c r="E66" s="2"/>
      <c r="F66" s="2"/>
      <c r="G66" s="2"/>
      <c r="H66" s="2"/>
    </row>
    <row r="67" spans="4:8" x14ac:dyDescent="0.25">
      <c r="D67" s="2"/>
      <c r="E67" s="2"/>
      <c r="F67" s="2"/>
      <c r="G67" s="2"/>
      <c r="H67" s="2"/>
    </row>
    <row r="69" spans="4:8" x14ac:dyDescent="0.25">
      <c r="D69" s="1"/>
      <c r="E69" s="1"/>
      <c r="F69" s="1"/>
      <c r="G69" s="1"/>
      <c r="H69" s="1"/>
    </row>
  </sheetData>
  <pageMargins left="0.7" right="0.7" top="0.75" bottom="0.75" header="0.3" footer="0.3"/>
  <pageSetup paperSize="9" orientation="portrait" r:id="rId1"/>
  <ignoredErrors>
    <ignoredError sqref="K3" numberStoredAsText="1"/>
    <ignoredError sqref="C4:K9 C12:K16 C10:J10 C19:K23 C17:J17 C26:K30 C24:J25 C33:K34 C31:F31 C32:F32 H32:K32 H31:J31 C18:F18 H18:J18 C11:F11 H11:K11" twoDigitTextYear="1"/>
    <ignoredError sqref="K10 K17:K18 K24:K25 K31 G31 G32 G18 G11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15-30-7-ST2 plot</vt:lpstr>
      <vt:lpstr>16-26-B3 plot</vt:lpstr>
      <vt:lpstr>16-26-B3</vt:lpstr>
      <vt:lpstr>Britannia_appendix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Castaneda Venegas</dc:creator>
  <cp:lastModifiedBy>Juan Castaneda Venegas</cp:lastModifiedBy>
  <dcterms:created xsi:type="dcterms:W3CDTF">2021-12-01T22:20:54Z</dcterms:created>
  <dcterms:modified xsi:type="dcterms:W3CDTF">2021-12-01T22:46:00Z</dcterms:modified>
</cp:coreProperties>
</file>